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hidePivotFieldList="1"/>
  <bookViews>
    <workbookView xWindow="-15" yWindow="0" windowWidth="15600" windowHeight="8880" tabRatio="805" activeTab="11"/>
  </bookViews>
  <sheets>
    <sheet name="Jan" sheetId="36" r:id="rId1"/>
    <sheet name="Feb" sheetId="37" r:id="rId2"/>
    <sheet name="März" sheetId="38" r:id="rId3"/>
    <sheet name="April" sheetId="39" r:id="rId4"/>
    <sheet name="Mai" sheetId="35" r:id="rId5"/>
    <sheet name="Juni" sheetId="40" r:id="rId6"/>
    <sheet name="Juli" sheetId="30" r:id="rId7"/>
    <sheet name="Aug" sheetId="31" r:id="rId8"/>
    <sheet name="Sep" sheetId="28" r:id="rId9"/>
    <sheet name="Okt" sheetId="32" r:id="rId10"/>
    <sheet name="Nov" sheetId="33" r:id="rId11"/>
    <sheet name="Dez" sheetId="34" r:id="rId12"/>
    <sheet name="Fahrtenbuch" sheetId="42" r:id="rId13"/>
    <sheet name="Urlaub+Krank" sheetId="15" r:id="rId14"/>
    <sheet name="Spesen" sheetId="41" r:id="rId15"/>
    <sheet name="Einstellung" sheetId="16" r:id="rId16"/>
  </sheets>
  <functionGroups/>
  <definedNames>
    <definedName name="Abladen">#REF!</definedName>
    <definedName name="ai">#REF!</definedName>
    <definedName name="Apr">#REF!</definedName>
    <definedName name="Aug">#REF!</definedName>
    <definedName name="Dez">#REF!</definedName>
    <definedName name="_xlnm.Print_Area" localSheetId="10">Nov!$A$1:$M$43</definedName>
    <definedName name="_xlnm.Print_Area" localSheetId="13">'Urlaub+Krank'!$A$1:$X$42</definedName>
    <definedName name="Farbe">+Jan!$A$8+J+Jan!$A$8:$A$38</definedName>
    <definedName name="Feb">#REF!</definedName>
    <definedName name="idsXLT_balsheet_xlt_Bilanz_Aktueller_Kontostand">#REF!</definedName>
    <definedName name="idsXLT_balsheet_xlt_Bilanz_Beschreibung">#REF!</definedName>
    <definedName name="idsXLT_balsheet_xlt_Bilanz_Beschreibung_0">#REF!</definedName>
    <definedName name="idsXLT_balsheet_xlt_Bilanz_Bilanz">#REF!</definedName>
    <definedName name="idsXLT_balsheet_xlt_Bilanz_Datum">#REF!</definedName>
    <definedName name="idsXLT_balsheet_xlt_Bilanz_Erhalten">#REF!</definedName>
    <definedName name="idsXLT_balsheet_xlt_Bilanz_Forderungen">#REF!</definedName>
    <definedName name="idsXLT_balsheet_xlt_Bilanz_Saldo">#REF!</definedName>
    <definedName name="idsXLT_balsheet_xlt_Bilanz_Saldo_1">#REF!</definedName>
    <definedName name="idsXLT_balsheet_xlt_Bilanz_Start_">#REF!</definedName>
    <definedName name="idsXLT_balsheet_xlt_Bilanz_Verbindlichkeiten">#REF!</definedName>
    <definedName name="idsXLT_balsheet_xlt_Bilanz_Zahlung">#REF!</definedName>
    <definedName name="Jan">#REF!</definedName>
    <definedName name="Jul">#REF!</definedName>
    <definedName name="Jun">#REF!</definedName>
    <definedName name="Laden">#REF!</definedName>
    <definedName name="Länder">Einstellung!$A$7:$A$25</definedName>
    <definedName name="Länder1">Einstellung!$A$5:$A$25</definedName>
    <definedName name="Länder2">Einstellung!$A$5:$A$25</definedName>
    <definedName name="Länder3">Einstellung!$A$5:$A$25</definedName>
    <definedName name="Liste">#REF!</definedName>
    <definedName name="Mai">#REF!</definedName>
    <definedName name="Mrz">#REF!</definedName>
    <definedName name="Nov">#REF!</definedName>
    <definedName name="Okt">#REF!</definedName>
    <definedName name="Sep">#REF!</definedName>
    <definedName name="Tabelle1">Einstellung!$H$59:$H$59</definedName>
    <definedName name="Tabelle2">Einstellung!$H$59:$H$59</definedName>
    <definedName name="Uhr">Einstellung!$H$8:$H$58</definedName>
    <definedName name="Uhrzeit">Einstellung!$F$6:$F$53</definedName>
    <definedName name="Uhrzeiten">Einstellung!$H$59:$H$59</definedName>
    <definedName name="Z_B409B1D8_D453_4688_A3DF_F6600DDF63CF_.wvu.PrintArea" localSheetId="13" hidden="1">'Urlaub+Krank'!$A$1:$X$42</definedName>
    <definedName name="Zeiten">Einstellung!$H$8:$H$59</definedName>
  </definedNames>
  <calcPr calcId="125725" iterateCount="10"/>
  <customWorkbookViews>
    <customWorkbookView name="Tiedemann - Persönliche Ansicht" guid="{10211634-38E3-4462-A6B1-0324E1AA5B08}" mergeInterval="0" personalView="1" maximized="1" xWindow="30" yWindow="50" windowWidth="984" windowHeight="572" tabRatio="806" activeSheetId="10"/>
    <customWorkbookView name="Jörn - Persönliche Ansicht" guid="{B409B1D8-D453-4688-A3DF-F6600DDF63CF}" mergeInterval="0" personalView="1" maximized="1" windowWidth="1020" windowHeight="629" tabRatio="806" activeSheetId="2"/>
  </customWorkbookViews>
</workbook>
</file>

<file path=xl/calcChain.xml><?xml version="1.0" encoding="utf-8"?>
<calcChain xmlns="http://schemas.openxmlformats.org/spreadsheetml/2006/main">
  <c r="BS9" i="41"/>
  <c r="BS10"/>
  <c r="BS11"/>
  <c r="BS12"/>
  <c r="BS13"/>
  <c r="BT13" s="1"/>
  <c r="BS14"/>
  <c r="BS15"/>
  <c r="BS16"/>
  <c r="BS17"/>
  <c r="BS18"/>
  <c r="BS19"/>
  <c r="BS20"/>
  <c r="BS21"/>
  <c r="BT21" s="1"/>
  <c r="BS22"/>
  <c r="BS23"/>
  <c r="BS24"/>
  <c r="BS25"/>
  <c r="BT25" s="1"/>
  <c r="BS26"/>
  <c r="BS27"/>
  <c r="BS28"/>
  <c r="BS29"/>
  <c r="BT29" s="1"/>
  <c r="BS30"/>
  <c r="BS31"/>
  <c r="BS32"/>
  <c r="BS33"/>
  <c r="BT33" s="1"/>
  <c r="BS34"/>
  <c r="BS35"/>
  <c r="BS36"/>
  <c r="BS37"/>
  <c r="BT37" s="1"/>
  <c r="BS38"/>
  <c r="BS8"/>
  <c r="BM9"/>
  <c r="BM10"/>
  <c r="BN10" s="1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29"/>
  <c r="BM30"/>
  <c r="BM31"/>
  <c r="BM32"/>
  <c r="BM33"/>
  <c r="BM34"/>
  <c r="BM35"/>
  <c r="BM36"/>
  <c r="BM37"/>
  <c r="BM8"/>
  <c r="BN8" s="1"/>
  <c r="BG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29"/>
  <c r="BG30"/>
  <c r="BG31"/>
  <c r="BG32"/>
  <c r="BG33"/>
  <c r="BG34"/>
  <c r="BG35"/>
  <c r="BG36"/>
  <c r="BG37"/>
  <c r="BG38"/>
  <c r="BG8"/>
  <c r="BH8" s="1"/>
  <c r="BA9"/>
  <c r="BB9" s="1"/>
  <c r="BA10"/>
  <c r="BB10" s="1"/>
  <c r="BA11"/>
  <c r="BA12"/>
  <c r="BA13"/>
  <c r="BB13" s="1"/>
  <c r="BA14"/>
  <c r="BB14" s="1"/>
  <c r="BA15"/>
  <c r="BA16"/>
  <c r="BA17"/>
  <c r="BB17" s="1"/>
  <c r="BA18"/>
  <c r="BB18" s="1"/>
  <c r="BA19"/>
  <c r="BA20"/>
  <c r="BA21"/>
  <c r="BB21" s="1"/>
  <c r="BA22"/>
  <c r="BB22" s="1"/>
  <c r="BA23"/>
  <c r="BA24"/>
  <c r="BA25"/>
  <c r="BB25" s="1"/>
  <c r="BA26"/>
  <c r="BB26" s="1"/>
  <c r="BA27"/>
  <c r="BA28"/>
  <c r="BA29"/>
  <c r="BB29" s="1"/>
  <c r="BA30"/>
  <c r="BB30" s="1"/>
  <c r="BA31"/>
  <c r="BA32"/>
  <c r="BA33"/>
  <c r="BB33" s="1"/>
  <c r="BA34"/>
  <c r="BB34" s="1"/>
  <c r="BA35"/>
  <c r="BA36"/>
  <c r="BA37"/>
  <c r="BB37" s="1"/>
  <c r="BA8"/>
  <c r="BB8" s="1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8"/>
  <c r="AO9"/>
  <c r="AP9" s="1"/>
  <c r="AO10"/>
  <c r="AO11"/>
  <c r="AP11" s="1"/>
  <c r="AO12"/>
  <c r="AO13"/>
  <c r="AP13" s="1"/>
  <c r="AO14"/>
  <c r="AO15"/>
  <c r="AP15" s="1"/>
  <c r="AO16"/>
  <c r="AO17"/>
  <c r="AP17" s="1"/>
  <c r="AO18"/>
  <c r="AO19"/>
  <c r="AP19" s="1"/>
  <c r="AO20"/>
  <c r="AO21"/>
  <c r="AP21" s="1"/>
  <c r="AO22"/>
  <c r="AO23"/>
  <c r="AP23" s="1"/>
  <c r="AO24"/>
  <c r="AO25"/>
  <c r="AP25" s="1"/>
  <c r="AO26"/>
  <c r="AO27"/>
  <c r="AP27" s="1"/>
  <c r="AO28"/>
  <c r="AO29"/>
  <c r="AP29" s="1"/>
  <c r="AO30"/>
  <c r="AO31"/>
  <c r="AP31" s="1"/>
  <c r="AO32"/>
  <c r="AO33"/>
  <c r="AP33" s="1"/>
  <c r="AO34"/>
  <c r="AO35"/>
  <c r="AP35" s="1"/>
  <c r="AO36"/>
  <c r="AO37"/>
  <c r="AP37" s="1"/>
  <c r="AO38"/>
  <c r="AO8"/>
  <c r="AP8" s="1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8"/>
  <c r="AC9"/>
  <c r="AC10"/>
  <c r="AD10" s="1"/>
  <c r="AC11"/>
  <c r="AC12"/>
  <c r="AD12" s="1"/>
  <c r="AC13"/>
  <c r="AC14"/>
  <c r="AD14" s="1"/>
  <c r="AC15"/>
  <c r="AC16"/>
  <c r="AD16" s="1"/>
  <c r="AC17"/>
  <c r="AC18"/>
  <c r="AD18" s="1"/>
  <c r="AC19"/>
  <c r="AC20"/>
  <c r="AD20" s="1"/>
  <c r="AC21"/>
  <c r="AC22"/>
  <c r="AD22" s="1"/>
  <c r="AC23"/>
  <c r="AC24"/>
  <c r="AD24" s="1"/>
  <c r="AC25"/>
  <c r="AC26"/>
  <c r="AD26" s="1"/>
  <c r="AC27"/>
  <c r="AC28"/>
  <c r="AD28" s="1"/>
  <c r="AC29"/>
  <c r="AC30"/>
  <c r="AD30" s="1"/>
  <c r="AC31"/>
  <c r="AC32"/>
  <c r="AD32" s="1"/>
  <c r="AC33"/>
  <c r="AC34"/>
  <c r="AD34" s="1"/>
  <c r="AC35"/>
  <c r="AC36"/>
  <c r="AD36" s="1"/>
  <c r="AC37"/>
  <c r="AC38"/>
  <c r="AD38" s="1"/>
  <c r="AC8"/>
  <c r="AD8" s="1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8"/>
  <c r="X8" s="1"/>
  <c r="Q9"/>
  <c r="Q10"/>
  <c r="R10" s="1"/>
  <c r="Q11"/>
  <c r="Q12"/>
  <c r="R12" s="1"/>
  <c r="Q13"/>
  <c r="Q14"/>
  <c r="R14" s="1"/>
  <c r="Q15"/>
  <c r="Q16"/>
  <c r="R16" s="1"/>
  <c r="Q17"/>
  <c r="Q18"/>
  <c r="R18" s="1"/>
  <c r="Q19"/>
  <c r="Q20"/>
  <c r="R20" s="1"/>
  <c r="Q21"/>
  <c r="Q22"/>
  <c r="R22" s="1"/>
  <c r="Q23"/>
  <c r="Q24"/>
  <c r="R24" s="1"/>
  <c r="Q25"/>
  <c r="Q26"/>
  <c r="R26" s="1"/>
  <c r="Q27"/>
  <c r="Q28"/>
  <c r="R28" s="1"/>
  <c r="Q29"/>
  <c r="Q30"/>
  <c r="R30" s="1"/>
  <c r="Q31"/>
  <c r="Q32"/>
  <c r="R32" s="1"/>
  <c r="Q33"/>
  <c r="Q34"/>
  <c r="R34" s="1"/>
  <c r="Q35"/>
  <c r="Q36"/>
  <c r="R36" s="1"/>
  <c r="Q37"/>
  <c r="Q38"/>
  <c r="R38" s="1"/>
  <c r="Q8"/>
  <c r="R8" s="1"/>
  <c r="K8"/>
  <c r="BH12"/>
  <c r="BB12"/>
  <c r="BB16"/>
  <c r="BB20"/>
  <c r="BB24"/>
  <c r="BB28"/>
  <c r="BB32"/>
  <c r="BB36"/>
  <c r="AJ10"/>
  <c r="AJ12"/>
  <c r="AJ14"/>
  <c r="AJ16"/>
  <c r="AJ18"/>
  <c r="AJ20"/>
  <c r="AJ22"/>
  <c r="AJ24"/>
  <c r="AJ26"/>
  <c r="AJ28"/>
  <c r="AJ30"/>
  <c r="AJ32"/>
  <c r="AJ34"/>
  <c r="AJ36"/>
  <c r="AJ8"/>
  <c r="X10"/>
  <c r="X12"/>
  <c r="K9"/>
  <c r="K10"/>
  <c r="K11"/>
  <c r="K12"/>
  <c r="L12" s="1"/>
  <c r="K13"/>
  <c r="K14"/>
  <c r="L14" s="1"/>
  <c r="K15"/>
  <c r="K16"/>
  <c r="K17"/>
  <c r="K18"/>
  <c r="K19"/>
  <c r="K20"/>
  <c r="K21"/>
  <c r="K22"/>
  <c r="L22" s="1"/>
  <c r="K23"/>
  <c r="K24"/>
  <c r="L24" s="1"/>
  <c r="K25"/>
  <c r="K26"/>
  <c r="L26" s="1"/>
  <c r="K27"/>
  <c r="K28"/>
  <c r="K29"/>
  <c r="K30"/>
  <c r="L30" s="1"/>
  <c r="K31"/>
  <c r="K32"/>
  <c r="L32" s="1"/>
  <c r="K33"/>
  <c r="K34"/>
  <c r="L34" s="1"/>
  <c r="K35"/>
  <c r="E8"/>
  <c r="BT12"/>
  <c r="BT14"/>
  <c r="BT15"/>
  <c r="BT20"/>
  <c r="BT22"/>
  <c r="BT23"/>
  <c r="BT24"/>
  <c r="BT26"/>
  <c r="BT27"/>
  <c r="BT28"/>
  <c r="BT30"/>
  <c r="BT31"/>
  <c r="BT32"/>
  <c r="BT34"/>
  <c r="BT35"/>
  <c r="BT36"/>
  <c r="BT38"/>
  <c r="BN9"/>
  <c r="BN11"/>
  <c r="BN12"/>
  <c r="BN13"/>
  <c r="BN14"/>
  <c r="BN15"/>
  <c r="BN16"/>
  <c r="BN17"/>
  <c r="BN18"/>
  <c r="BN19"/>
  <c r="BN20"/>
  <c r="BN21"/>
  <c r="BN22"/>
  <c r="BN23"/>
  <c r="BN24"/>
  <c r="BN25"/>
  <c r="BN26"/>
  <c r="BN27"/>
  <c r="BN28"/>
  <c r="BN29"/>
  <c r="BN30"/>
  <c r="BN31"/>
  <c r="BN32"/>
  <c r="BN33"/>
  <c r="BN34"/>
  <c r="BN35"/>
  <c r="BN36"/>
  <c r="BN37"/>
  <c r="BH9"/>
  <c r="BH10"/>
  <c r="BH11"/>
  <c r="BH13"/>
  <c r="BH14"/>
  <c r="BH15"/>
  <c r="BH16"/>
  <c r="BH17"/>
  <c r="BH18"/>
  <c r="BH19"/>
  <c r="BH20"/>
  <c r="BH21"/>
  <c r="BH22"/>
  <c r="BH23"/>
  <c r="BH24"/>
  <c r="BH25"/>
  <c r="BH26"/>
  <c r="BH27"/>
  <c r="BH28"/>
  <c r="BH29"/>
  <c r="BH30"/>
  <c r="BH31"/>
  <c r="BH32"/>
  <c r="BH33"/>
  <c r="BH34"/>
  <c r="BH35"/>
  <c r="BH36"/>
  <c r="BH37"/>
  <c r="BH38"/>
  <c r="BB11"/>
  <c r="BB15"/>
  <c r="BB19"/>
  <c r="BB23"/>
  <c r="BB27"/>
  <c r="BB31"/>
  <c r="BB35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8"/>
  <c r="AP10"/>
  <c r="AP12"/>
  <c r="AP14"/>
  <c r="AP16"/>
  <c r="AP18"/>
  <c r="AP20"/>
  <c r="AP22"/>
  <c r="AP24"/>
  <c r="AP26"/>
  <c r="AP28"/>
  <c r="AP30"/>
  <c r="AP32"/>
  <c r="AP34"/>
  <c r="AP36"/>
  <c r="AP38"/>
  <c r="AJ9"/>
  <c r="AJ11"/>
  <c r="AJ13"/>
  <c r="AJ15"/>
  <c r="AJ17"/>
  <c r="AJ19"/>
  <c r="AJ21"/>
  <c r="AJ23"/>
  <c r="AJ25"/>
  <c r="AJ27"/>
  <c r="AJ29"/>
  <c r="AJ31"/>
  <c r="AJ33"/>
  <c r="AJ35"/>
  <c r="AJ37"/>
  <c r="AD9"/>
  <c r="AD11"/>
  <c r="AD13"/>
  <c r="AD15"/>
  <c r="AD17"/>
  <c r="AD19"/>
  <c r="AD21"/>
  <c r="AD23"/>
  <c r="AD25"/>
  <c r="AD27"/>
  <c r="AD29"/>
  <c r="AD31"/>
  <c r="AD33"/>
  <c r="AD35"/>
  <c r="AD37"/>
  <c r="X9"/>
  <c r="X11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R9"/>
  <c r="R11"/>
  <c r="R13"/>
  <c r="R15"/>
  <c r="R17"/>
  <c r="R19"/>
  <c r="R21"/>
  <c r="R23"/>
  <c r="R25"/>
  <c r="R27"/>
  <c r="R29"/>
  <c r="R31"/>
  <c r="R33"/>
  <c r="R35"/>
  <c r="R37"/>
  <c r="L13"/>
  <c r="L15"/>
  <c r="L20"/>
  <c r="L21"/>
  <c r="L23"/>
  <c r="L25"/>
  <c r="L27"/>
  <c r="L28"/>
  <c r="L29"/>
  <c r="L31"/>
  <c r="L33"/>
  <c r="L35"/>
  <c r="BP9"/>
  <c r="BP10"/>
  <c r="BP11"/>
  <c r="BP12"/>
  <c r="BP13"/>
  <c r="BP14"/>
  <c r="BP15"/>
  <c r="BP16"/>
  <c r="BP17"/>
  <c r="BP18"/>
  <c r="BP19"/>
  <c r="BP20"/>
  <c r="BP21"/>
  <c r="BP22"/>
  <c r="BP23"/>
  <c r="BP24"/>
  <c r="BP25"/>
  <c r="BP26"/>
  <c r="BP27"/>
  <c r="BP28"/>
  <c r="BP29"/>
  <c r="BP30"/>
  <c r="BP31"/>
  <c r="BP32"/>
  <c r="BP33"/>
  <c r="BP34"/>
  <c r="BP35"/>
  <c r="BP36"/>
  <c r="BP37"/>
  <c r="BP38"/>
  <c r="BP8"/>
  <c r="BQ8"/>
  <c r="BJ9"/>
  <c r="BJ10"/>
  <c r="BJ11"/>
  <c r="BJ12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30"/>
  <c r="BJ31"/>
  <c r="BJ32"/>
  <c r="BJ33"/>
  <c r="BJ34"/>
  <c r="BJ35"/>
  <c r="BJ36"/>
  <c r="BJ37"/>
  <c r="BJ8"/>
  <c r="BK8"/>
  <c r="BD9"/>
  <c r="BD10"/>
  <c r="BD11"/>
  <c r="BD12"/>
  <c r="BD13"/>
  <c r="BD14"/>
  <c r="BD15"/>
  <c r="BD16"/>
  <c r="BD17"/>
  <c r="BD18"/>
  <c r="BD19"/>
  <c r="BD20"/>
  <c r="BD21"/>
  <c r="BD22"/>
  <c r="BD23"/>
  <c r="BD24"/>
  <c r="BD25"/>
  <c r="BD26"/>
  <c r="BD27"/>
  <c r="BD28"/>
  <c r="BD29"/>
  <c r="BD30"/>
  <c r="BD31"/>
  <c r="BD32"/>
  <c r="BD33"/>
  <c r="BD34"/>
  <c r="BD35"/>
  <c r="BD36"/>
  <c r="BD37"/>
  <c r="BD38"/>
  <c r="BD8"/>
  <c r="BE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  <c r="AX28"/>
  <c r="AX29"/>
  <c r="AX30"/>
  <c r="AX31"/>
  <c r="AX32"/>
  <c r="AX33"/>
  <c r="AX34"/>
  <c r="AX35"/>
  <c r="AX36"/>
  <c r="AX37"/>
  <c r="AX8"/>
  <c r="AY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8"/>
  <c r="AS8"/>
  <c r="AL17"/>
  <c r="AL9"/>
  <c r="AL10"/>
  <c r="AL11"/>
  <c r="AL12"/>
  <c r="AL13"/>
  <c r="AL14"/>
  <c r="AL15"/>
  <c r="AL16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8"/>
  <c r="AM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8"/>
  <c r="AG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8"/>
  <c r="AA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8"/>
  <c r="U8"/>
  <c r="T3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8"/>
  <c r="O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8"/>
  <c r="I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8"/>
  <c r="C8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9"/>
  <c r="E10"/>
  <c r="E11"/>
  <c r="E12"/>
  <c r="F12" s="1"/>
  <c r="E13"/>
  <c r="F13" s="1"/>
  <c r="E14"/>
  <c r="F14" s="1"/>
  <c r="E15"/>
  <c r="F15" s="1"/>
  <c r="E16"/>
  <c r="E17"/>
  <c r="E18"/>
  <c r="E19"/>
  <c r="N23" i="36"/>
  <c r="N24"/>
  <c r="N25"/>
  <c r="N26"/>
  <c r="N27"/>
  <c r="N28"/>
  <c r="N29"/>
  <c r="N30"/>
  <c r="N31"/>
  <c r="N32"/>
  <c r="N33"/>
  <c r="N34"/>
  <c r="N35"/>
  <c r="N36"/>
  <c r="N37"/>
  <c r="N38"/>
  <c r="N10"/>
  <c r="N11"/>
  <c r="N12"/>
  <c r="N13"/>
  <c r="N14"/>
  <c r="N15"/>
  <c r="N16"/>
  <c r="N17"/>
  <c r="N18"/>
  <c r="N20"/>
  <c r="N21"/>
  <c r="N22"/>
  <c r="AI38" i="41"/>
  <c r="BL38"/>
  <c r="AZ38"/>
  <c r="AH38"/>
  <c r="V38"/>
  <c r="D32" i="15"/>
  <c r="D33"/>
  <c r="D34"/>
  <c r="D35"/>
  <c r="L2" i="41"/>
  <c r="K36"/>
  <c r="K37"/>
  <c r="K38"/>
  <c r="K38" i="33"/>
  <c r="K38" i="28"/>
  <c r="K38" i="40"/>
  <c r="K38" i="39"/>
  <c r="K39" i="37"/>
  <c r="I44"/>
  <c r="N38"/>
  <c r="I38"/>
  <c r="M38" s="1"/>
  <c r="D38"/>
  <c r="C38"/>
  <c r="N37"/>
  <c r="I37"/>
  <c r="M37" s="1"/>
  <c r="D37"/>
  <c r="C37"/>
  <c r="I36"/>
  <c r="M36" s="1"/>
  <c r="D36"/>
  <c r="C36"/>
  <c r="N35"/>
  <c r="I35"/>
  <c r="D35"/>
  <c r="C35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I19"/>
  <c r="M19" s="1"/>
  <c r="D19"/>
  <c r="C19"/>
  <c r="N18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I14"/>
  <c r="M14" s="1"/>
  <c r="D14"/>
  <c r="C14"/>
  <c r="N13"/>
  <c r="I13"/>
  <c r="M13" s="1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3" i="39"/>
  <c r="I37"/>
  <c r="M37" s="1"/>
  <c r="D37"/>
  <c r="C37"/>
  <c r="I36"/>
  <c r="N36" s="1"/>
  <c r="D36"/>
  <c r="C36"/>
  <c r="N35"/>
  <c r="I35"/>
  <c r="D35"/>
  <c r="C35"/>
  <c r="I34"/>
  <c r="M34" s="1"/>
  <c r="D34"/>
  <c r="C34"/>
  <c r="N33"/>
  <c r="I33"/>
  <c r="M33" s="1"/>
  <c r="D33"/>
  <c r="C33"/>
  <c r="I32"/>
  <c r="N32" s="1"/>
  <c r="D32"/>
  <c r="C32"/>
  <c r="N31"/>
  <c r="I31"/>
  <c r="M31" s="1"/>
  <c r="D31"/>
  <c r="C31"/>
  <c r="N30"/>
  <c r="I30"/>
  <c r="M30" s="1"/>
  <c r="D30"/>
  <c r="C30"/>
  <c r="I29"/>
  <c r="N29" s="1"/>
  <c r="D29"/>
  <c r="C29"/>
  <c r="N28"/>
  <c r="I28"/>
  <c r="M28" s="1"/>
  <c r="D28"/>
  <c r="C28"/>
  <c r="N27"/>
  <c r="I27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I22"/>
  <c r="M22" s="1"/>
  <c r="D22"/>
  <c r="C22"/>
  <c r="I21"/>
  <c r="N21" s="1"/>
  <c r="D21"/>
  <c r="C21"/>
  <c r="N20"/>
  <c r="I20"/>
  <c r="M20" s="1"/>
  <c r="D20"/>
  <c r="C20"/>
  <c r="N19"/>
  <c r="I19"/>
  <c r="M19" s="1"/>
  <c r="D19"/>
  <c r="C19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N13"/>
  <c r="I13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I9"/>
  <c r="N9" s="1"/>
  <c r="D9"/>
  <c r="C9"/>
  <c r="I8"/>
  <c r="M8" s="1"/>
  <c r="D8"/>
  <c r="C8"/>
  <c r="I4"/>
  <c r="B8" s="1"/>
  <c r="H2"/>
  <c r="G2"/>
  <c r="I43" i="33"/>
  <c r="N37"/>
  <c r="I37"/>
  <c r="M37" s="1"/>
  <c r="D37"/>
  <c r="C37"/>
  <c r="N36"/>
  <c r="I36"/>
  <c r="M36" s="1"/>
  <c r="D36"/>
  <c r="C36"/>
  <c r="N35"/>
  <c r="I35"/>
  <c r="M35" s="1"/>
  <c r="D35"/>
  <c r="C35"/>
  <c r="N34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N19"/>
  <c r="I19"/>
  <c r="M19" s="1"/>
  <c r="D19"/>
  <c r="C19"/>
  <c r="N18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3" i="28"/>
  <c r="N37"/>
  <c r="I37"/>
  <c r="M37" s="1"/>
  <c r="D37"/>
  <c r="C37"/>
  <c r="N36"/>
  <c r="I36"/>
  <c r="M36" s="1"/>
  <c r="D36"/>
  <c r="C36"/>
  <c r="N35"/>
  <c r="I35"/>
  <c r="M35" s="1"/>
  <c r="D35"/>
  <c r="C35"/>
  <c r="N34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N19"/>
  <c r="I19"/>
  <c r="M19" s="1"/>
  <c r="D19"/>
  <c r="C19"/>
  <c r="N18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3" i="40"/>
  <c r="I37"/>
  <c r="M37" s="1"/>
  <c r="D37"/>
  <c r="C37"/>
  <c r="N36"/>
  <c r="I36"/>
  <c r="D36"/>
  <c r="C36"/>
  <c r="N35"/>
  <c r="I35"/>
  <c r="M35" s="1"/>
  <c r="D35"/>
  <c r="C35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N19"/>
  <c r="I19"/>
  <c r="M19" s="1"/>
  <c r="D19"/>
  <c r="C19"/>
  <c r="N18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4" i="34"/>
  <c r="K39"/>
  <c r="N38"/>
  <c r="I38"/>
  <c r="M38" s="1"/>
  <c r="D38"/>
  <c r="C38"/>
  <c r="N37"/>
  <c r="I37"/>
  <c r="M37" s="1"/>
  <c r="D37"/>
  <c r="C37"/>
  <c r="N36"/>
  <c r="I36"/>
  <c r="M36" s="1"/>
  <c r="D36"/>
  <c r="C36"/>
  <c r="N35"/>
  <c r="I35"/>
  <c r="M35" s="1"/>
  <c r="D35"/>
  <c r="C35"/>
  <c r="N34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I19"/>
  <c r="M19" s="1"/>
  <c r="D19"/>
  <c r="C19"/>
  <c r="N18"/>
  <c r="I18"/>
  <c r="M18" s="1"/>
  <c r="D18"/>
  <c r="C18"/>
  <c r="N17"/>
  <c r="I17"/>
  <c r="M17" s="1"/>
  <c r="D17"/>
  <c r="C17"/>
  <c r="I16"/>
  <c r="M16" s="1"/>
  <c r="D16"/>
  <c r="C16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I11"/>
  <c r="M11" s="1"/>
  <c r="D11"/>
  <c r="C11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4" i="32"/>
  <c r="K39"/>
  <c r="N38"/>
  <c r="I38"/>
  <c r="M38" s="1"/>
  <c r="D38"/>
  <c r="C38"/>
  <c r="N37"/>
  <c r="I37"/>
  <c r="M37" s="1"/>
  <c r="D37"/>
  <c r="C37"/>
  <c r="N36"/>
  <c r="I36"/>
  <c r="M36" s="1"/>
  <c r="D36"/>
  <c r="C36"/>
  <c r="N35"/>
  <c r="I35"/>
  <c r="M35" s="1"/>
  <c r="D35"/>
  <c r="C35"/>
  <c r="N34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N19"/>
  <c r="I19"/>
  <c r="M19" s="1"/>
  <c r="D19"/>
  <c r="C19"/>
  <c r="N18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4" i="31"/>
  <c r="K39"/>
  <c r="N38"/>
  <c r="I38"/>
  <c r="M38" s="1"/>
  <c r="D38"/>
  <c r="C38"/>
  <c r="N37"/>
  <c r="I37"/>
  <c r="M37" s="1"/>
  <c r="D37"/>
  <c r="C37"/>
  <c r="N36"/>
  <c r="I36"/>
  <c r="M36" s="1"/>
  <c r="D36"/>
  <c r="C36"/>
  <c r="N35"/>
  <c r="I35"/>
  <c r="M35" s="1"/>
  <c r="D35"/>
  <c r="C35"/>
  <c r="N34"/>
  <c r="I34"/>
  <c r="M34" s="1"/>
  <c r="D34"/>
  <c r="C34"/>
  <c r="N33"/>
  <c r="I33"/>
  <c r="M33" s="1"/>
  <c r="D33"/>
  <c r="C33"/>
  <c r="N32"/>
  <c r="I32"/>
  <c r="M32" s="1"/>
  <c r="D32"/>
  <c r="C32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N19"/>
  <c r="I19"/>
  <c r="M19" s="1"/>
  <c r="D19"/>
  <c r="C19"/>
  <c r="N18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4" i="30"/>
  <c r="K39"/>
  <c r="N38"/>
  <c r="I38"/>
  <c r="M38" s="1"/>
  <c r="D38"/>
  <c r="C38"/>
  <c r="N37"/>
  <c r="I37"/>
  <c r="M37" s="1"/>
  <c r="D37"/>
  <c r="C37"/>
  <c r="N36"/>
  <c r="I36"/>
  <c r="M36" s="1"/>
  <c r="D36"/>
  <c r="C36"/>
  <c r="N35"/>
  <c r="I35"/>
  <c r="M35" s="1"/>
  <c r="D35"/>
  <c r="C35"/>
  <c r="N34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N19"/>
  <c r="I19"/>
  <c r="M19" s="1"/>
  <c r="D19"/>
  <c r="C19"/>
  <c r="N18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N9"/>
  <c r="I9"/>
  <c r="M9" s="1"/>
  <c r="D9"/>
  <c r="C9"/>
  <c r="I8"/>
  <c r="M8" s="1"/>
  <c r="D8"/>
  <c r="C8"/>
  <c r="I4"/>
  <c r="B8" s="1"/>
  <c r="H2"/>
  <c r="G2"/>
  <c r="I44" i="35"/>
  <c r="K39"/>
  <c r="I38"/>
  <c r="M38" s="1"/>
  <c r="D38"/>
  <c r="C38"/>
  <c r="I37"/>
  <c r="M37" s="1"/>
  <c r="D37"/>
  <c r="C37"/>
  <c r="I36"/>
  <c r="M36" s="1"/>
  <c r="D36"/>
  <c r="C36"/>
  <c r="I35"/>
  <c r="M35" s="1"/>
  <c r="D35"/>
  <c r="C35"/>
  <c r="N34"/>
  <c r="I34"/>
  <c r="M34" s="1"/>
  <c r="D34"/>
  <c r="C34"/>
  <c r="I33"/>
  <c r="M33" s="1"/>
  <c r="D33"/>
  <c r="C33"/>
  <c r="I32"/>
  <c r="M32" s="1"/>
  <c r="D32"/>
  <c r="C32"/>
  <c r="I31"/>
  <c r="M31" s="1"/>
  <c r="D31"/>
  <c r="C31"/>
  <c r="I30"/>
  <c r="M30" s="1"/>
  <c r="D30"/>
  <c r="C30"/>
  <c r="I29"/>
  <c r="M29" s="1"/>
  <c r="D29"/>
  <c r="C29"/>
  <c r="I28"/>
  <c r="N28" s="1"/>
  <c r="D28"/>
  <c r="C28"/>
  <c r="I27"/>
  <c r="M27" s="1"/>
  <c r="D27"/>
  <c r="C27"/>
  <c r="I26"/>
  <c r="M26" s="1"/>
  <c r="D26"/>
  <c r="C26"/>
  <c r="N25"/>
  <c r="I25"/>
  <c r="M25" s="1"/>
  <c r="D25"/>
  <c r="C25"/>
  <c r="N24"/>
  <c r="I24"/>
  <c r="M24" s="1"/>
  <c r="D24"/>
  <c r="C24"/>
  <c r="I23"/>
  <c r="M23" s="1"/>
  <c r="D23"/>
  <c r="C23"/>
  <c r="N22"/>
  <c r="I22"/>
  <c r="M22" s="1"/>
  <c r="D22"/>
  <c r="C22"/>
  <c r="I21"/>
  <c r="M21" s="1"/>
  <c r="D21"/>
  <c r="C21"/>
  <c r="I20"/>
  <c r="M20" s="1"/>
  <c r="D20"/>
  <c r="C20"/>
  <c r="I19"/>
  <c r="M19" s="1"/>
  <c r="D19"/>
  <c r="C19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I13"/>
  <c r="M13" s="1"/>
  <c r="D13"/>
  <c r="C13"/>
  <c r="I12"/>
  <c r="N12" s="1"/>
  <c r="D12"/>
  <c r="C12"/>
  <c r="N11"/>
  <c r="I11"/>
  <c r="M11" s="1"/>
  <c r="D11"/>
  <c r="C11"/>
  <c r="I10"/>
  <c r="M10" s="1"/>
  <c r="D10"/>
  <c r="C10"/>
  <c r="I9"/>
  <c r="M9" s="1"/>
  <c r="D9"/>
  <c r="C9"/>
  <c r="I8"/>
  <c r="M8" s="1"/>
  <c r="D8"/>
  <c r="C8"/>
  <c r="I4"/>
  <c r="B8" s="1"/>
  <c r="B9" s="1"/>
  <c r="H2"/>
  <c r="G2"/>
  <c r="I44" i="38"/>
  <c r="K39"/>
  <c r="I38"/>
  <c r="M38" s="1"/>
  <c r="D38"/>
  <c r="C38"/>
  <c r="N37"/>
  <c r="I37"/>
  <c r="M37" s="1"/>
  <c r="D37"/>
  <c r="C37"/>
  <c r="N36"/>
  <c r="I36"/>
  <c r="M36" s="1"/>
  <c r="D36"/>
  <c r="C36"/>
  <c r="N35"/>
  <c r="I35"/>
  <c r="M35" s="1"/>
  <c r="D35"/>
  <c r="C35"/>
  <c r="N34"/>
  <c r="I34"/>
  <c r="M34" s="1"/>
  <c r="D34"/>
  <c r="C34"/>
  <c r="N33"/>
  <c r="I33"/>
  <c r="M33" s="1"/>
  <c r="D33"/>
  <c r="C33"/>
  <c r="N32"/>
  <c r="I32"/>
  <c r="M32" s="1"/>
  <c r="D32"/>
  <c r="C32"/>
  <c r="N31"/>
  <c r="I31"/>
  <c r="M31" s="1"/>
  <c r="D31"/>
  <c r="C31"/>
  <c r="N30"/>
  <c r="I30"/>
  <c r="M30" s="1"/>
  <c r="D30"/>
  <c r="C30"/>
  <c r="N29"/>
  <c r="I29"/>
  <c r="M29" s="1"/>
  <c r="D29"/>
  <c r="C29"/>
  <c r="N28"/>
  <c r="I28"/>
  <c r="M28" s="1"/>
  <c r="D28"/>
  <c r="C28"/>
  <c r="N27"/>
  <c r="I27"/>
  <c r="M27" s="1"/>
  <c r="D27"/>
  <c r="C27"/>
  <c r="N26"/>
  <c r="I26"/>
  <c r="M26" s="1"/>
  <c r="D26"/>
  <c r="C26"/>
  <c r="N25"/>
  <c r="I25"/>
  <c r="M25" s="1"/>
  <c r="D25"/>
  <c r="C25"/>
  <c r="N24"/>
  <c r="I24"/>
  <c r="M24" s="1"/>
  <c r="D24"/>
  <c r="C24"/>
  <c r="N23"/>
  <c r="I23"/>
  <c r="M23" s="1"/>
  <c r="D23"/>
  <c r="C23"/>
  <c r="N22"/>
  <c r="I22"/>
  <c r="M22" s="1"/>
  <c r="D22"/>
  <c r="C22"/>
  <c r="N21"/>
  <c r="I21"/>
  <c r="M21" s="1"/>
  <c r="D21"/>
  <c r="C21"/>
  <c r="N20"/>
  <c r="I20"/>
  <c r="M20" s="1"/>
  <c r="D20"/>
  <c r="C20"/>
  <c r="N19"/>
  <c r="I19"/>
  <c r="M19" s="1"/>
  <c r="D19"/>
  <c r="C19"/>
  <c r="N18"/>
  <c r="I18"/>
  <c r="M18" s="1"/>
  <c r="D18"/>
  <c r="C18"/>
  <c r="N17"/>
  <c r="I17"/>
  <c r="M17" s="1"/>
  <c r="D17"/>
  <c r="C17"/>
  <c r="N16"/>
  <c r="I16"/>
  <c r="M16" s="1"/>
  <c r="D16"/>
  <c r="C16"/>
  <c r="N15"/>
  <c r="I15"/>
  <c r="M15" s="1"/>
  <c r="D15"/>
  <c r="C15"/>
  <c r="N14"/>
  <c r="I14"/>
  <c r="M14" s="1"/>
  <c r="D14"/>
  <c r="C14"/>
  <c r="N13"/>
  <c r="I13"/>
  <c r="M13" s="1"/>
  <c r="D13"/>
  <c r="C13"/>
  <c r="N12"/>
  <c r="I12"/>
  <c r="M12" s="1"/>
  <c r="D12"/>
  <c r="C12"/>
  <c r="N11"/>
  <c r="I11"/>
  <c r="M11" s="1"/>
  <c r="D11"/>
  <c r="C11"/>
  <c r="N10"/>
  <c r="I10"/>
  <c r="M10" s="1"/>
  <c r="D10"/>
  <c r="C10"/>
  <c r="N9"/>
  <c r="I9"/>
  <c r="M9" s="1"/>
  <c r="D9"/>
  <c r="C9"/>
  <c r="I8"/>
  <c r="M8" s="1"/>
  <c r="D8"/>
  <c r="C8"/>
  <c r="I4"/>
  <c r="B8" s="1"/>
  <c r="H2"/>
  <c r="G2"/>
  <c r="H2" i="36"/>
  <c r="G2"/>
  <c r="I8"/>
  <c r="M8" s="1"/>
  <c r="I9"/>
  <c r="M9" s="1"/>
  <c r="I10"/>
  <c r="I11"/>
  <c r="M11" s="1"/>
  <c r="I12"/>
  <c r="I13"/>
  <c r="I14"/>
  <c r="M14" s="1"/>
  <c r="I15"/>
  <c r="M15" s="1"/>
  <c r="I16"/>
  <c r="M16" s="1"/>
  <c r="I17"/>
  <c r="I18"/>
  <c r="I19"/>
  <c r="N19" s="1"/>
  <c r="I20"/>
  <c r="I21"/>
  <c r="M21" s="1"/>
  <c r="I29"/>
  <c r="N11" i="34" l="1"/>
  <c r="N16"/>
  <c r="N10"/>
  <c r="N19"/>
  <c r="N19" i="37"/>
  <c r="N9" i="36"/>
  <c r="D9" i="41" s="1"/>
  <c r="F9" s="1"/>
  <c r="N8" i="36"/>
  <c r="N15" i="34"/>
  <c r="N14" i="37"/>
  <c r="M38" i="33"/>
  <c r="M38" i="28"/>
  <c r="M39" i="34"/>
  <c r="E44" s="1"/>
  <c r="M39" i="32"/>
  <c r="E44" s="1"/>
  <c r="M39" i="31"/>
  <c r="E44" s="1"/>
  <c r="M39" i="30"/>
  <c r="E44" s="1"/>
  <c r="M39" i="38"/>
  <c r="E44" s="1"/>
  <c r="I38" i="33"/>
  <c r="I38" i="28"/>
  <c r="M13" i="39"/>
  <c r="M29"/>
  <c r="M9"/>
  <c r="M27"/>
  <c r="I39" i="37"/>
  <c r="I40" s="1"/>
  <c r="N34" i="40"/>
  <c r="I38"/>
  <c r="N37"/>
  <c r="M36"/>
  <c r="M38" s="1"/>
  <c r="N34" i="39"/>
  <c r="I38"/>
  <c r="N23" i="35"/>
  <c r="M35" i="37"/>
  <c r="M39" s="1"/>
  <c r="N38" i="38"/>
  <c r="M21" i="39"/>
  <c r="M35"/>
  <c r="N34" i="37"/>
  <c r="N36"/>
  <c r="B9"/>
  <c r="A8"/>
  <c r="J8" s="1"/>
  <c r="N8"/>
  <c r="J8" i="41" s="1"/>
  <c r="L8" s="1"/>
  <c r="N31" i="31"/>
  <c r="M32" i="39"/>
  <c r="M36"/>
  <c r="N18"/>
  <c r="N22"/>
  <c r="N37"/>
  <c r="B9"/>
  <c r="A8"/>
  <c r="J8" s="1"/>
  <c r="N8"/>
  <c r="B9" i="33"/>
  <c r="A8"/>
  <c r="J8" s="1"/>
  <c r="N8"/>
  <c r="N38" s="1"/>
  <c r="B9" i="28"/>
  <c r="A8"/>
  <c r="J8" s="1"/>
  <c r="N8"/>
  <c r="N38" s="1"/>
  <c r="B9" i="40"/>
  <c r="A8"/>
  <c r="J8" s="1"/>
  <c r="N8"/>
  <c r="B9" i="34"/>
  <c r="A8"/>
  <c r="J8" s="1"/>
  <c r="I39"/>
  <c r="N8"/>
  <c r="BR8" i="41" s="1"/>
  <c r="BT8" s="1"/>
  <c r="B9" i="32"/>
  <c r="A8"/>
  <c r="J8" s="1"/>
  <c r="I39"/>
  <c r="N8"/>
  <c r="B9" i="31"/>
  <c r="A8"/>
  <c r="J8" s="1"/>
  <c r="I39"/>
  <c r="N8"/>
  <c r="B9" i="30"/>
  <c r="A8"/>
  <c r="J8" s="1"/>
  <c r="I39"/>
  <c r="N8"/>
  <c r="B10" i="35"/>
  <c r="A9"/>
  <c r="J9" s="1"/>
  <c r="I39"/>
  <c r="N10"/>
  <c r="N13"/>
  <c r="N18"/>
  <c r="N27"/>
  <c r="N29"/>
  <c r="N30"/>
  <c r="N31"/>
  <c r="N32"/>
  <c r="N33"/>
  <c r="N35"/>
  <c r="N36"/>
  <c r="N37"/>
  <c r="N38"/>
  <c r="N20"/>
  <c r="N26"/>
  <c r="N8"/>
  <c r="M12"/>
  <c r="M28"/>
  <c r="A8"/>
  <c r="J8" s="1"/>
  <c r="N9"/>
  <c r="N19"/>
  <c r="N21"/>
  <c r="B9" i="38"/>
  <c r="A8"/>
  <c r="J8" s="1"/>
  <c r="N8"/>
  <c r="I39"/>
  <c r="M10" i="36"/>
  <c r="I4"/>
  <c r="B8" s="1"/>
  <c r="K39"/>
  <c r="M17"/>
  <c r="M18"/>
  <c r="I22"/>
  <c r="I23"/>
  <c r="I24"/>
  <c r="M24" s="1"/>
  <c r="I25"/>
  <c r="M25" s="1"/>
  <c r="I26"/>
  <c r="I27"/>
  <c r="I28"/>
  <c r="M28" s="1"/>
  <c r="M29"/>
  <c r="I30"/>
  <c r="I31"/>
  <c r="M31" s="1"/>
  <c r="I32"/>
  <c r="M32" s="1"/>
  <c r="I33"/>
  <c r="D33" i="41" s="1"/>
  <c r="I34" i="36"/>
  <c r="M34" s="1"/>
  <c r="I35"/>
  <c r="M35" s="1"/>
  <c r="I36"/>
  <c r="M36" s="1"/>
  <c r="I37"/>
  <c r="M37" s="1"/>
  <c r="I38"/>
  <c r="M38" s="1"/>
  <c r="D11" i="41"/>
  <c r="F11" s="1"/>
  <c r="D14"/>
  <c r="D15"/>
  <c r="D16"/>
  <c r="F16" s="1"/>
  <c r="D18"/>
  <c r="F18" s="1"/>
  <c r="D19"/>
  <c r="F19" s="1"/>
  <c r="D20"/>
  <c r="D24"/>
  <c r="D25"/>
  <c r="D26"/>
  <c r="D29"/>
  <c r="D31"/>
  <c r="D38"/>
  <c r="AM20"/>
  <c r="AN20" s="1"/>
  <c r="AM21"/>
  <c r="AN21" s="1"/>
  <c r="AM24"/>
  <c r="AN24" s="1"/>
  <c r="AM25"/>
  <c r="AN25" s="1"/>
  <c r="AM26"/>
  <c r="AN26" s="1"/>
  <c r="AM27"/>
  <c r="AN27" s="1"/>
  <c r="AM28"/>
  <c r="AN28" s="1"/>
  <c r="AM31"/>
  <c r="AN31" s="1"/>
  <c r="AM32"/>
  <c r="AN32" s="1"/>
  <c r="AM33"/>
  <c r="AN33" s="1"/>
  <c r="AM34"/>
  <c r="AN34" s="1"/>
  <c r="AM35"/>
  <c r="AN35" s="1"/>
  <c r="AM38"/>
  <c r="AN38" s="1"/>
  <c r="AT8"/>
  <c r="AS9"/>
  <c r="AT9" s="1"/>
  <c r="AS10"/>
  <c r="AT10" s="1"/>
  <c r="AS11"/>
  <c r="AT11" s="1"/>
  <c r="AS14"/>
  <c r="AT14" s="1"/>
  <c r="AS15"/>
  <c r="AT15" s="1"/>
  <c r="AS16"/>
  <c r="AT16" s="1"/>
  <c r="AS17"/>
  <c r="AT17" s="1"/>
  <c r="AS18"/>
  <c r="AT18" s="1"/>
  <c r="AS21"/>
  <c r="AT21" s="1"/>
  <c r="AS22"/>
  <c r="AT22" s="1"/>
  <c r="AS23"/>
  <c r="AT23" s="1"/>
  <c r="AS24"/>
  <c r="AT24" s="1"/>
  <c r="AS25"/>
  <c r="AT25" s="1"/>
  <c r="AS28"/>
  <c r="AT28" s="1"/>
  <c r="AS29"/>
  <c r="AT29" s="1"/>
  <c r="AS30"/>
  <c r="AT30" s="1"/>
  <c r="AS31"/>
  <c r="AT31" s="1"/>
  <c r="AS32"/>
  <c r="AT32" s="1"/>
  <c r="AS35"/>
  <c r="AT35" s="1"/>
  <c r="AS36"/>
  <c r="AT36" s="1"/>
  <c r="AS37"/>
  <c r="AT37" s="1"/>
  <c r="AS38"/>
  <c r="AT38" s="1"/>
  <c r="AZ8"/>
  <c r="AY11"/>
  <c r="AZ11" s="1"/>
  <c r="AY9"/>
  <c r="AZ9" s="1"/>
  <c r="AY10"/>
  <c r="AZ10" s="1"/>
  <c r="AY12"/>
  <c r="AZ12" s="1"/>
  <c r="AY13"/>
  <c r="AZ13" s="1"/>
  <c r="AY14"/>
  <c r="AZ14" s="1"/>
  <c r="AY15"/>
  <c r="AZ15" s="1"/>
  <c r="AY16"/>
  <c r="AZ16" s="1"/>
  <c r="AY17"/>
  <c r="AZ17" s="1"/>
  <c r="AY18"/>
  <c r="AZ18" s="1"/>
  <c r="AY19"/>
  <c r="AZ19" s="1"/>
  <c r="AY20"/>
  <c r="AZ20" s="1"/>
  <c r="AY21"/>
  <c r="AZ21" s="1"/>
  <c r="AY22"/>
  <c r="AZ22" s="1"/>
  <c r="AY23"/>
  <c r="AZ23" s="1"/>
  <c r="AY24"/>
  <c r="AZ24" s="1"/>
  <c r="AY25"/>
  <c r="AZ25" s="1"/>
  <c r="AY26"/>
  <c r="AZ26" s="1"/>
  <c r="AY27"/>
  <c r="AZ27" s="1"/>
  <c r="AY28"/>
  <c r="AZ28" s="1"/>
  <c r="AY29"/>
  <c r="AZ29" s="1"/>
  <c r="AY30"/>
  <c r="AZ30" s="1"/>
  <c r="AY31"/>
  <c r="AZ31" s="1"/>
  <c r="AY32"/>
  <c r="AZ32" s="1"/>
  <c r="AY33"/>
  <c r="AZ33" s="1"/>
  <c r="AY34"/>
  <c r="AZ34" s="1"/>
  <c r="AY35"/>
  <c r="AZ35" s="1"/>
  <c r="AY36"/>
  <c r="AZ36" s="1"/>
  <c r="AY37"/>
  <c r="AZ37" s="1"/>
  <c r="AS12"/>
  <c r="AT12" s="1"/>
  <c r="AS13"/>
  <c r="AT13" s="1"/>
  <c r="AS19"/>
  <c r="AT19" s="1"/>
  <c r="AS20"/>
  <c r="AT20" s="1"/>
  <c r="AS26"/>
  <c r="AT26" s="1"/>
  <c r="AS27"/>
  <c r="AT27" s="1"/>
  <c r="AS33"/>
  <c r="AT33" s="1"/>
  <c r="AS34"/>
  <c r="AT34" s="1"/>
  <c r="BF8"/>
  <c r="BE9"/>
  <c r="BF9" s="1"/>
  <c r="BE10"/>
  <c r="BF10" s="1"/>
  <c r="BE11"/>
  <c r="BF11" s="1"/>
  <c r="BE12"/>
  <c r="BF12" s="1"/>
  <c r="BE13"/>
  <c r="BF13" s="1"/>
  <c r="BE14"/>
  <c r="BF14" s="1"/>
  <c r="BE15"/>
  <c r="BF15" s="1"/>
  <c r="BE16"/>
  <c r="BF16" s="1"/>
  <c r="BE17"/>
  <c r="BF17" s="1"/>
  <c r="BE18"/>
  <c r="BF18" s="1"/>
  <c r="BE19"/>
  <c r="BF19" s="1"/>
  <c r="BE20"/>
  <c r="BF20" s="1"/>
  <c r="BE21"/>
  <c r="BF21" s="1"/>
  <c r="BE22"/>
  <c r="BF22" s="1"/>
  <c r="BE23"/>
  <c r="BF23" s="1"/>
  <c r="BE24"/>
  <c r="BF24" s="1"/>
  <c r="BE25"/>
  <c r="BF25" s="1"/>
  <c r="BE26"/>
  <c r="BF26" s="1"/>
  <c r="BE27"/>
  <c r="BF27" s="1"/>
  <c r="BE28"/>
  <c r="BF28" s="1"/>
  <c r="BE29"/>
  <c r="BF29" s="1"/>
  <c r="BE30"/>
  <c r="BF30" s="1"/>
  <c r="BE31"/>
  <c r="BF31" s="1"/>
  <c r="BE32"/>
  <c r="BF32" s="1"/>
  <c r="BE33"/>
  <c r="BF33" s="1"/>
  <c r="BE34"/>
  <c r="BF34" s="1"/>
  <c r="BE35"/>
  <c r="BF35" s="1"/>
  <c r="BE36"/>
  <c r="BF36" s="1"/>
  <c r="BE37"/>
  <c r="BF37" s="1"/>
  <c r="BE38"/>
  <c r="BF38" s="1"/>
  <c r="BL8"/>
  <c r="BK9"/>
  <c r="BL9" s="1"/>
  <c r="BK10"/>
  <c r="BL10" s="1"/>
  <c r="BK11"/>
  <c r="BL11" s="1"/>
  <c r="BK12"/>
  <c r="BL12" s="1"/>
  <c r="BK13"/>
  <c r="BL13" s="1"/>
  <c r="BK14"/>
  <c r="BL14" s="1"/>
  <c r="BK15"/>
  <c r="BL15" s="1"/>
  <c r="BK16"/>
  <c r="BL16" s="1"/>
  <c r="BK17"/>
  <c r="BL17" s="1"/>
  <c r="BK18"/>
  <c r="BL18" s="1"/>
  <c r="BK19"/>
  <c r="BL19" s="1"/>
  <c r="BK20"/>
  <c r="BL20" s="1"/>
  <c r="BK21"/>
  <c r="BL21" s="1"/>
  <c r="BK22"/>
  <c r="BL22" s="1"/>
  <c r="BK23"/>
  <c r="BL23" s="1"/>
  <c r="BK24"/>
  <c r="BL24" s="1"/>
  <c r="BK25"/>
  <c r="BL25" s="1"/>
  <c r="BK26"/>
  <c r="BL26" s="1"/>
  <c r="BK27"/>
  <c r="BL27" s="1"/>
  <c r="BK28"/>
  <c r="BL28" s="1"/>
  <c r="BK29"/>
  <c r="BL29" s="1"/>
  <c r="BK30"/>
  <c r="BL30" s="1"/>
  <c r="BK31"/>
  <c r="BL31" s="1"/>
  <c r="BK32"/>
  <c r="BL32" s="1"/>
  <c r="BK33"/>
  <c r="BL33" s="1"/>
  <c r="BK34"/>
  <c r="BL34" s="1"/>
  <c r="BK35"/>
  <c r="BL35" s="1"/>
  <c r="BK36"/>
  <c r="BL36" s="1"/>
  <c r="BK37"/>
  <c r="BL37" s="1"/>
  <c r="C10"/>
  <c r="C11"/>
  <c r="C12"/>
  <c r="C13"/>
  <c r="C16"/>
  <c r="C17"/>
  <c r="C18"/>
  <c r="C19"/>
  <c r="C20"/>
  <c r="C23"/>
  <c r="C27"/>
  <c r="C30"/>
  <c r="C31"/>
  <c r="C32"/>
  <c r="C33"/>
  <c r="C34"/>
  <c r="C35"/>
  <c r="C36"/>
  <c r="C37"/>
  <c r="C38"/>
  <c r="I9"/>
  <c r="J9" s="1"/>
  <c r="L9" s="1"/>
  <c r="I10"/>
  <c r="J10" s="1"/>
  <c r="L10" s="1"/>
  <c r="I11"/>
  <c r="J11" s="1"/>
  <c r="L11" s="1"/>
  <c r="I12"/>
  <c r="J12" s="1"/>
  <c r="I13"/>
  <c r="J13" s="1"/>
  <c r="I14"/>
  <c r="I15"/>
  <c r="J15" s="1"/>
  <c r="I16"/>
  <c r="J16" s="1"/>
  <c r="L16" s="1"/>
  <c r="I17"/>
  <c r="J17" s="1"/>
  <c r="L17" s="1"/>
  <c r="I18"/>
  <c r="J18" s="1"/>
  <c r="L18" s="1"/>
  <c r="I19"/>
  <c r="J19" s="1"/>
  <c r="L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P8"/>
  <c r="O9"/>
  <c r="P9" s="1"/>
  <c r="O10"/>
  <c r="P10" s="1"/>
  <c r="O11"/>
  <c r="P11" s="1"/>
  <c r="O12"/>
  <c r="P12" s="1"/>
  <c r="O13"/>
  <c r="P13" s="1"/>
  <c r="O14"/>
  <c r="P14" s="1"/>
  <c r="O15"/>
  <c r="P15" s="1"/>
  <c r="O16"/>
  <c r="P16" s="1"/>
  <c r="O17"/>
  <c r="P17" s="1"/>
  <c r="O18"/>
  <c r="P18" s="1"/>
  <c r="O19"/>
  <c r="P19" s="1"/>
  <c r="O20"/>
  <c r="P20" s="1"/>
  <c r="O21"/>
  <c r="P21" s="1"/>
  <c r="O22"/>
  <c r="P22" s="1"/>
  <c r="O23"/>
  <c r="P23" s="1"/>
  <c r="O24"/>
  <c r="P24" s="1"/>
  <c r="O25"/>
  <c r="P25" s="1"/>
  <c r="O26"/>
  <c r="P26" s="1"/>
  <c r="O27"/>
  <c r="P27" s="1"/>
  <c r="O28"/>
  <c r="P28" s="1"/>
  <c r="O29"/>
  <c r="P29" s="1"/>
  <c r="O30"/>
  <c r="P30" s="1"/>
  <c r="O31"/>
  <c r="P31" s="1"/>
  <c r="O32"/>
  <c r="P32" s="1"/>
  <c r="O33"/>
  <c r="P33" s="1"/>
  <c r="O34"/>
  <c r="P34" s="1"/>
  <c r="O35"/>
  <c r="P35" s="1"/>
  <c r="O36"/>
  <c r="P36" s="1"/>
  <c r="O37"/>
  <c r="P37" s="1"/>
  <c r="O38"/>
  <c r="P38" s="1"/>
  <c r="V8"/>
  <c r="U9"/>
  <c r="V9" s="1"/>
  <c r="U10"/>
  <c r="V10" s="1"/>
  <c r="U11"/>
  <c r="V11" s="1"/>
  <c r="U12"/>
  <c r="V12" s="1"/>
  <c r="U13"/>
  <c r="V13" s="1"/>
  <c r="U14"/>
  <c r="V14" s="1"/>
  <c r="U15"/>
  <c r="V15" s="1"/>
  <c r="U16"/>
  <c r="V16" s="1"/>
  <c r="U17"/>
  <c r="V17" s="1"/>
  <c r="U18"/>
  <c r="V18" s="1"/>
  <c r="U19"/>
  <c r="V19" s="1"/>
  <c r="U20"/>
  <c r="V20" s="1"/>
  <c r="U21"/>
  <c r="V21" s="1"/>
  <c r="U22"/>
  <c r="V22" s="1"/>
  <c r="U23"/>
  <c r="V23" s="1"/>
  <c r="U24"/>
  <c r="V24" s="1"/>
  <c r="U25"/>
  <c r="V25" s="1"/>
  <c r="U26"/>
  <c r="V26" s="1"/>
  <c r="U27"/>
  <c r="V27" s="1"/>
  <c r="U28"/>
  <c r="V28" s="1"/>
  <c r="U29"/>
  <c r="V29" s="1"/>
  <c r="U30"/>
  <c r="V30" s="1"/>
  <c r="U31"/>
  <c r="V31" s="1"/>
  <c r="U32"/>
  <c r="V32" s="1"/>
  <c r="U33"/>
  <c r="V33" s="1"/>
  <c r="U34"/>
  <c r="V34" s="1"/>
  <c r="U35"/>
  <c r="V35" s="1"/>
  <c r="U36"/>
  <c r="V36" s="1"/>
  <c r="U37"/>
  <c r="V37" s="1"/>
  <c r="BQ9"/>
  <c r="BR9" s="1"/>
  <c r="BT9" s="1"/>
  <c r="BQ10"/>
  <c r="BQ11"/>
  <c r="BQ12"/>
  <c r="BR12" s="1"/>
  <c r="BQ13"/>
  <c r="BR13" s="1"/>
  <c r="BQ14"/>
  <c r="BR14" s="1"/>
  <c r="BQ15"/>
  <c r="BQ16"/>
  <c r="BQ17"/>
  <c r="BR17" s="1"/>
  <c r="BT17" s="1"/>
  <c r="BQ18"/>
  <c r="BR18" s="1"/>
  <c r="BT18" s="1"/>
  <c r="BQ19"/>
  <c r="BQ20"/>
  <c r="BR20" s="1"/>
  <c r="BQ21"/>
  <c r="BR21" s="1"/>
  <c r="BQ22"/>
  <c r="BR22" s="1"/>
  <c r="BQ23"/>
  <c r="BR23" s="1"/>
  <c r="BQ24"/>
  <c r="BR24" s="1"/>
  <c r="BQ25"/>
  <c r="BR25" s="1"/>
  <c r="BQ26"/>
  <c r="BR26" s="1"/>
  <c r="BQ27"/>
  <c r="BR27" s="1"/>
  <c r="BQ28"/>
  <c r="BR28" s="1"/>
  <c r="BQ29"/>
  <c r="BR29" s="1"/>
  <c r="BQ30"/>
  <c r="BR30" s="1"/>
  <c r="BQ31"/>
  <c r="BR31" s="1"/>
  <c r="BQ32"/>
  <c r="BR32" s="1"/>
  <c r="BQ33"/>
  <c r="BR33" s="1"/>
  <c r="BQ34"/>
  <c r="BR34" s="1"/>
  <c r="BQ35"/>
  <c r="BR35" s="1"/>
  <c r="BQ36"/>
  <c r="BR36" s="1"/>
  <c r="BQ37"/>
  <c r="BR37" s="1"/>
  <c r="BQ38"/>
  <c r="BR38" s="1"/>
  <c r="AB8"/>
  <c r="AH8"/>
  <c r="AN8"/>
  <c r="C9"/>
  <c r="AA9"/>
  <c r="AB9" s="1"/>
  <c r="AG9"/>
  <c r="AH9" s="1"/>
  <c r="AM9"/>
  <c r="AN9" s="1"/>
  <c r="AA10"/>
  <c r="AB10" s="1"/>
  <c r="AG10"/>
  <c r="AH10" s="1"/>
  <c r="AM10"/>
  <c r="AN10" s="1"/>
  <c r="AA11"/>
  <c r="AB11" s="1"/>
  <c r="AG11"/>
  <c r="AH11" s="1"/>
  <c r="AM11"/>
  <c r="AN11" s="1"/>
  <c r="AA12"/>
  <c r="AB12" s="1"/>
  <c r="AG12"/>
  <c r="AH12" s="1"/>
  <c r="AM12"/>
  <c r="AN12" s="1"/>
  <c r="AA13"/>
  <c r="AB13" s="1"/>
  <c r="AG13"/>
  <c r="AH13" s="1"/>
  <c r="AM13"/>
  <c r="AN13" s="1"/>
  <c r="C14"/>
  <c r="AA14"/>
  <c r="AB14" s="1"/>
  <c r="AG14"/>
  <c r="AH14" s="1"/>
  <c r="AM14"/>
  <c r="AN14" s="1"/>
  <c r="C15"/>
  <c r="AA15"/>
  <c r="AB15" s="1"/>
  <c r="AG15"/>
  <c r="AH15" s="1"/>
  <c r="AM15"/>
  <c r="AN15" s="1"/>
  <c r="AA16"/>
  <c r="AB16" s="1"/>
  <c r="AG16"/>
  <c r="AH16" s="1"/>
  <c r="AM16"/>
  <c r="AN16" s="1"/>
  <c r="AA17"/>
  <c r="AB17" s="1"/>
  <c r="AG17"/>
  <c r="AH17" s="1"/>
  <c r="AM17"/>
  <c r="AN17" s="1"/>
  <c r="AA18"/>
  <c r="AB18" s="1"/>
  <c r="AG18"/>
  <c r="AH18" s="1"/>
  <c r="AM18"/>
  <c r="AN18" s="1"/>
  <c r="AA19"/>
  <c r="AB19" s="1"/>
  <c r="AG19"/>
  <c r="AH19" s="1"/>
  <c r="AM19"/>
  <c r="AN19" s="1"/>
  <c r="AA20"/>
  <c r="AB20" s="1"/>
  <c r="AG20"/>
  <c r="AH20" s="1"/>
  <c r="C21"/>
  <c r="AA21"/>
  <c r="AB21" s="1"/>
  <c r="AG21"/>
  <c r="AH21" s="1"/>
  <c r="C22"/>
  <c r="AA22"/>
  <c r="AB22" s="1"/>
  <c r="AG22"/>
  <c r="AH22" s="1"/>
  <c r="AM22"/>
  <c r="AN22" s="1"/>
  <c r="AA23"/>
  <c r="AB23" s="1"/>
  <c r="AG23"/>
  <c r="AH23" s="1"/>
  <c r="AM23"/>
  <c r="AN23" s="1"/>
  <c r="C24"/>
  <c r="AA24"/>
  <c r="AB24" s="1"/>
  <c r="AG24"/>
  <c r="AH24" s="1"/>
  <c r="C25"/>
  <c r="AA25"/>
  <c r="AB25" s="1"/>
  <c r="AG25"/>
  <c r="AH25" s="1"/>
  <c r="C26"/>
  <c r="AA26"/>
  <c r="AB26" s="1"/>
  <c r="AG26"/>
  <c r="AH26" s="1"/>
  <c r="AA27"/>
  <c r="AB27" s="1"/>
  <c r="AG27"/>
  <c r="AH27" s="1"/>
  <c r="C28"/>
  <c r="AA28"/>
  <c r="AB28" s="1"/>
  <c r="AG28"/>
  <c r="AH28" s="1"/>
  <c r="C29"/>
  <c r="AA29"/>
  <c r="AB29" s="1"/>
  <c r="AG29"/>
  <c r="AH29" s="1"/>
  <c r="AM29"/>
  <c r="AN29" s="1"/>
  <c r="AA30"/>
  <c r="AB30" s="1"/>
  <c r="AG30"/>
  <c r="AH30" s="1"/>
  <c r="AM30"/>
  <c r="AN30" s="1"/>
  <c r="AA31"/>
  <c r="AB31" s="1"/>
  <c r="AG31"/>
  <c r="AH31" s="1"/>
  <c r="AA32"/>
  <c r="AB32" s="1"/>
  <c r="AG32"/>
  <c r="AH32" s="1"/>
  <c r="AA33"/>
  <c r="AB33" s="1"/>
  <c r="AG33"/>
  <c r="AH33" s="1"/>
  <c r="AA34"/>
  <c r="AB34" s="1"/>
  <c r="AG34"/>
  <c r="AH34" s="1"/>
  <c r="AA35"/>
  <c r="AB35" s="1"/>
  <c r="AG35"/>
  <c r="AH35" s="1"/>
  <c r="AA36"/>
  <c r="AB36" s="1"/>
  <c r="AG36"/>
  <c r="AH36" s="1"/>
  <c r="AM36"/>
  <c r="AN36" s="1"/>
  <c r="AA37"/>
  <c r="AB37" s="1"/>
  <c r="AG37"/>
  <c r="AH37" s="1"/>
  <c r="AM37"/>
  <c r="AN37" s="1"/>
  <c r="AA38"/>
  <c r="AB38" s="1"/>
  <c r="D9" i="36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8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L23" i="15"/>
  <c r="L24"/>
  <c r="L25"/>
  <c r="L26"/>
  <c r="L27"/>
  <c r="L30"/>
  <c r="L31"/>
  <c r="L32"/>
  <c r="L33"/>
  <c r="L34"/>
  <c r="N5"/>
  <c r="N6"/>
  <c r="N7"/>
  <c r="N8"/>
  <c r="N9"/>
  <c r="N10"/>
  <c r="N11"/>
  <c r="B7"/>
  <c r="B10"/>
  <c r="B9"/>
  <c r="B8"/>
  <c r="B17"/>
  <c r="B16"/>
  <c r="B15"/>
  <c r="B14"/>
  <c r="B13"/>
  <c r="B20"/>
  <c r="B24"/>
  <c r="B28"/>
  <c r="B27"/>
  <c r="B29"/>
  <c r="B35"/>
  <c r="D7"/>
  <c r="D6"/>
  <c r="D5"/>
  <c r="D31"/>
  <c r="D28"/>
  <c r="D27"/>
  <c r="D26"/>
  <c r="D25"/>
  <c r="D24"/>
  <c r="D21"/>
  <c r="D18"/>
  <c r="D17"/>
  <c r="D14"/>
  <c r="D13"/>
  <c r="D11"/>
  <c r="D10"/>
  <c r="F35"/>
  <c r="F34"/>
  <c r="F33"/>
  <c r="F32"/>
  <c r="F31"/>
  <c r="F27"/>
  <c r="F26"/>
  <c r="F25"/>
  <c r="F24"/>
  <c r="F21"/>
  <c r="F18"/>
  <c r="F17"/>
  <c r="F14"/>
  <c r="F12"/>
  <c r="F11"/>
  <c r="H32"/>
  <c r="H31"/>
  <c r="H30"/>
  <c r="H29"/>
  <c r="H28"/>
  <c r="H25"/>
  <c r="H24"/>
  <c r="H22"/>
  <c r="H17"/>
  <c r="H16"/>
  <c r="H15"/>
  <c r="H14"/>
  <c r="H11"/>
  <c r="H10"/>
  <c r="H9"/>
  <c r="H8"/>
  <c r="H7"/>
  <c r="J33"/>
  <c r="J30"/>
  <c r="J27"/>
  <c r="J26"/>
  <c r="J21"/>
  <c r="J15"/>
  <c r="J14"/>
  <c r="J13"/>
  <c r="J12"/>
  <c r="L20"/>
  <c r="L19"/>
  <c r="L18"/>
  <c r="L16"/>
  <c r="L12"/>
  <c r="L11"/>
  <c r="L10"/>
  <c r="L5"/>
  <c r="N14"/>
  <c r="X5"/>
  <c r="N15"/>
  <c r="N16"/>
  <c r="N17"/>
  <c r="N18"/>
  <c r="N21"/>
  <c r="N22"/>
  <c r="N23"/>
  <c r="N24"/>
  <c r="N25"/>
  <c r="N28"/>
  <c r="N29"/>
  <c r="N30"/>
  <c r="N31"/>
  <c r="N32"/>
  <c r="N35"/>
  <c r="P5"/>
  <c r="P6"/>
  <c r="P7"/>
  <c r="P8"/>
  <c r="P11"/>
  <c r="P12"/>
  <c r="P13"/>
  <c r="P14"/>
  <c r="P15"/>
  <c r="P18"/>
  <c r="P19"/>
  <c r="P20"/>
  <c r="P21"/>
  <c r="P22"/>
  <c r="P25"/>
  <c r="P26"/>
  <c r="P27"/>
  <c r="P28"/>
  <c r="P29"/>
  <c r="P32"/>
  <c r="P33"/>
  <c r="P34"/>
  <c r="P35"/>
  <c r="R5"/>
  <c r="R8"/>
  <c r="R9"/>
  <c r="R15"/>
  <c r="R19"/>
  <c r="R18"/>
  <c r="R17"/>
  <c r="R16"/>
  <c r="R22"/>
  <c r="R26"/>
  <c r="R25"/>
  <c r="R24"/>
  <c r="R23"/>
  <c r="R29"/>
  <c r="R33"/>
  <c r="R32"/>
  <c r="R31"/>
  <c r="R30"/>
  <c r="R10"/>
  <c r="R11"/>
  <c r="R12"/>
  <c r="T6"/>
  <c r="T7"/>
  <c r="T8"/>
  <c r="T9"/>
  <c r="T10"/>
  <c r="T11"/>
  <c r="T12"/>
  <c r="T13"/>
  <c r="T14"/>
  <c r="T15"/>
  <c r="T16"/>
  <c r="T17"/>
  <c r="T20"/>
  <c r="T21"/>
  <c r="T22"/>
  <c r="T23"/>
  <c r="T24"/>
  <c r="T27"/>
  <c r="X35"/>
  <c r="T35"/>
  <c r="J35"/>
  <c r="X34"/>
  <c r="V34"/>
  <c r="T34"/>
  <c r="R34"/>
  <c r="N34"/>
  <c r="J34"/>
  <c r="H34"/>
  <c r="B34"/>
  <c r="X33"/>
  <c r="V33"/>
  <c r="T33"/>
  <c r="N33"/>
  <c r="H33"/>
  <c r="B33"/>
  <c r="X32"/>
  <c r="V32"/>
  <c r="T32"/>
  <c r="J32"/>
  <c r="B32"/>
  <c r="X31"/>
  <c r="V31"/>
  <c r="T31"/>
  <c r="P31"/>
  <c r="J31"/>
  <c r="B31"/>
  <c r="X30"/>
  <c r="V30"/>
  <c r="T30"/>
  <c r="P30"/>
  <c r="F30"/>
  <c r="D30"/>
  <c r="B30"/>
  <c r="X29"/>
  <c r="V29"/>
  <c r="T29"/>
  <c r="L29"/>
  <c r="J29"/>
  <c r="F29"/>
  <c r="D29"/>
  <c r="X28"/>
  <c r="V28"/>
  <c r="T28"/>
  <c r="R28"/>
  <c r="L28"/>
  <c r="J28"/>
  <c r="F28"/>
  <c r="X27"/>
  <c r="V27"/>
  <c r="R27"/>
  <c r="N27"/>
  <c r="H27"/>
  <c r="X26"/>
  <c r="V26"/>
  <c r="T26"/>
  <c r="N26"/>
  <c r="H26"/>
  <c r="B26"/>
  <c r="X25"/>
  <c r="V25"/>
  <c r="T25"/>
  <c r="J25"/>
  <c r="B25"/>
  <c r="X24"/>
  <c r="V24"/>
  <c r="P24"/>
  <c r="J24"/>
  <c r="X23"/>
  <c r="V23"/>
  <c r="P23"/>
  <c r="J23"/>
  <c r="H23"/>
  <c r="F23"/>
  <c r="D23"/>
  <c r="B23"/>
  <c r="X22"/>
  <c r="V22"/>
  <c r="L22"/>
  <c r="J22"/>
  <c r="F22"/>
  <c r="D22"/>
  <c r="B22"/>
  <c r="X21"/>
  <c r="V21"/>
  <c r="R21"/>
  <c r="L21"/>
  <c r="H21"/>
  <c r="B21"/>
  <c r="X20"/>
  <c r="V20"/>
  <c r="R20"/>
  <c r="N20"/>
  <c r="J20"/>
  <c r="H20"/>
  <c r="F20"/>
  <c r="D20"/>
  <c r="X19"/>
  <c r="V19"/>
  <c r="T19"/>
  <c r="N19"/>
  <c r="J19"/>
  <c r="H19"/>
  <c r="F19"/>
  <c r="D19"/>
  <c r="B19"/>
  <c r="X18"/>
  <c r="V18"/>
  <c r="T18"/>
  <c r="J18"/>
  <c r="H18"/>
  <c r="B18"/>
  <c r="X17"/>
  <c r="V17"/>
  <c r="P17"/>
  <c r="L17"/>
  <c r="J17"/>
  <c r="X16"/>
  <c r="V16"/>
  <c r="P16"/>
  <c r="J16"/>
  <c r="F16"/>
  <c r="D16"/>
  <c r="X15"/>
  <c r="V15"/>
  <c r="L15"/>
  <c r="F15"/>
  <c r="D15"/>
  <c r="X14"/>
  <c r="V14"/>
  <c r="R14"/>
  <c r="L14"/>
  <c r="X13"/>
  <c r="V13"/>
  <c r="R13"/>
  <c r="N13"/>
  <c r="L13"/>
  <c r="H13"/>
  <c r="F13"/>
  <c r="X12"/>
  <c r="V12"/>
  <c r="N12"/>
  <c r="H12"/>
  <c r="D12"/>
  <c r="B12"/>
  <c r="X11"/>
  <c r="V11"/>
  <c r="J11"/>
  <c r="B11"/>
  <c r="X10"/>
  <c r="V10"/>
  <c r="P10"/>
  <c r="J10"/>
  <c r="F10"/>
  <c r="X9"/>
  <c r="V9"/>
  <c r="P9"/>
  <c r="L9"/>
  <c r="J9"/>
  <c r="F9"/>
  <c r="D9"/>
  <c r="X8"/>
  <c r="V8"/>
  <c r="L8"/>
  <c r="J8"/>
  <c r="F8"/>
  <c r="D8"/>
  <c r="X7"/>
  <c r="V7"/>
  <c r="R7"/>
  <c r="L7"/>
  <c r="J7"/>
  <c r="F7"/>
  <c r="X6"/>
  <c r="V6"/>
  <c r="R6"/>
  <c r="L6"/>
  <c r="J6"/>
  <c r="H6"/>
  <c r="F6"/>
  <c r="B6"/>
  <c r="V5"/>
  <c r="T5"/>
  <c r="J5"/>
  <c r="H5"/>
  <c r="F5"/>
  <c r="B5"/>
  <c r="D42"/>
  <c r="I44" i="36"/>
  <c r="E42" s="1"/>
  <c r="E42" i="37" s="1"/>
  <c r="E42" i="38" s="1"/>
  <c r="E41" i="39" s="1"/>
  <c r="E42" i="35" s="1"/>
  <c r="E41" i="40" s="1"/>
  <c r="E42" i="30" s="1"/>
  <c r="E42" i="31" s="1"/>
  <c r="E41" i="28" s="1"/>
  <c r="E42" i="32" s="1"/>
  <c r="E41" i="33" s="1"/>
  <c r="E42" i="34" s="1"/>
  <c r="N2" i="15"/>
  <c r="F38"/>
  <c r="F39"/>
  <c r="BR16" i="41" l="1"/>
  <c r="BT16" s="1"/>
  <c r="BR10"/>
  <c r="BT10" s="1"/>
  <c r="BR11"/>
  <c r="BT11" s="1"/>
  <c r="BR19"/>
  <c r="BT19" s="1"/>
  <c r="J14"/>
  <c r="BR15"/>
  <c r="N39" i="37"/>
  <c r="I43" s="1"/>
  <c r="N38" i="39"/>
  <c r="M38"/>
  <c r="M39" i="35"/>
  <c r="E44" s="1"/>
  <c r="N38" i="40"/>
  <c r="E44" i="37"/>
  <c r="I40" i="38"/>
  <c r="B10" i="37"/>
  <c r="A9"/>
  <c r="J9" s="1"/>
  <c r="R8"/>
  <c r="B10" i="39"/>
  <c r="A9"/>
  <c r="J9" s="1"/>
  <c r="R8"/>
  <c r="M30" i="36"/>
  <c r="D30" i="41"/>
  <c r="M23" i="36"/>
  <c r="D23" i="41"/>
  <c r="M22" i="36"/>
  <c r="D22" i="41"/>
  <c r="R8" i="33"/>
  <c r="B10"/>
  <c r="A9"/>
  <c r="J9" s="1"/>
  <c r="R8" i="28"/>
  <c r="B10"/>
  <c r="A9"/>
  <c r="J9" s="1"/>
  <c r="R8" i="40"/>
  <c r="B10"/>
  <c r="A9"/>
  <c r="J9" s="1"/>
  <c r="B10" i="34"/>
  <c r="A9"/>
  <c r="J9" s="1"/>
  <c r="I40"/>
  <c r="R8"/>
  <c r="N39"/>
  <c r="I43" s="1"/>
  <c r="B10" i="32"/>
  <c r="A9"/>
  <c r="J9" s="1"/>
  <c r="I40"/>
  <c r="R8"/>
  <c r="N39"/>
  <c r="I43" s="1"/>
  <c r="B10" i="31"/>
  <c r="A9"/>
  <c r="J9" s="1"/>
  <c r="I40"/>
  <c r="R8"/>
  <c r="N39"/>
  <c r="I43" s="1"/>
  <c r="B10" i="30"/>
  <c r="A9"/>
  <c r="J9" s="1"/>
  <c r="I40"/>
  <c r="N39"/>
  <c r="I43" s="1"/>
  <c r="R8"/>
  <c r="B11" i="35"/>
  <c r="A10"/>
  <c r="J10" s="1"/>
  <c r="R8"/>
  <c r="N39"/>
  <c r="I43" s="1"/>
  <c r="I40"/>
  <c r="B10" i="38"/>
  <c r="A9"/>
  <c r="J9" s="1"/>
  <c r="N39"/>
  <c r="I43" s="1"/>
  <c r="R8"/>
  <c r="M27" i="36"/>
  <c r="D27" i="41"/>
  <c r="D21"/>
  <c r="M33" i="36"/>
  <c r="D28" i="41"/>
  <c r="M20" i="36"/>
  <c r="M19"/>
  <c r="D17" i="41"/>
  <c r="F17" s="1"/>
  <c r="M26" i="36"/>
  <c r="D10" i="41"/>
  <c r="F10" s="1"/>
  <c r="G6" i="15"/>
  <c r="G5"/>
  <c r="I5"/>
  <c r="I6"/>
  <c r="O5"/>
  <c r="O6"/>
  <c r="AW8" i="41"/>
  <c r="Q6" i="15"/>
  <c r="Q5"/>
  <c r="BI8" i="41"/>
  <c r="U5" i="15"/>
  <c r="U6"/>
  <c r="W5"/>
  <c r="W6"/>
  <c r="B9" i="36"/>
  <c r="A7" i="15" s="1"/>
  <c r="A8" i="36"/>
  <c r="J8" s="1"/>
  <c r="D41" i="15"/>
  <c r="D40"/>
  <c r="D39"/>
  <c r="D32" i="41"/>
  <c r="BS39"/>
  <c r="D36"/>
  <c r="BI9"/>
  <c r="D37"/>
  <c r="A8"/>
  <c r="A6" i="15"/>
  <c r="A5"/>
  <c r="Q39" i="41"/>
  <c r="AE8"/>
  <c r="K5" i="15"/>
  <c r="K6"/>
  <c r="C6"/>
  <c r="C5"/>
  <c r="E6"/>
  <c r="M8" i="41"/>
  <c r="E5" i="15"/>
  <c r="S6"/>
  <c r="S5"/>
  <c r="M6"/>
  <c r="M5"/>
  <c r="AK8" i="41"/>
  <c r="BM39"/>
  <c r="BG39"/>
  <c r="BA39"/>
  <c r="AU39"/>
  <c r="AO39"/>
  <c r="W39"/>
  <c r="AC39"/>
  <c r="AI39"/>
  <c r="BO8"/>
  <c r="BC8"/>
  <c r="AQ8"/>
  <c r="S8"/>
  <c r="G8"/>
  <c r="Y8"/>
  <c r="D34"/>
  <c r="D35"/>
  <c r="B10" i="36" l="1"/>
  <c r="A8" i="15" s="1"/>
  <c r="B11" i="37"/>
  <c r="A10"/>
  <c r="J10" s="1"/>
  <c r="B11" i="39"/>
  <c r="A10"/>
  <c r="J10" s="1"/>
  <c r="B11" i="33"/>
  <c r="A10"/>
  <c r="J10" s="1"/>
  <c r="B11" i="28"/>
  <c r="A10"/>
  <c r="J10" s="1"/>
  <c r="B11" i="40"/>
  <c r="A10"/>
  <c r="J10" s="1"/>
  <c r="B11" i="34"/>
  <c r="A10"/>
  <c r="J10" s="1"/>
  <c r="B11" i="32"/>
  <c r="A10"/>
  <c r="J10" s="1"/>
  <c r="B11" i="31"/>
  <c r="A10"/>
  <c r="J10" s="1"/>
  <c r="B11" i="30"/>
  <c r="A10"/>
  <c r="J10" s="1"/>
  <c r="B12" i="35"/>
  <c r="A11"/>
  <c r="J11" s="1"/>
  <c r="B11" i="38"/>
  <c r="A10"/>
  <c r="J10" s="1"/>
  <c r="A9" i="41"/>
  <c r="A9" i="36"/>
  <c r="J9" s="1"/>
  <c r="AZ39" i="41"/>
  <c r="U8" i="15"/>
  <c r="M8"/>
  <c r="AE10" i="41"/>
  <c r="M10"/>
  <c r="U7" i="15"/>
  <c r="AK9" i="41"/>
  <c r="M7" i="15"/>
  <c r="M9" i="41"/>
  <c r="E7" i="15"/>
  <c r="AE9" i="41"/>
  <c r="K7" i="15"/>
  <c r="BN39" i="41"/>
  <c r="BL39"/>
  <c r="AP39"/>
  <c r="R39"/>
  <c r="X39"/>
  <c r="AQ9"/>
  <c r="O7" i="15"/>
  <c r="AW9" i="41"/>
  <c r="Q7" i="15"/>
  <c r="AV39" i="41"/>
  <c r="AB39"/>
  <c r="Y9"/>
  <c r="I7" i="15"/>
  <c r="S9" i="41"/>
  <c r="G7" i="15"/>
  <c r="BO9" i="41"/>
  <c r="W7" i="15"/>
  <c r="BB39" i="41"/>
  <c r="AT39"/>
  <c r="J39"/>
  <c r="AD39"/>
  <c r="G9"/>
  <c r="C7" i="15"/>
  <c r="BC9" i="41"/>
  <c r="S7" i="15"/>
  <c r="BF39" i="41"/>
  <c r="P39"/>
  <c r="BH39"/>
  <c r="V39"/>
  <c r="AN39"/>
  <c r="B11" i="36" l="1"/>
  <c r="B12" s="1"/>
  <c r="A10"/>
  <c r="J10" s="1"/>
  <c r="A10" i="41"/>
  <c r="B12" i="37"/>
  <c r="A11"/>
  <c r="J11" s="1"/>
  <c r="B12" i="39"/>
  <c r="A11"/>
  <c r="J11" s="1"/>
  <c r="B12" i="33"/>
  <c r="A11"/>
  <c r="J11" s="1"/>
  <c r="B12" i="28"/>
  <c r="A11"/>
  <c r="J11" s="1"/>
  <c r="B12" i="40"/>
  <c r="A11"/>
  <c r="J11" s="1"/>
  <c r="B12" i="34"/>
  <c r="A11"/>
  <c r="J11" s="1"/>
  <c r="B12" i="32"/>
  <c r="A11"/>
  <c r="J11" s="1"/>
  <c r="B12" i="31"/>
  <c r="A11"/>
  <c r="J11" s="1"/>
  <c r="B12" i="30"/>
  <c r="A11"/>
  <c r="J11" s="1"/>
  <c r="B13" i="35"/>
  <c r="A12"/>
  <c r="J12" s="1"/>
  <c r="B12" i="38"/>
  <c r="A11"/>
  <c r="J11" s="1"/>
  <c r="AK10" i="41"/>
  <c r="K8" i="15"/>
  <c r="BI11" i="41"/>
  <c r="BI10"/>
  <c r="M9" i="15"/>
  <c r="K9"/>
  <c r="E9"/>
  <c r="E8"/>
  <c r="BR39" i="41"/>
  <c r="BT39"/>
  <c r="BC10"/>
  <c r="S8" i="15"/>
  <c r="BO10" i="41"/>
  <c r="W8" i="15"/>
  <c r="S10" i="41"/>
  <c r="G8" i="15"/>
  <c r="Y10" i="41"/>
  <c r="I8" i="15"/>
  <c r="G10" i="41"/>
  <c r="C8" i="15"/>
  <c r="AH39" i="41"/>
  <c r="AJ39"/>
  <c r="AW10"/>
  <c r="Q8" i="15"/>
  <c r="AQ10" i="41"/>
  <c r="O8" i="15"/>
  <c r="A9" l="1"/>
  <c r="A11" i="41"/>
  <c r="A11" i="36"/>
  <c r="J11" s="1"/>
  <c r="B13" i="37"/>
  <c r="A12"/>
  <c r="J12" s="1"/>
  <c r="B13" i="39"/>
  <c r="A12"/>
  <c r="J12" s="1"/>
  <c r="B13" i="33"/>
  <c r="A12"/>
  <c r="J12" s="1"/>
  <c r="B13" i="28"/>
  <c r="A12"/>
  <c r="J12" s="1"/>
  <c r="B13" i="40"/>
  <c r="A12"/>
  <c r="J12" s="1"/>
  <c r="B13" i="34"/>
  <c r="A12"/>
  <c r="J12" s="1"/>
  <c r="B13" i="32"/>
  <c r="A12"/>
  <c r="J12" s="1"/>
  <c r="B13" i="31"/>
  <c r="A12"/>
  <c r="J12" s="1"/>
  <c r="B13" i="30"/>
  <c r="A12"/>
  <c r="J12" s="1"/>
  <c r="B14" i="35"/>
  <c r="A13"/>
  <c r="J13" s="1"/>
  <c r="B13" i="38"/>
  <c r="A12"/>
  <c r="J12" s="1"/>
  <c r="U9" i="15"/>
  <c r="BI12" i="41"/>
  <c r="M10" i="15"/>
  <c r="AK11" i="41"/>
  <c r="AE12"/>
  <c r="AE11"/>
  <c r="M11"/>
  <c r="A12" i="36"/>
  <c r="J12" s="1"/>
  <c r="A10" i="15"/>
  <c r="A12" i="41"/>
  <c r="B13" i="36"/>
  <c r="AW11" i="41"/>
  <c r="Q9" i="15"/>
  <c r="BO11" i="41"/>
  <c r="W9" i="15"/>
  <c r="AQ11" i="41"/>
  <c r="O9" i="15"/>
  <c r="G11" i="41"/>
  <c r="C9" i="15"/>
  <c r="Y11" i="41"/>
  <c r="I9" i="15"/>
  <c r="S11" i="41"/>
  <c r="G9" i="15"/>
  <c r="U10"/>
  <c r="BC11" i="41"/>
  <c r="S9" i="15"/>
  <c r="B14" i="37" l="1"/>
  <c r="A13"/>
  <c r="J13" s="1"/>
  <c r="B14" i="39"/>
  <c r="A13"/>
  <c r="J13" s="1"/>
  <c r="B14" i="33"/>
  <c r="A13"/>
  <c r="J13" s="1"/>
  <c r="B14" i="28"/>
  <c r="A13"/>
  <c r="J13" s="1"/>
  <c r="B14" i="40"/>
  <c r="A13"/>
  <c r="J13" s="1"/>
  <c r="B14" i="34"/>
  <c r="A13"/>
  <c r="J13" s="1"/>
  <c r="B14" i="32"/>
  <c r="A13"/>
  <c r="J13" s="1"/>
  <c r="B14" i="31"/>
  <c r="A13"/>
  <c r="J13" s="1"/>
  <c r="B14" i="30"/>
  <c r="A13"/>
  <c r="J13" s="1"/>
  <c r="B15" i="35"/>
  <c r="A14"/>
  <c r="J14" s="1"/>
  <c r="B14" i="38"/>
  <c r="A13"/>
  <c r="J13" s="1"/>
  <c r="AK12" i="41"/>
  <c r="U11" i="15"/>
  <c r="AK13" i="41"/>
  <c r="K10" i="15"/>
  <c r="M12" i="41"/>
  <c r="E10" i="15"/>
  <c r="BO12" i="41"/>
  <c r="W10" i="15"/>
  <c r="AW12" i="41"/>
  <c r="Q10" i="15"/>
  <c r="BC12" i="41"/>
  <c r="S10" i="15"/>
  <c r="S12" i="41"/>
  <c r="G10" i="15"/>
  <c r="Y12" i="41"/>
  <c r="I10" i="15"/>
  <c r="G12" i="41"/>
  <c r="C10" i="15"/>
  <c r="AQ12" i="41"/>
  <c r="O10" i="15"/>
  <c r="B14" i="36"/>
  <c r="A13" i="41"/>
  <c r="A13" i="36"/>
  <c r="J13" s="1"/>
  <c r="A11" i="15"/>
  <c r="B15" i="37" l="1"/>
  <c r="A14"/>
  <c r="J14" s="1"/>
  <c r="B15" i="39"/>
  <c r="A14"/>
  <c r="J14" s="1"/>
  <c r="B15" i="33"/>
  <c r="A14"/>
  <c r="J14" s="1"/>
  <c r="B15" i="28"/>
  <c r="A14"/>
  <c r="J14" s="1"/>
  <c r="B15" i="40"/>
  <c r="A14"/>
  <c r="J14" s="1"/>
  <c r="B15" i="34"/>
  <c r="A14"/>
  <c r="J14" s="1"/>
  <c r="B15" i="32"/>
  <c r="A14"/>
  <c r="J14" s="1"/>
  <c r="B15" i="31"/>
  <c r="A14"/>
  <c r="J14" s="1"/>
  <c r="B15" i="30"/>
  <c r="A14"/>
  <c r="J14" s="1"/>
  <c r="B16" i="35"/>
  <c r="A15"/>
  <c r="J15" s="1"/>
  <c r="B15" i="38"/>
  <c r="A14"/>
  <c r="J14" s="1"/>
  <c r="M11" i="15"/>
  <c r="BI13" i="41"/>
  <c r="U12" i="15"/>
  <c r="M12"/>
  <c r="AE13" i="41"/>
  <c r="K11" i="15"/>
  <c r="M13" i="41"/>
  <c r="E11" i="15"/>
  <c r="B15" i="36"/>
  <c r="A12" i="15"/>
  <c r="A14" i="36"/>
  <c r="J14" s="1"/>
  <c r="A14" i="41"/>
  <c r="S13"/>
  <c r="G11" i="15"/>
  <c r="AW13" i="41"/>
  <c r="Q11" i="15"/>
  <c r="BO13" i="41"/>
  <c r="W11" i="15"/>
  <c r="AQ13" i="41"/>
  <c r="O11" i="15"/>
  <c r="G13" i="41"/>
  <c r="C11" i="15"/>
  <c r="Y13" i="41"/>
  <c r="I11" i="15"/>
  <c r="BC13" i="41"/>
  <c r="S11" i="15"/>
  <c r="B16" i="37" l="1"/>
  <c r="A15"/>
  <c r="J15" s="1"/>
  <c r="B16" i="39"/>
  <c r="A15"/>
  <c r="J15" s="1"/>
  <c r="B16" i="33"/>
  <c r="A15"/>
  <c r="J15" s="1"/>
  <c r="B16" i="28"/>
  <c r="A15"/>
  <c r="J15" s="1"/>
  <c r="B16" i="40"/>
  <c r="A15"/>
  <c r="J15" s="1"/>
  <c r="B16" i="34"/>
  <c r="A15"/>
  <c r="J15" s="1"/>
  <c r="B16" i="32"/>
  <c r="A15"/>
  <c r="J15" s="1"/>
  <c r="B16" i="31"/>
  <c r="A15"/>
  <c r="J15" s="1"/>
  <c r="B16" i="30"/>
  <c r="A15"/>
  <c r="J15" s="1"/>
  <c r="B17" i="35"/>
  <c r="A16"/>
  <c r="J16" s="1"/>
  <c r="B16" i="38"/>
  <c r="A15"/>
  <c r="J15" s="1"/>
  <c r="BI14" i="41"/>
  <c r="AK15"/>
  <c r="AK14"/>
  <c r="K13" i="15"/>
  <c r="AE14" i="41"/>
  <c r="K12" i="15"/>
  <c r="M15" i="41"/>
  <c r="M14"/>
  <c r="E12" i="15"/>
  <c r="G14" i="41"/>
  <c r="C12" i="15"/>
  <c r="AQ14" i="41"/>
  <c r="O12" i="15"/>
  <c r="BO14" i="41"/>
  <c r="W12" i="15"/>
  <c r="AW14" i="41"/>
  <c r="Q12" i="15"/>
  <c r="S14" i="41"/>
  <c r="G12" i="15"/>
  <c r="A13"/>
  <c r="B16" i="36"/>
  <c r="A15" i="41"/>
  <c r="A15" i="36"/>
  <c r="J15" s="1"/>
  <c r="BC14" i="41"/>
  <c r="S12" i="15"/>
  <c r="Y14" i="41"/>
  <c r="I12" i="15"/>
  <c r="B17" i="37" l="1"/>
  <c r="A16"/>
  <c r="J16" s="1"/>
  <c r="B17" i="39"/>
  <c r="A16"/>
  <c r="J16" s="1"/>
  <c r="B17" i="33"/>
  <c r="A16"/>
  <c r="J16" s="1"/>
  <c r="B17" i="28"/>
  <c r="A16"/>
  <c r="J16" s="1"/>
  <c r="B17" i="40"/>
  <c r="A16"/>
  <c r="J16" s="1"/>
  <c r="B17" i="34"/>
  <c r="A16"/>
  <c r="J16" s="1"/>
  <c r="B17" i="32"/>
  <c r="A16"/>
  <c r="J16" s="1"/>
  <c r="B17" i="31"/>
  <c r="A16"/>
  <c r="J16" s="1"/>
  <c r="B17" i="30"/>
  <c r="A16"/>
  <c r="J16" s="1"/>
  <c r="B18" i="35"/>
  <c r="A17"/>
  <c r="J17" s="1"/>
  <c r="B17" i="38"/>
  <c r="A16"/>
  <c r="J16" s="1"/>
  <c r="E13" i="15"/>
  <c r="U14"/>
  <c r="BI15" i="41"/>
  <c r="U13" i="15"/>
  <c r="M14"/>
  <c r="M13"/>
  <c r="AE16" i="41"/>
  <c r="AE15"/>
  <c r="E14" i="15"/>
  <c r="BC15" i="41"/>
  <c r="S13" i="15"/>
  <c r="AW15" i="41"/>
  <c r="Q13" i="15"/>
  <c r="BO15" i="41"/>
  <c r="W13" i="15"/>
  <c r="AQ15" i="41"/>
  <c r="O13" i="15"/>
  <c r="Y15" i="41"/>
  <c r="I13" i="15"/>
  <c r="A16" i="36"/>
  <c r="J16" s="1"/>
  <c r="B17"/>
  <c r="A16" i="41"/>
  <c r="A14" i="15"/>
  <c r="S15" i="41"/>
  <c r="G13" i="15"/>
  <c r="M16" i="41"/>
  <c r="G15"/>
  <c r="C13" i="15"/>
  <c r="B18" i="37" l="1"/>
  <c r="A17"/>
  <c r="J17" s="1"/>
  <c r="B18" i="39"/>
  <c r="A17"/>
  <c r="J17" s="1"/>
  <c r="B18" i="33"/>
  <c r="A17"/>
  <c r="J17" s="1"/>
  <c r="B18" i="28"/>
  <c r="A17"/>
  <c r="J17" s="1"/>
  <c r="B18" i="40"/>
  <c r="A17"/>
  <c r="J17" s="1"/>
  <c r="B18" i="34"/>
  <c r="A17"/>
  <c r="J17" s="1"/>
  <c r="B18" i="32"/>
  <c r="A17"/>
  <c r="J17" s="1"/>
  <c r="B18" i="31"/>
  <c r="A17"/>
  <c r="J17" s="1"/>
  <c r="B18" i="30"/>
  <c r="A17"/>
  <c r="J17" s="1"/>
  <c r="B19" i="35"/>
  <c r="A18"/>
  <c r="J18" s="1"/>
  <c r="B18" i="38"/>
  <c r="A17"/>
  <c r="J17" s="1"/>
  <c r="K14" i="15"/>
  <c r="U15"/>
  <c r="BI16" i="41"/>
  <c r="AK16"/>
  <c r="K15" i="15"/>
  <c r="AK17" i="41"/>
  <c r="M15" i="15"/>
  <c r="BO16" i="41"/>
  <c r="W14" i="15"/>
  <c r="AW16" i="41"/>
  <c r="Q14" i="15"/>
  <c r="G16" i="41"/>
  <c r="C14" i="15"/>
  <c r="S16" i="41"/>
  <c r="G14" i="15"/>
  <c r="B18" i="36"/>
  <c r="A17" i="41"/>
  <c r="A17" i="36"/>
  <c r="J17" s="1"/>
  <c r="A15" i="15"/>
  <c r="Y16" i="41"/>
  <c r="I14" i="15"/>
  <c r="AQ16" i="41"/>
  <c r="O14" i="15"/>
  <c r="BC16" i="41"/>
  <c r="S14" i="15"/>
  <c r="B19" i="37" l="1"/>
  <c r="A18"/>
  <c r="J18" s="1"/>
  <c r="B19" i="39"/>
  <c r="A18"/>
  <c r="J18" s="1"/>
  <c r="B19" i="33"/>
  <c r="A18"/>
  <c r="J18" s="1"/>
  <c r="B19" i="28"/>
  <c r="A18"/>
  <c r="J18" s="1"/>
  <c r="B19" i="40"/>
  <c r="A18"/>
  <c r="J18" s="1"/>
  <c r="B19" i="34"/>
  <c r="A18"/>
  <c r="J18" s="1"/>
  <c r="B19" i="32"/>
  <c r="A18"/>
  <c r="J18" s="1"/>
  <c r="B19" i="31"/>
  <c r="A18"/>
  <c r="J18" s="1"/>
  <c r="B19" i="30"/>
  <c r="A18"/>
  <c r="J18" s="1"/>
  <c r="B20" i="35"/>
  <c r="A19"/>
  <c r="J19" s="1"/>
  <c r="B19" i="38"/>
  <c r="A18"/>
  <c r="J18" s="1"/>
  <c r="BI17" i="41"/>
  <c r="M16" i="15"/>
  <c r="AE18" i="41"/>
  <c r="AE17"/>
  <c r="M17"/>
  <c r="E15" i="15"/>
  <c r="B19" i="36"/>
  <c r="A16" i="15"/>
  <c r="A18" i="36"/>
  <c r="J18" s="1"/>
  <c r="A18" i="41"/>
  <c r="BC17"/>
  <c r="S15" i="15"/>
  <c r="Y17" i="41"/>
  <c r="I15" i="15"/>
  <c r="S17" i="41"/>
  <c r="G15" i="15"/>
  <c r="G17" i="41"/>
  <c r="C15" i="15"/>
  <c r="AW17" i="41"/>
  <c r="Q15" i="15"/>
  <c r="BO17" i="41"/>
  <c r="W15" i="15"/>
  <c r="AQ17" i="41"/>
  <c r="O15" i="15"/>
  <c r="B20" i="37" l="1"/>
  <c r="A19"/>
  <c r="J19" s="1"/>
  <c r="B20" i="39"/>
  <c r="A19"/>
  <c r="J19" s="1"/>
  <c r="B20" i="33"/>
  <c r="A19"/>
  <c r="J19" s="1"/>
  <c r="B20" i="28"/>
  <c r="A19"/>
  <c r="J19" s="1"/>
  <c r="B20" i="40"/>
  <c r="A19"/>
  <c r="J19" s="1"/>
  <c r="B20" i="34"/>
  <c r="A19"/>
  <c r="J19" s="1"/>
  <c r="B20" i="32"/>
  <c r="A19"/>
  <c r="J19" s="1"/>
  <c r="B20" i="31"/>
  <c r="A19"/>
  <c r="J19" s="1"/>
  <c r="B20" i="30"/>
  <c r="A19"/>
  <c r="J19" s="1"/>
  <c r="B21" i="35"/>
  <c r="A20"/>
  <c r="J20" s="1"/>
  <c r="B20" i="38"/>
  <c r="A19"/>
  <c r="J19" s="1"/>
  <c r="K16" i="15"/>
  <c r="BI18" i="41"/>
  <c r="U16" i="15"/>
  <c r="AK19" i="41"/>
  <c r="AK18"/>
  <c r="AE19"/>
  <c r="M18"/>
  <c r="E16" i="15"/>
  <c r="M17"/>
  <c r="AW18" i="41"/>
  <c r="Q16" i="15"/>
  <c r="B20" i="36"/>
  <c r="A17" i="15"/>
  <c r="A19" i="41"/>
  <c r="A19" i="36"/>
  <c r="J19" s="1"/>
  <c r="AQ18" i="41"/>
  <c r="O16" i="15"/>
  <c r="G18" i="41"/>
  <c r="C16" i="15"/>
  <c r="S18" i="41"/>
  <c r="G16" i="15"/>
  <c r="Y18" i="41"/>
  <c r="I16" i="15"/>
  <c r="BC18" i="41"/>
  <c r="S16" i="15"/>
  <c r="BO18" i="41"/>
  <c r="W16" i="15"/>
  <c r="B21" i="37" l="1"/>
  <c r="A20"/>
  <c r="J20" s="1"/>
  <c r="B21" i="39"/>
  <c r="A20"/>
  <c r="J20" s="1"/>
  <c r="B21" i="33"/>
  <c r="A20"/>
  <c r="J20" s="1"/>
  <c r="B21" i="28"/>
  <c r="A20"/>
  <c r="J20" s="1"/>
  <c r="B21" i="40"/>
  <c r="A20"/>
  <c r="J20" s="1"/>
  <c r="B21" i="34"/>
  <c r="A20"/>
  <c r="J20" s="1"/>
  <c r="B21" i="32"/>
  <c r="A20"/>
  <c r="J20" s="1"/>
  <c r="B21" i="31"/>
  <c r="A20"/>
  <c r="J20" s="1"/>
  <c r="B21" i="30"/>
  <c r="A20"/>
  <c r="J20" s="1"/>
  <c r="B22" i="35"/>
  <c r="A21"/>
  <c r="J21" s="1"/>
  <c r="B21" i="38"/>
  <c r="A20"/>
  <c r="J20" s="1"/>
  <c r="K17" i="15"/>
  <c r="BI19" i="41"/>
  <c r="U17" i="15"/>
  <c r="AK20" i="41"/>
  <c r="E18" i="15"/>
  <c r="M19" i="41"/>
  <c r="E17" i="15"/>
  <c r="BC19" i="41"/>
  <c r="S17" i="15"/>
  <c r="A20" i="36"/>
  <c r="J20" s="1"/>
  <c r="A20" i="41"/>
  <c r="B21" i="36"/>
  <c r="A18" i="15"/>
  <c r="Y19" i="41"/>
  <c r="I17" i="15"/>
  <c r="G19" i="41"/>
  <c r="C17" i="15"/>
  <c r="AQ19" i="41"/>
  <c r="O17" i="15"/>
  <c r="AE20" i="41"/>
  <c r="AW19"/>
  <c r="Q17" i="15"/>
  <c r="BO19" i="41"/>
  <c r="W17" i="15"/>
  <c r="S19" i="41"/>
  <c r="G17" i="15"/>
  <c r="B22" i="37" l="1"/>
  <c r="A21"/>
  <c r="J21" s="1"/>
  <c r="B22" i="39"/>
  <c r="A21"/>
  <c r="J21" s="1"/>
  <c r="B22" i="33"/>
  <c r="A21"/>
  <c r="J21" s="1"/>
  <c r="B22" i="28"/>
  <c r="A21"/>
  <c r="J21" s="1"/>
  <c r="B22" i="40"/>
  <c r="A21"/>
  <c r="J21" s="1"/>
  <c r="B22" i="34"/>
  <c r="A21"/>
  <c r="J21" s="1"/>
  <c r="B22" i="32"/>
  <c r="A21"/>
  <c r="J21" s="1"/>
  <c r="B22" i="31"/>
  <c r="A21"/>
  <c r="J21" s="1"/>
  <c r="B22" i="30"/>
  <c r="A21"/>
  <c r="J21" s="1"/>
  <c r="B23" i="35"/>
  <c r="A22"/>
  <c r="J22" s="1"/>
  <c r="B22" i="38"/>
  <c r="A21"/>
  <c r="J21" s="1"/>
  <c r="M18" i="15"/>
  <c r="BI21" i="41"/>
  <c r="BI20"/>
  <c r="U18" i="15"/>
  <c r="AE21" i="41"/>
  <c r="K18" i="15"/>
  <c r="E19"/>
  <c r="M20" i="41"/>
  <c r="M21"/>
  <c r="BO20"/>
  <c r="W18" i="15"/>
  <c r="AQ20" i="41"/>
  <c r="O18" i="15"/>
  <c r="Y20" i="41"/>
  <c r="I18" i="15"/>
  <c r="BC20" i="41"/>
  <c r="S18" i="15"/>
  <c r="AW20" i="41"/>
  <c r="Q18" i="15"/>
  <c r="S20" i="41"/>
  <c r="G18" i="15"/>
  <c r="G20" i="41"/>
  <c r="C18" i="15"/>
  <c r="B22" i="36"/>
  <c r="A21" i="41"/>
  <c r="A19" i="15"/>
  <c r="A21" i="36"/>
  <c r="J21" s="1"/>
  <c r="AK21" i="41"/>
  <c r="B23" i="37" l="1"/>
  <c r="A22"/>
  <c r="J22" s="1"/>
  <c r="B23" i="39"/>
  <c r="A22"/>
  <c r="J22" s="1"/>
  <c r="B23" i="33"/>
  <c r="A22"/>
  <c r="J22" s="1"/>
  <c r="B23" i="28"/>
  <c r="A22"/>
  <c r="J22" s="1"/>
  <c r="B23" i="40"/>
  <c r="A22"/>
  <c r="J22" s="1"/>
  <c r="B23" i="34"/>
  <c r="A22"/>
  <c r="J22" s="1"/>
  <c r="B23" i="32"/>
  <c r="A22"/>
  <c r="J22" s="1"/>
  <c r="B23" i="31"/>
  <c r="A22"/>
  <c r="J22" s="1"/>
  <c r="B23" i="30"/>
  <c r="A22"/>
  <c r="J22" s="1"/>
  <c r="B24" i="35"/>
  <c r="A23"/>
  <c r="J23" s="1"/>
  <c r="B23" i="38"/>
  <c r="A22"/>
  <c r="J22" s="1"/>
  <c r="K19" i="15"/>
  <c r="U20"/>
  <c r="U19"/>
  <c r="M19"/>
  <c r="K20"/>
  <c r="B23" i="36"/>
  <c r="A20" i="15"/>
  <c r="A22" i="36"/>
  <c r="J22" s="1"/>
  <c r="A22" i="41"/>
  <c r="G21"/>
  <c r="C19" i="15"/>
  <c r="S21" i="41"/>
  <c r="G19" i="15"/>
  <c r="AW21" i="41"/>
  <c r="Q19" i="15"/>
  <c r="BC21" i="41"/>
  <c r="S19" i="15"/>
  <c r="Y21" i="41"/>
  <c r="I19" i="15"/>
  <c r="AQ21" i="41"/>
  <c r="O19" i="15"/>
  <c r="BO21" i="41"/>
  <c r="W19" i="15"/>
  <c r="B24" i="37" l="1"/>
  <c r="A23"/>
  <c r="J23" s="1"/>
  <c r="B24" i="39"/>
  <c r="A23"/>
  <c r="J23" s="1"/>
  <c r="B24" i="33"/>
  <c r="A23"/>
  <c r="J23" s="1"/>
  <c r="B24" i="28"/>
  <c r="A23"/>
  <c r="J23" s="1"/>
  <c r="B24" i="40"/>
  <c r="A23"/>
  <c r="J23" s="1"/>
  <c r="B24" i="34"/>
  <c r="A23"/>
  <c r="J23" s="1"/>
  <c r="B24" i="32"/>
  <c r="A23"/>
  <c r="J23" s="1"/>
  <c r="B24" i="31"/>
  <c r="A23"/>
  <c r="J23" s="1"/>
  <c r="B24" i="30"/>
  <c r="A23"/>
  <c r="J23" s="1"/>
  <c r="B25" i="35"/>
  <c r="A24"/>
  <c r="J24" s="1"/>
  <c r="B24" i="38"/>
  <c r="A23"/>
  <c r="J23" s="1"/>
  <c r="U21" i="15"/>
  <c r="BI22" i="41"/>
  <c r="M21" i="15"/>
  <c r="AK22" i="41"/>
  <c r="M20" i="15"/>
  <c r="AE23" i="41"/>
  <c r="AE22"/>
  <c r="M22"/>
  <c r="E20" i="15"/>
  <c r="BO22" i="41"/>
  <c r="W20" i="15"/>
  <c r="S22" i="41"/>
  <c r="G20" i="15"/>
  <c r="G22" i="41"/>
  <c r="C20" i="15"/>
  <c r="A21"/>
  <c r="B24" i="36"/>
  <c r="A23" i="41"/>
  <c r="A23" i="36"/>
  <c r="J23" s="1"/>
  <c r="AQ22" i="41"/>
  <c r="O20" i="15"/>
  <c r="Y22" i="41"/>
  <c r="I20" i="15"/>
  <c r="BC22" i="41"/>
  <c r="S20" i="15"/>
  <c r="AW22" i="41"/>
  <c r="Q20" i="15"/>
  <c r="B25" i="37" l="1"/>
  <c r="A24"/>
  <c r="J24" s="1"/>
  <c r="B25" i="39"/>
  <c r="A24"/>
  <c r="J24" s="1"/>
  <c r="B25" i="33"/>
  <c r="A24"/>
  <c r="J24" s="1"/>
  <c r="B25" i="28"/>
  <c r="A24"/>
  <c r="J24" s="1"/>
  <c r="B25" i="40"/>
  <c r="A24"/>
  <c r="J24" s="1"/>
  <c r="B25" i="34"/>
  <c r="A24"/>
  <c r="J24" s="1"/>
  <c r="B25" i="32"/>
  <c r="A24"/>
  <c r="J24" s="1"/>
  <c r="B25" i="31"/>
  <c r="A24"/>
  <c r="J24" s="1"/>
  <c r="B25" i="30"/>
  <c r="A24"/>
  <c r="J24" s="1"/>
  <c r="B26" i="35"/>
  <c r="A25"/>
  <c r="J25" s="1"/>
  <c r="B25" i="38"/>
  <c r="A24"/>
  <c r="J24" s="1"/>
  <c r="BI23" i="41"/>
  <c r="AK23"/>
  <c r="BI24"/>
  <c r="AE24"/>
  <c r="K21" i="15"/>
  <c r="M24" i="41"/>
  <c r="M23"/>
  <c r="E21" i="15"/>
  <c r="Y23" i="41"/>
  <c r="I21" i="15"/>
  <c r="BC23" i="41"/>
  <c r="S21" i="15"/>
  <c r="AQ23" i="41"/>
  <c r="O21" i="15"/>
  <c r="A24" i="36"/>
  <c r="J24" s="1"/>
  <c r="B25"/>
  <c r="A22" i="15"/>
  <c r="A24" i="41"/>
  <c r="G23"/>
  <c r="C21" i="15"/>
  <c r="S23" i="41"/>
  <c r="G21" i="15"/>
  <c r="BO23" i="41"/>
  <c r="W21" i="15"/>
  <c r="AW23" i="41"/>
  <c r="Q21" i="15"/>
  <c r="B26" i="37" l="1"/>
  <c r="A25"/>
  <c r="J25" s="1"/>
  <c r="B26" i="39"/>
  <c r="A25"/>
  <c r="J25" s="1"/>
  <c r="B26" i="33"/>
  <c r="A25"/>
  <c r="J25" s="1"/>
  <c r="B26" i="28"/>
  <c r="A25"/>
  <c r="J25" s="1"/>
  <c r="B26" i="40"/>
  <c r="A25"/>
  <c r="J25" s="1"/>
  <c r="B26" i="34"/>
  <c r="A25"/>
  <c r="J25" s="1"/>
  <c r="B26" i="32"/>
  <c r="A25"/>
  <c r="J25" s="1"/>
  <c r="B26" i="31"/>
  <c r="A25"/>
  <c r="J25" s="1"/>
  <c r="B26" i="30"/>
  <c r="A25"/>
  <c r="J25" s="1"/>
  <c r="B27" i="35"/>
  <c r="A26"/>
  <c r="J26" s="1"/>
  <c r="B26" i="38"/>
  <c r="A25"/>
  <c r="J25" s="1"/>
  <c r="U22" i="15"/>
  <c r="E22"/>
  <c r="K22"/>
  <c r="U23"/>
  <c r="AK25" i="41"/>
  <c r="AK24"/>
  <c r="M22" i="15"/>
  <c r="K23"/>
  <c r="M25" i="41"/>
  <c r="S24"/>
  <c r="G22" i="15"/>
  <c r="G24" i="41"/>
  <c r="C22" i="15"/>
  <c r="B26" i="36"/>
  <c r="A23" i="15"/>
  <c r="A25" i="41"/>
  <c r="A25" i="36"/>
  <c r="J25" s="1"/>
  <c r="AQ24" i="41"/>
  <c r="O22" i="15"/>
  <c r="BC24" i="41"/>
  <c r="S22" i="15"/>
  <c r="Y24" i="41"/>
  <c r="I22" i="15"/>
  <c r="BO24" i="41"/>
  <c r="W22" i="15"/>
  <c r="AW24" i="41"/>
  <c r="Q22" i="15"/>
  <c r="B27" i="37" l="1"/>
  <c r="A26"/>
  <c r="J26" s="1"/>
  <c r="B27" i="39"/>
  <c r="A26"/>
  <c r="J26" s="1"/>
  <c r="B27" i="33"/>
  <c r="A26"/>
  <c r="J26" s="1"/>
  <c r="B27" i="28"/>
  <c r="A26"/>
  <c r="J26" s="1"/>
  <c r="B27" i="40"/>
  <c r="A26"/>
  <c r="J26" s="1"/>
  <c r="B27" i="34"/>
  <c r="A26"/>
  <c r="J26" s="1"/>
  <c r="B27" i="32"/>
  <c r="A26"/>
  <c r="J26" s="1"/>
  <c r="B27" i="31"/>
  <c r="A26"/>
  <c r="J26" s="1"/>
  <c r="B27" i="30"/>
  <c r="A26"/>
  <c r="J26" s="1"/>
  <c r="B28" i="35"/>
  <c r="A27"/>
  <c r="J27" s="1"/>
  <c r="B27" i="38"/>
  <c r="A26"/>
  <c r="J26" s="1"/>
  <c r="E23" i="15"/>
  <c r="BI25" i="41"/>
  <c r="M23" i="15"/>
  <c r="BI26" i="41"/>
  <c r="AK26"/>
  <c r="AE25"/>
  <c r="BO25"/>
  <c r="W23" i="15"/>
  <c r="S23"/>
  <c r="BC25" i="41"/>
  <c r="AQ25"/>
  <c r="O23" i="15"/>
  <c r="B27" i="36"/>
  <c r="A24" i="15"/>
  <c r="A26" i="36"/>
  <c r="J26" s="1"/>
  <c r="A26" i="41"/>
  <c r="G25"/>
  <c r="C23" i="15"/>
  <c r="S25" i="41"/>
  <c r="G23" i="15"/>
  <c r="Y25" i="41"/>
  <c r="I23" i="15"/>
  <c r="AW25" i="41"/>
  <c r="Q23" i="15"/>
  <c r="B28" i="37" l="1"/>
  <c r="A27"/>
  <c r="J27" s="1"/>
  <c r="B28" i="39"/>
  <c r="A27"/>
  <c r="J27" s="1"/>
  <c r="B28" i="33"/>
  <c r="A27"/>
  <c r="J27" s="1"/>
  <c r="B28" i="28"/>
  <c r="A27"/>
  <c r="J27" s="1"/>
  <c r="B28" i="40"/>
  <c r="A27"/>
  <c r="J27" s="1"/>
  <c r="B28" i="34"/>
  <c r="A27"/>
  <c r="J27" s="1"/>
  <c r="B28" i="32"/>
  <c r="A27"/>
  <c r="J27" s="1"/>
  <c r="B28" i="31"/>
  <c r="A27"/>
  <c r="J27" s="1"/>
  <c r="B28" i="30"/>
  <c r="A27"/>
  <c r="J27" s="1"/>
  <c r="B29" i="35"/>
  <c r="A28"/>
  <c r="J28" s="1"/>
  <c r="B28" i="38"/>
  <c r="A27"/>
  <c r="J27" s="1"/>
  <c r="U24" i="15"/>
  <c r="M25"/>
  <c r="M24"/>
  <c r="AE27" i="41"/>
  <c r="AE26"/>
  <c r="K24" i="15"/>
  <c r="M26" i="41"/>
  <c r="E24" i="15"/>
  <c r="S26" i="41"/>
  <c r="G24" i="15"/>
  <c r="G26" i="41"/>
  <c r="C24" i="15"/>
  <c r="A25"/>
  <c r="B28" i="36"/>
  <c r="A27" i="41"/>
  <c r="A27" i="36"/>
  <c r="J27" s="1"/>
  <c r="AQ26" i="41"/>
  <c r="O24" i="15"/>
  <c r="BC26" i="41"/>
  <c r="S24" i="15"/>
  <c r="BO26" i="41"/>
  <c r="W24" i="15"/>
  <c r="AW26" i="41"/>
  <c r="Q24" i="15"/>
  <c r="Y26" i="41"/>
  <c r="I24" i="15"/>
  <c r="B29" i="37" l="1"/>
  <c r="A28"/>
  <c r="J28" s="1"/>
  <c r="B29" i="39"/>
  <c r="A28"/>
  <c r="J28" s="1"/>
  <c r="B29" i="33"/>
  <c r="A28"/>
  <c r="J28" s="1"/>
  <c r="B29" i="28"/>
  <c r="A28"/>
  <c r="J28" s="1"/>
  <c r="B29" i="40"/>
  <c r="A28"/>
  <c r="J28" s="1"/>
  <c r="B29" i="34"/>
  <c r="A28"/>
  <c r="J28" s="1"/>
  <c r="B29" i="32"/>
  <c r="A28"/>
  <c r="J28" s="1"/>
  <c r="B29" i="31"/>
  <c r="A28"/>
  <c r="J28" s="1"/>
  <c r="B29" i="30"/>
  <c r="A28"/>
  <c r="J28" s="1"/>
  <c r="B30" i="35"/>
  <c r="A29"/>
  <c r="J29" s="1"/>
  <c r="B29" i="38"/>
  <c r="A28"/>
  <c r="J28" s="1"/>
  <c r="K25" i="15"/>
  <c r="U26"/>
  <c r="BI27" i="41"/>
  <c r="U25" i="15"/>
  <c r="AK27" i="41"/>
  <c r="M26" i="15"/>
  <c r="E26"/>
  <c r="M27" i="41"/>
  <c r="E25" i="15"/>
  <c r="AE28" i="41"/>
  <c r="A28" i="36"/>
  <c r="J28" s="1"/>
  <c r="A28" i="41"/>
  <c r="A26" i="15"/>
  <c r="B29" i="36"/>
  <c r="AW27" i="41"/>
  <c r="Q25" i="15"/>
  <c r="BO27" i="41"/>
  <c r="W25" i="15"/>
  <c r="AQ27" i="41"/>
  <c r="O25" i="15"/>
  <c r="G27" i="41"/>
  <c r="C25" i="15"/>
  <c r="BC27" i="41"/>
  <c r="S25" i="15"/>
  <c r="S27" i="41"/>
  <c r="G25" i="15"/>
  <c r="Y27" i="41"/>
  <c r="I25" i="15"/>
  <c r="B30" i="37" l="1"/>
  <c r="A29"/>
  <c r="J29" s="1"/>
  <c r="B30" i="39"/>
  <c r="A29"/>
  <c r="J29" s="1"/>
  <c r="B30" i="33"/>
  <c r="A29"/>
  <c r="J29" s="1"/>
  <c r="B30" i="28"/>
  <c r="A29"/>
  <c r="J29" s="1"/>
  <c r="B30" i="40"/>
  <c r="A29"/>
  <c r="J29" s="1"/>
  <c r="B30" i="34"/>
  <c r="A29"/>
  <c r="J29" s="1"/>
  <c r="B30" i="32"/>
  <c r="A29"/>
  <c r="J29" s="1"/>
  <c r="B30" i="31"/>
  <c r="A29"/>
  <c r="J29" s="1"/>
  <c r="B30" i="30"/>
  <c r="A29"/>
  <c r="J29" s="1"/>
  <c r="B31" i="35"/>
  <c r="A30"/>
  <c r="J30" s="1"/>
  <c r="B30" i="38"/>
  <c r="A29"/>
  <c r="J29" s="1"/>
  <c r="M28" i="41"/>
  <c r="BI28"/>
  <c r="M27" i="15"/>
  <c r="AK28" i="41"/>
  <c r="AE29"/>
  <c r="K26" i="15"/>
  <c r="BC28" i="41"/>
  <c r="S26" i="15"/>
  <c r="C26"/>
  <c r="G28" i="41"/>
  <c r="BO28"/>
  <c r="W26" i="15"/>
  <c r="U27"/>
  <c r="S28" i="41"/>
  <c r="G26" i="15"/>
  <c r="Y28" i="41"/>
  <c r="I26" i="15"/>
  <c r="AW28" i="41"/>
  <c r="Q26" i="15"/>
  <c r="O26"/>
  <c r="AQ28" i="41"/>
  <c r="A27" i="15"/>
  <c r="B30" i="36"/>
  <c r="A29" i="41"/>
  <c r="A29" i="36"/>
  <c r="J29" s="1"/>
  <c r="B31" i="37" l="1"/>
  <c r="A30"/>
  <c r="J30" s="1"/>
  <c r="B31" i="39"/>
  <c r="A30"/>
  <c r="J30" s="1"/>
  <c r="B31" i="33"/>
  <c r="A30"/>
  <c r="J30" s="1"/>
  <c r="B31" i="28"/>
  <c r="A30"/>
  <c r="J30" s="1"/>
  <c r="B31" i="40"/>
  <c r="A30"/>
  <c r="J30" s="1"/>
  <c r="B31" i="34"/>
  <c r="A30"/>
  <c r="J30" s="1"/>
  <c r="B31" i="32"/>
  <c r="A30"/>
  <c r="J30" s="1"/>
  <c r="B31" i="31"/>
  <c r="A30"/>
  <c r="J30" s="1"/>
  <c r="B31" i="30"/>
  <c r="A30"/>
  <c r="J30" s="1"/>
  <c r="B32" i="35"/>
  <c r="A31"/>
  <c r="J31" s="1"/>
  <c r="B31" i="38"/>
  <c r="A30"/>
  <c r="J30" s="1"/>
  <c r="AK29" i="41"/>
  <c r="BI29"/>
  <c r="K27" i="15"/>
  <c r="M30" i="41"/>
  <c r="M29"/>
  <c r="E27" i="15"/>
  <c r="B31" i="36"/>
  <c r="A28" i="15"/>
  <c r="A30" i="36"/>
  <c r="J30" s="1"/>
  <c r="A30" i="41"/>
  <c r="AQ29"/>
  <c r="O27" i="15"/>
  <c r="AW29" i="41"/>
  <c r="Q27" i="15"/>
  <c r="S29" i="41"/>
  <c r="G27" i="15"/>
  <c r="BO29" i="41"/>
  <c r="W27" i="15"/>
  <c r="G29" i="41"/>
  <c r="C27" i="15"/>
  <c r="BC29" i="41"/>
  <c r="S27" i="15"/>
  <c r="Y29" i="41"/>
  <c r="I27" i="15"/>
  <c r="B32" i="37" l="1"/>
  <c r="A31"/>
  <c r="J31" s="1"/>
  <c r="B32" i="39"/>
  <c r="A31"/>
  <c r="J31" s="1"/>
  <c r="B32" i="33"/>
  <c r="A31"/>
  <c r="J31" s="1"/>
  <c r="B32" i="28"/>
  <c r="A31"/>
  <c r="J31" s="1"/>
  <c r="B32" i="40"/>
  <c r="A31"/>
  <c r="J31" s="1"/>
  <c r="B32" i="34"/>
  <c r="A31"/>
  <c r="J31" s="1"/>
  <c r="B32" i="32"/>
  <c r="A31"/>
  <c r="J31" s="1"/>
  <c r="B32" i="31"/>
  <c r="A31"/>
  <c r="J31" s="1"/>
  <c r="B32" i="30"/>
  <c r="A31"/>
  <c r="J31" s="1"/>
  <c r="B33" i="35"/>
  <c r="A32"/>
  <c r="J32" s="1"/>
  <c r="B32" i="38"/>
  <c r="A31"/>
  <c r="J31" s="1"/>
  <c r="U29" i="15"/>
  <c r="BI30" i="41"/>
  <c r="U28" i="15"/>
  <c r="M29"/>
  <c r="M28"/>
  <c r="AK30" i="41"/>
  <c r="K29" i="15"/>
  <c r="K28"/>
  <c r="AE30" i="41"/>
  <c r="E28" i="15"/>
  <c r="A29"/>
  <c r="B32" i="36"/>
  <c r="A31" i="41"/>
  <c r="A31" i="36"/>
  <c r="J31" s="1"/>
  <c r="BC30" i="41"/>
  <c r="S28" i="15"/>
  <c r="G30" i="41"/>
  <c r="C28" i="15"/>
  <c r="BO30" i="41"/>
  <c r="W28" i="15"/>
  <c r="S30" i="41"/>
  <c r="G28" i="15"/>
  <c r="AW30" i="41"/>
  <c r="Q28" i="15"/>
  <c r="AQ30" i="41"/>
  <c r="O28" i="15"/>
  <c r="AK31" i="41"/>
  <c r="Y30"/>
  <c r="I28" i="15"/>
  <c r="B33" i="37" l="1"/>
  <c r="A32"/>
  <c r="J32" s="1"/>
  <c r="B33" i="39"/>
  <c r="A32"/>
  <c r="J32" s="1"/>
  <c r="B33" i="33"/>
  <c r="A32"/>
  <c r="J32" s="1"/>
  <c r="B33" i="28"/>
  <c r="A32"/>
  <c r="J32" s="1"/>
  <c r="B33" i="40"/>
  <c r="A32"/>
  <c r="J32" s="1"/>
  <c r="B33" i="34"/>
  <c r="A32"/>
  <c r="J32" s="1"/>
  <c r="B33" i="32"/>
  <c r="A32"/>
  <c r="J32" s="1"/>
  <c r="B33" i="31"/>
  <c r="A32"/>
  <c r="J32" s="1"/>
  <c r="B33" i="30"/>
  <c r="A32"/>
  <c r="J32" s="1"/>
  <c r="B34" i="35"/>
  <c r="A33"/>
  <c r="J33" s="1"/>
  <c r="B33" i="38"/>
  <c r="A32"/>
  <c r="J32" s="1"/>
  <c r="AE31" i="41"/>
  <c r="U30" i="15"/>
  <c r="BI31" i="41"/>
  <c r="K30" i="15"/>
  <c r="M32" i="41"/>
  <c r="M31"/>
  <c r="E29" i="15"/>
  <c r="AE32" i="41"/>
  <c r="AW31"/>
  <c r="Q29" i="15"/>
  <c r="AQ31" i="41"/>
  <c r="O29" i="15"/>
  <c r="S31" i="41"/>
  <c r="G29" i="15"/>
  <c r="BO31" i="41"/>
  <c r="W29" i="15"/>
  <c r="G31" i="41"/>
  <c r="C29" i="15"/>
  <c r="BC31" i="41"/>
  <c r="S29" i="15"/>
  <c r="A32" i="36"/>
  <c r="J32" s="1"/>
  <c r="B33"/>
  <c r="A32" i="41"/>
  <c r="A30" i="15"/>
  <c r="Y31" i="41"/>
  <c r="I29" i="15"/>
  <c r="B34" i="37" l="1"/>
  <c r="A33"/>
  <c r="J33" s="1"/>
  <c r="B34" i="39"/>
  <c r="A33"/>
  <c r="J33" s="1"/>
  <c r="B34" i="33"/>
  <c r="A33"/>
  <c r="J33" s="1"/>
  <c r="B34" i="28"/>
  <c r="A33"/>
  <c r="J33" s="1"/>
  <c r="B34" i="40"/>
  <c r="A33"/>
  <c r="J33" s="1"/>
  <c r="B34" i="34"/>
  <c r="A33"/>
  <c r="J33" s="1"/>
  <c r="B34" i="32"/>
  <c r="A33"/>
  <c r="J33" s="1"/>
  <c r="B34" i="31"/>
  <c r="A33"/>
  <c r="J33" s="1"/>
  <c r="B34" i="30"/>
  <c r="A33"/>
  <c r="J33" s="1"/>
  <c r="B35" i="35"/>
  <c r="A34"/>
  <c r="J34" s="1"/>
  <c r="B34" i="38"/>
  <c r="A33"/>
  <c r="J33" s="1"/>
  <c r="U31" i="15"/>
  <c r="BI32" i="41"/>
  <c r="AK33"/>
  <c r="AK32"/>
  <c r="M30" i="15"/>
  <c r="K31"/>
  <c r="M33" i="41"/>
  <c r="E30" i="15"/>
  <c r="BC32" i="41"/>
  <c r="S30" i="15"/>
  <c r="G32" i="41"/>
  <c r="C30" i="15"/>
  <c r="BO32" i="41"/>
  <c r="W30" i="15"/>
  <c r="S32" i="41"/>
  <c r="G30" i="15"/>
  <c r="AQ32" i="41"/>
  <c r="O30" i="15"/>
  <c r="B34" i="36"/>
  <c r="A33" i="41"/>
  <c r="A33" i="36"/>
  <c r="J33" s="1"/>
  <c r="A31" i="15"/>
  <c r="Y32" i="41"/>
  <c r="I30" i="15"/>
  <c r="AW32" i="41"/>
  <c r="Q30" i="15"/>
  <c r="B35" i="37" l="1"/>
  <c r="A34"/>
  <c r="J34" s="1"/>
  <c r="B35" i="39"/>
  <c r="A34"/>
  <c r="J34" s="1"/>
  <c r="B35" i="33"/>
  <c r="A34"/>
  <c r="J34" s="1"/>
  <c r="B35" i="28"/>
  <c r="A34"/>
  <c r="J34" s="1"/>
  <c r="B35" i="40"/>
  <c r="A34"/>
  <c r="J34" s="1"/>
  <c r="B35" i="34"/>
  <c r="A34"/>
  <c r="J34" s="1"/>
  <c r="B35" i="32"/>
  <c r="A34"/>
  <c r="J34" s="1"/>
  <c r="B35" i="31"/>
  <c r="A34"/>
  <c r="J34" s="1"/>
  <c r="B35" i="30"/>
  <c r="A34"/>
  <c r="J34" s="1"/>
  <c r="B36" i="35"/>
  <c r="A35"/>
  <c r="J35" s="1"/>
  <c r="B35" i="38"/>
  <c r="A34"/>
  <c r="J34" s="1"/>
  <c r="AE33" i="41"/>
  <c r="BI33"/>
  <c r="M32" i="15"/>
  <c r="M31"/>
  <c r="E31"/>
  <c r="AW33" i="41"/>
  <c r="Q31" i="15"/>
  <c r="Y33" i="41"/>
  <c r="I31" i="15"/>
  <c r="B35" i="36"/>
  <c r="A32" i="15"/>
  <c r="A34" i="36"/>
  <c r="J34" s="1"/>
  <c r="A34" i="41"/>
  <c r="AQ33"/>
  <c r="O31" i="15"/>
  <c r="S33" i="41"/>
  <c r="G31" i="15"/>
  <c r="G33" i="41"/>
  <c r="C31" i="15"/>
  <c r="E32"/>
  <c r="BO33" i="41"/>
  <c r="W31" i="15"/>
  <c r="BC33" i="41"/>
  <c r="S31" i="15"/>
  <c r="A35" i="37" l="1"/>
  <c r="J35" s="1"/>
  <c r="J39" s="1"/>
  <c r="I45" s="1"/>
  <c r="B36" i="39"/>
  <c r="A35"/>
  <c r="J35" s="1"/>
  <c r="B36" i="33"/>
  <c r="A35"/>
  <c r="J35" s="1"/>
  <c r="B36" i="28"/>
  <c r="A35"/>
  <c r="J35" s="1"/>
  <c r="B36" i="40"/>
  <c r="A35"/>
  <c r="J35" s="1"/>
  <c r="B36" i="34"/>
  <c r="A35"/>
  <c r="J35" s="1"/>
  <c r="B36" i="32"/>
  <c r="A35"/>
  <c r="J35" s="1"/>
  <c r="B36" i="31"/>
  <c r="A35"/>
  <c r="J35" s="1"/>
  <c r="B36" i="30"/>
  <c r="A35"/>
  <c r="J35" s="1"/>
  <c r="B37" i="35"/>
  <c r="A36"/>
  <c r="J36" s="1"/>
  <c r="B36" i="38"/>
  <c r="A35"/>
  <c r="J35" s="1"/>
  <c r="U33" i="15"/>
  <c r="BI34" i="41"/>
  <c r="U32" i="15"/>
  <c r="AK34" i="41"/>
  <c r="K33" i="15"/>
  <c r="AE34" i="41"/>
  <c r="K32" i="15"/>
  <c r="E33"/>
  <c r="M34" i="41"/>
  <c r="BC34"/>
  <c r="S32" i="15"/>
  <c r="BO34" i="41"/>
  <c r="W32" i="15"/>
  <c r="G34" i="41"/>
  <c r="C32" i="15"/>
  <c r="S34" i="41"/>
  <c r="G32" i="15"/>
  <c r="AQ34" i="41"/>
  <c r="O32" i="15"/>
  <c r="M33"/>
  <c r="B36" i="36"/>
  <c r="A35" i="41"/>
  <c r="A33" i="15"/>
  <c r="A35" i="36"/>
  <c r="J35" s="1"/>
  <c r="Y34" i="41"/>
  <c r="I32" i="15"/>
  <c r="AW34" i="41"/>
  <c r="Q32" i="15"/>
  <c r="J36" i="37" l="1"/>
  <c r="B37" i="39"/>
  <c r="A36"/>
  <c r="J36" s="1"/>
  <c r="B37" i="33"/>
  <c r="A37" s="1"/>
  <c r="J37" s="1"/>
  <c r="A36"/>
  <c r="J36" s="1"/>
  <c r="B37" i="28"/>
  <c r="A37" s="1"/>
  <c r="J37" s="1"/>
  <c r="A36"/>
  <c r="J36" s="1"/>
  <c r="B37" i="40"/>
  <c r="A37" s="1"/>
  <c r="J37" s="1"/>
  <c r="A36"/>
  <c r="J36" s="1"/>
  <c r="B37" i="34"/>
  <c r="A36"/>
  <c r="J36" s="1"/>
  <c r="B37" i="32"/>
  <c r="A36"/>
  <c r="J36" s="1"/>
  <c r="B37" i="31"/>
  <c r="A36"/>
  <c r="J36" s="1"/>
  <c r="B37" i="30"/>
  <c r="A36"/>
  <c r="J36" s="1"/>
  <c r="B38" i="35"/>
  <c r="A38" s="1"/>
  <c r="J38" s="1"/>
  <c r="A37"/>
  <c r="J37" s="1"/>
  <c r="B37" i="38"/>
  <c r="A36"/>
  <c r="J36" s="1"/>
  <c r="BI35" i="41"/>
  <c r="BI36"/>
  <c r="AK36"/>
  <c r="AK35"/>
  <c r="AE36"/>
  <c r="AE35"/>
  <c r="M35"/>
  <c r="AW35"/>
  <c r="Q33" i="15"/>
  <c r="Y35" i="41"/>
  <c r="I33" i="15"/>
  <c r="A34"/>
  <c r="A36" i="36"/>
  <c r="J36" s="1"/>
  <c r="A36" i="41"/>
  <c r="B37" i="36"/>
  <c r="AQ35" i="41"/>
  <c r="O33" i="15"/>
  <c r="S35" i="41"/>
  <c r="G33" i="15"/>
  <c r="G35" i="41"/>
  <c r="BO35"/>
  <c r="W33" i="15"/>
  <c r="BC35" i="41"/>
  <c r="S33" i="15"/>
  <c r="J39" i="35" l="1"/>
  <c r="I45" s="1"/>
  <c r="J38" i="28"/>
  <c r="J38" i="33"/>
  <c r="J38" i="40"/>
  <c r="J38" i="37"/>
  <c r="J37"/>
  <c r="A37" i="39"/>
  <c r="J37" s="1"/>
  <c r="J38" s="1"/>
  <c r="B38" i="34"/>
  <c r="A38" s="1"/>
  <c r="J38" s="1"/>
  <c r="A37"/>
  <c r="J37" s="1"/>
  <c r="B38" i="32"/>
  <c r="A38" s="1"/>
  <c r="J38" s="1"/>
  <c r="A37"/>
  <c r="J37" s="1"/>
  <c r="B38" i="31"/>
  <c r="A38" s="1"/>
  <c r="J38" s="1"/>
  <c r="A37"/>
  <c r="J37" s="1"/>
  <c r="B38" i="30"/>
  <c r="A38" s="1"/>
  <c r="J38" s="1"/>
  <c r="A37"/>
  <c r="J37" s="1"/>
  <c r="B38" i="38"/>
  <c r="A38" s="1"/>
  <c r="J38" s="1"/>
  <c r="A37"/>
  <c r="J37" s="1"/>
  <c r="BI37" i="41"/>
  <c r="U34" i="15"/>
  <c r="M35"/>
  <c r="M34"/>
  <c r="K34"/>
  <c r="E35"/>
  <c r="M36" i="41"/>
  <c r="E34" i="15"/>
  <c r="M37" i="41"/>
  <c r="S36"/>
  <c r="G34" i="15"/>
  <c r="Y36" i="41"/>
  <c r="I34" i="15"/>
  <c r="AW36" i="41"/>
  <c r="Q34" i="15"/>
  <c r="BC36" i="41"/>
  <c r="S34" i="15"/>
  <c r="BO36" i="41"/>
  <c r="W34" i="15"/>
  <c r="AQ36" i="41"/>
  <c r="O34" i="15"/>
  <c r="A35"/>
  <c r="A37" i="41"/>
  <c r="A37" i="36"/>
  <c r="J37" s="1"/>
  <c r="B38"/>
  <c r="I42" i="35" l="1"/>
  <c r="J39" i="34"/>
  <c r="J39" i="31"/>
  <c r="J39" i="32"/>
  <c r="J39" i="30"/>
  <c r="J39" i="38"/>
  <c r="AK37" i="41"/>
  <c r="AE37"/>
  <c r="A38"/>
  <c r="A38" i="36"/>
  <c r="J38" s="1"/>
  <c r="S37" i="41"/>
  <c r="AQ37"/>
  <c r="O35" i="15"/>
  <c r="AW37" i="41"/>
  <c r="M38"/>
  <c r="I35" i="15"/>
  <c r="Y37" i="41"/>
  <c r="BO37"/>
  <c r="W35" i="15"/>
  <c r="BC37" i="41"/>
  <c r="S35" i="15"/>
  <c r="I42" i="34" l="1"/>
  <c r="I45"/>
  <c r="I42" i="32"/>
  <c r="I45"/>
  <c r="I42" i="31"/>
  <c r="I45"/>
  <c r="I42" i="30"/>
  <c r="I45"/>
  <c r="I42" i="38"/>
  <c r="I45"/>
  <c r="I42" i="37"/>
  <c r="AK38" i="41"/>
  <c r="F40" i="15"/>
  <c r="F41" s="1"/>
  <c r="F42"/>
  <c r="Y38" i="41"/>
  <c r="BC38"/>
  <c r="AQ38"/>
  <c r="BO38"/>
  <c r="M12" i="36"/>
  <c r="D12" i="41" l="1"/>
  <c r="M13" i="36" l="1"/>
  <c r="M39" s="1"/>
  <c r="J39"/>
  <c r="I42" s="1"/>
  <c r="E39" i="41" l="1"/>
  <c r="D13"/>
  <c r="L39" l="1"/>
  <c r="K39"/>
  <c r="N39" i="36"/>
  <c r="I43" s="1"/>
  <c r="I39"/>
  <c r="E44"/>
  <c r="I40" l="1"/>
  <c r="I45" s="1"/>
  <c r="D8" i="41"/>
  <c r="F8" s="1"/>
  <c r="R11" i="36"/>
  <c r="E43" l="1"/>
  <c r="E43" i="37" s="1"/>
  <c r="E43" i="38" s="1"/>
  <c r="D39" i="41"/>
  <c r="F39"/>
  <c r="I41" i="39"/>
  <c r="I39"/>
  <c r="I44" s="1"/>
  <c r="I39" i="40"/>
  <c r="I39" i="28"/>
  <c r="I44" s="1"/>
  <c r="I39" i="33"/>
  <c r="I44" s="1"/>
  <c r="I41" i="40"/>
  <c r="E42" i="39" l="1"/>
  <c r="E43" i="35" s="1"/>
  <c r="I44" i="40"/>
  <c r="I41" i="28"/>
  <c r="I41" i="33"/>
  <c r="E43"/>
  <c r="I42"/>
  <c r="I42" i="28"/>
  <c r="E43"/>
  <c r="I42" i="40"/>
  <c r="E43"/>
  <c r="E43" i="39"/>
  <c r="E42" i="40" l="1"/>
  <c r="E43" i="30" s="1"/>
  <c r="E43" i="31" s="1"/>
  <c r="E42" i="28" s="1"/>
  <c r="E43" i="32" s="1"/>
  <c r="E42" i="33" s="1"/>
  <c r="E43" i="34" s="1"/>
  <c r="I42" i="39"/>
</calcChain>
</file>

<file path=xl/comments1.xml><?xml version="1.0" encoding="utf-8"?>
<comments xmlns="http://schemas.openxmlformats.org/spreadsheetml/2006/main">
  <authors>
    <author>Jörn</author>
  </authors>
  <commentList>
    <comment ref="F38" authorId="0">
      <text>
        <r>
          <rPr>
            <b/>
            <sz val="14"/>
            <color indexed="81"/>
            <rFont val="Tahoma"/>
            <family val="2"/>
          </rPr>
          <t>Die Urlaubstage unter Bezüge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14"/>
            <color indexed="81"/>
            <rFont val="Tahoma"/>
            <family val="2"/>
          </rPr>
          <t>Resturlaub aus dem Vorjahr unter Bezüge eingeben</t>
        </r>
      </text>
    </comment>
  </commentList>
</comments>
</file>

<file path=xl/comments2.xml><?xml version="1.0" encoding="utf-8"?>
<comments xmlns="http://schemas.openxmlformats.org/spreadsheetml/2006/main">
  <authors>
    <author>Jörn</author>
  </authors>
  <commentList>
    <comment ref="A4" authorId="0">
      <text>
        <r>
          <rPr>
            <b/>
            <sz val="11"/>
            <color indexed="81"/>
            <rFont val="Tahoma"/>
            <family val="2"/>
          </rPr>
          <t>Die Landesspesen können angepasst werden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>
      <text>
        <r>
          <rPr>
            <sz val="8"/>
            <color indexed="81"/>
            <rFont val="Tahoma"/>
            <family val="2"/>
          </rPr>
          <t xml:space="preserve">Gebe hier das Jahr ein
</t>
        </r>
      </text>
    </comment>
    <comment ref="H5" authorId="0">
      <text>
        <r>
          <rPr>
            <sz val="8"/>
            <color indexed="81"/>
            <rFont val="Tahoma"/>
            <family val="2"/>
          </rPr>
          <t xml:space="preserve">Gebe hier deinen Vornamen ein
</t>
        </r>
      </text>
    </comment>
    <comment ref="I5" authorId="0">
      <text>
        <r>
          <rPr>
            <sz val="8"/>
            <color indexed="81"/>
            <rFont val="Tahoma"/>
            <family val="2"/>
          </rPr>
          <t xml:space="preserve">Gebe hier deinen Nachnamen ein
</t>
        </r>
      </text>
    </comment>
    <comment ref="J5" authorId="0">
      <text>
        <r>
          <rPr>
            <b/>
            <sz val="10"/>
            <color indexed="81"/>
            <rFont val="Tahoma"/>
            <family val="2"/>
          </rPr>
          <t>Hier die Reststunden aus dem Stundenkonto vom Vorjahr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>
      <text>
        <r>
          <rPr>
            <b/>
            <sz val="10"/>
            <color indexed="81"/>
            <rFont val="Tahoma"/>
            <family val="2"/>
          </rPr>
          <t>Hier den Jahresurlaub eintragen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>
      <text>
        <r>
          <rPr>
            <b/>
            <sz val="10"/>
            <color indexed="81"/>
            <rFont val="Tahoma"/>
            <family val="2"/>
          </rPr>
          <t>Hier die Resturlaubstage vom Vorjahr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<sst xmlns="http://schemas.openxmlformats.org/spreadsheetml/2006/main" count="632" uniqueCount="141">
  <si>
    <t>Datum</t>
  </si>
  <si>
    <t>Spesen</t>
  </si>
  <si>
    <t>Name</t>
  </si>
  <si>
    <t>April</t>
  </si>
  <si>
    <t>Mai</t>
  </si>
  <si>
    <t>Dezember</t>
  </si>
  <si>
    <t>November</t>
  </si>
  <si>
    <t>Oktober</t>
  </si>
  <si>
    <t>September</t>
  </si>
  <si>
    <t>August</t>
  </si>
  <si>
    <t>Juli</t>
  </si>
  <si>
    <t>Juni</t>
  </si>
  <si>
    <t>März</t>
  </si>
  <si>
    <t>Jan</t>
  </si>
  <si>
    <t>Febr</t>
  </si>
  <si>
    <t>Sep</t>
  </si>
  <si>
    <t>Okt</t>
  </si>
  <si>
    <t>Nov</t>
  </si>
  <si>
    <t>Dez</t>
  </si>
  <si>
    <t>Aug</t>
  </si>
  <si>
    <t>Matthias Mader</t>
  </si>
  <si>
    <t>Heidekoppel 20</t>
  </si>
  <si>
    <t>24558 Henstedt-Ulzburg</t>
  </si>
  <si>
    <t>Krankheitstage</t>
  </si>
  <si>
    <t>Urlaubstage gesammt</t>
  </si>
  <si>
    <t xml:space="preserve">Resturlaub </t>
  </si>
  <si>
    <t>Urlaubs.-und Krankheitstage</t>
  </si>
  <si>
    <t>Jahresurlaub</t>
  </si>
  <si>
    <t>Belgien</t>
  </si>
  <si>
    <t>Finnland</t>
  </si>
  <si>
    <t>Frankreich</t>
  </si>
  <si>
    <t>Irland</t>
  </si>
  <si>
    <t>Italien</t>
  </si>
  <si>
    <t>Luxemburg</t>
  </si>
  <si>
    <t>Niederlande</t>
  </si>
  <si>
    <t>Norwegen</t>
  </si>
  <si>
    <t>Österreich</t>
  </si>
  <si>
    <t>Polen</t>
  </si>
  <si>
    <t>Schweden</t>
  </si>
  <si>
    <t>Schweiz</t>
  </si>
  <si>
    <t>Spanien</t>
  </si>
  <si>
    <t>Ulzburg</t>
  </si>
  <si>
    <t>Landesspesen</t>
  </si>
  <si>
    <t>Tschechei</t>
  </si>
  <si>
    <t>Vorname</t>
  </si>
  <si>
    <t>Resturlaub Vorjahr</t>
  </si>
  <si>
    <t>Stundenkonto</t>
  </si>
  <si>
    <t>Spesen auszahlen</t>
  </si>
  <si>
    <t>Urlaub auszahlen</t>
  </si>
  <si>
    <t>Deutschland</t>
  </si>
  <si>
    <t>Jörn</t>
  </si>
  <si>
    <t>Tiedemann</t>
  </si>
  <si>
    <t>Pauschale</t>
  </si>
  <si>
    <t>Einstellung</t>
  </si>
  <si>
    <t>Zeiten</t>
  </si>
  <si>
    <t>Verbrauchter Urlaub</t>
  </si>
  <si>
    <t>Pause</t>
  </si>
  <si>
    <t>Mader Transporte GmbH &amp; Co. KG</t>
  </si>
  <si>
    <t/>
  </si>
  <si>
    <t>Name:</t>
  </si>
  <si>
    <t>Ort Abfahrt</t>
  </si>
  <si>
    <t>Ort Ankunft</t>
  </si>
  <si>
    <t>Arbeitszeit</t>
  </si>
  <si>
    <t>Monat/Jahr</t>
  </si>
  <si>
    <t>Rest</t>
  </si>
  <si>
    <t>Resturlaub aus</t>
  </si>
  <si>
    <t>Januar</t>
  </si>
  <si>
    <t>Februar</t>
  </si>
  <si>
    <t xml:space="preserve">Spesenabrechnung Finanzamt </t>
  </si>
  <si>
    <t>Landes-spesen</t>
  </si>
  <si>
    <t>Differenz</t>
  </si>
  <si>
    <t xml:space="preserve">Monaco </t>
  </si>
  <si>
    <t>Portugal</t>
  </si>
  <si>
    <t>Zeit</t>
  </si>
  <si>
    <t>abwesend</t>
  </si>
  <si>
    <t>Resturlaub</t>
  </si>
  <si>
    <t xml:space="preserve"> </t>
  </si>
  <si>
    <t>Tag</t>
  </si>
  <si>
    <t>An</t>
  </si>
  <si>
    <t>Ab</t>
  </si>
  <si>
    <t>für</t>
  </si>
  <si>
    <t>Kunde</t>
  </si>
  <si>
    <t>Ort</t>
  </si>
  <si>
    <t>Bemerkung</t>
  </si>
  <si>
    <t>Beginn</t>
  </si>
  <si>
    <t>Firma</t>
  </si>
  <si>
    <t>Osse</t>
  </si>
  <si>
    <t>Hafen HH</t>
  </si>
  <si>
    <t>Dyecut</t>
  </si>
  <si>
    <t>Stellingen</t>
  </si>
  <si>
    <t>Naturefood</t>
  </si>
  <si>
    <t>Mensing</t>
  </si>
  <si>
    <t>Leibich</t>
  </si>
  <si>
    <t>flensburg</t>
  </si>
  <si>
    <t>Cola</t>
  </si>
  <si>
    <t>Neumünster</t>
  </si>
  <si>
    <t>Ende</t>
  </si>
  <si>
    <t>Götsche</t>
  </si>
  <si>
    <t>Trappenkamp</t>
  </si>
  <si>
    <t>Schaper</t>
  </si>
  <si>
    <t>Kiel</t>
  </si>
  <si>
    <t>Sakret</t>
  </si>
  <si>
    <t>Petersen</t>
  </si>
  <si>
    <t>Tanken</t>
  </si>
  <si>
    <t xml:space="preserve">Peters </t>
  </si>
  <si>
    <t>Hamburg</t>
  </si>
  <si>
    <t>Akf</t>
  </si>
  <si>
    <t>Pinkert Weg</t>
  </si>
  <si>
    <t>Husen Stahlbau</t>
  </si>
  <si>
    <t>Seevetal</t>
  </si>
  <si>
    <t>3,5 Std auf konto</t>
  </si>
  <si>
    <t>Ausgelesen</t>
  </si>
  <si>
    <t>Nachtstd.</t>
  </si>
  <si>
    <t>NachtStd</t>
  </si>
  <si>
    <t>ArbeitStd.</t>
  </si>
  <si>
    <t>Wochenend Std</t>
  </si>
  <si>
    <t>Jahr</t>
  </si>
  <si>
    <t>Mi</t>
  </si>
  <si>
    <t>Do</t>
  </si>
  <si>
    <t>Auf Stundenkonto  - Wochenendstd.</t>
  </si>
  <si>
    <t>Auf Stundenkonto  -Wochenendstd.</t>
  </si>
  <si>
    <t>Auf Stundenkonto  - Wochenendstd</t>
  </si>
  <si>
    <t>WochenendStd. Auszahlen</t>
  </si>
  <si>
    <t>Nachtstdunden</t>
  </si>
  <si>
    <t>Std-Konto Vorjahr</t>
  </si>
  <si>
    <t>€</t>
  </si>
  <si>
    <t>Dänemark</t>
  </si>
  <si>
    <t>England</t>
  </si>
  <si>
    <t>Über 24 Std.</t>
  </si>
  <si>
    <t>Fr</t>
  </si>
  <si>
    <t>Sa</t>
  </si>
  <si>
    <t xml:space="preserve"> Beginn</t>
  </si>
  <si>
    <t xml:space="preserve"> Ende</t>
  </si>
  <si>
    <t xml:space="preserve">Spesen </t>
  </si>
  <si>
    <t>erhalten</t>
  </si>
  <si>
    <t>Landes-</t>
  </si>
  <si>
    <t xml:space="preserve">Uhr - </t>
  </si>
  <si>
    <t>Di</t>
  </si>
  <si>
    <t>Bis 24 Std.</t>
  </si>
  <si>
    <t>Ratzeburg</t>
  </si>
  <si>
    <t>Stand</t>
  </si>
</sst>
</file>

<file path=xl/styles.xml><?xml version="1.0" encoding="utf-8"?>
<styleSheet xmlns="http://schemas.openxmlformats.org/spreadsheetml/2006/main">
  <numFmts count="41">
    <numFmt numFmtId="44" formatCode="_-* #,##0.00\ &quot;€&quot;_-;\-* #,##0.00\ &quot;€&quot;_-;_-* &quot;-&quot;??\ &quot;€&quot;_-;_-@_-"/>
    <numFmt numFmtId="164" formatCode="0.0"/>
    <numFmt numFmtId="165" formatCode="mmmm\ yyyy"/>
    <numFmt numFmtId="166" formatCode="0.00;[Red]0.00"/>
    <numFmt numFmtId="167" formatCode="h:mm;@"/>
    <numFmt numFmtId="168" formatCode="d/m/yy;@"/>
    <numFmt numFmtId="169" formatCode="[Color1][=7]0;[Color3][=1]&quot;Urlaub&quot;;[Color1]General"/>
    <numFmt numFmtId="170" formatCode="0.0_ ;[Red]\-0.0;&quot;&quot;"/>
    <numFmt numFmtId="171" formatCode="dd/mm/yy;@"/>
    <numFmt numFmtId="172" formatCode="#,##0.00\ _€"/>
    <numFmt numFmtId="173" formatCode="d"/>
    <numFmt numFmtId="174" formatCode="0\ \ \ &quot;Tg.&quot;"/>
    <numFmt numFmtId="175" formatCode="#,##0.00\ &quot;€&quot;;[Red]#,##0.00\ &quot;€&quot;"/>
    <numFmt numFmtId="176" formatCode="#,##0.0;[Red]\-#,##0.0;"/>
    <numFmt numFmtId="177" formatCode="#,##0\ &quot;€&quot;"/>
    <numFmt numFmtId="178" formatCode="[Color3][=7]ddd;[Color3][=1]ddd;ddd"/>
    <numFmt numFmtId="179" formatCode="dd"/>
    <numFmt numFmtId="180" formatCode="h:mm\ \-"/>
    <numFmt numFmtId="181" formatCode="#,##0.0"/>
    <numFmt numFmtId="182" formatCode="hh:mm\ \-"/>
    <numFmt numFmtId="183" formatCode="0\ \ &quot;Tage&quot;"/>
    <numFmt numFmtId="184" formatCode="0.0\ &quot;Std&quot;\ "/>
    <numFmt numFmtId="185" formatCode="#,##0.0\ &quot;Std&quot;\ ;&quot;0&quot;\ "/>
    <numFmt numFmtId="186" formatCode="\-\ &quot;Wstd&quot;"/>
    <numFmt numFmtId="187" formatCode="0.0\ \ \ &quot;Std.&quot;"/>
    <numFmt numFmtId="188" formatCode="ddd"/>
    <numFmt numFmtId="189" formatCode="\L"/>
    <numFmt numFmtId="190" formatCode="h\,mm\ &quot;Std&quot;"/>
    <numFmt numFmtId="191" formatCode="0.0\ &quot;Std&quot;"/>
    <numFmt numFmtId="192" formatCode="hh:mm\ &quot;--&quot;"/>
    <numFmt numFmtId="193" formatCode=";;;"/>
    <numFmt numFmtId="194" formatCode="h\,mm"/>
    <numFmt numFmtId="195" formatCode="#,##0.0\ &quot;Std&quot;\ ;&quot;0,0 Std&quot;\ "/>
    <numFmt numFmtId="196" formatCode="0.0\ \ \ &quot;Std&quot;\ "/>
    <numFmt numFmtId="197" formatCode="#,##0.00\ \ &quot;€&quot;;[Red]#,##0.00\ \ &quot;€&quot;"/>
    <numFmt numFmtId="198" formatCode="0\ \ \ \ &quot;Tg.&quot;"/>
    <numFmt numFmtId="199" formatCode="&quot;-&quot;\ &quot;Wstd&quot;"/>
    <numFmt numFmtId="200" formatCode="0\ \ &quot;Std.&quot;"/>
    <numFmt numFmtId="201" formatCode="0\ \ &quot;Tg.&quot;"/>
    <numFmt numFmtId="202" formatCode="0\ \ &quot;Tg&quot;"/>
    <numFmt numFmtId="203" formatCode="hh:mm\ \ &quot;Uhr&quot;"/>
  </numFmts>
  <fonts count="3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i/>
      <u/>
      <sz val="10"/>
      <name val="Arial"/>
      <family val="2"/>
    </font>
    <font>
      <sz val="12"/>
      <name val="Times New Roman"/>
      <family val="1"/>
    </font>
    <font>
      <b/>
      <sz val="14"/>
      <color indexed="81"/>
      <name val="Tahoma"/>
      <family val="2"/>
    </font>
    <font>
      <b/>
      <u/>
      <sz val="9"/>
      <name val="Arial"/>
      <family val="2"/>
    </font>
    <font>
      <b/>
      <sz val="10"/>
      <color indexed="81"/>
      <name val="Tahoma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indexed="81"/>
      <name val="Tahoma"/>
      <family val="2"/>
    </font>
    <font>
      <sz val="8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sz val="8"/>
      <color indexed="63"/>
      <name val="Verdana"/>
      <family val="2"/>
    </font>
    <font>
      <sz val="9"/>
      <color rgb="FF006699"/>
      <name val="Courier"/>
      <family val="3"/>
    </font>
    <font>
      <sz val="10"/>
      <name val="Arial"/>
      <family val="2"/>
    </font>
    <font>
      <sz val="8"/>
      <color indexed="8"/>
      <name val="Verdana"/>
      <family val="2"/>
    </font>
    <font>
      <sz val="10"/>
      <color indexed="8"/>
      <name val="Verdana"/>
      <family val="2"/>
    </font>
    <font>
      <u/>
      <sz val="10"/>
      <color indexed="12"/>
      <name val="Arial"/>
      <family val="2"/>
    </font>
    <font>
      <b/>
      <sz val="12"/>
      <color rgb="FF333333"/>
      <name val="Georgia"/>
      <family val="1"/>
    </font>
    <font>
      <sz val="9"/>
      <color rgb="FF000000"/>
      <name val="Verdana"/>
      <family val="2"/>
    </font>
    <font>
      <sz val="14"/>
      <color indexed="8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lightUp">
        <bgColor indexed="9"/>
      </patternFill>
    </fill>
    <fill>
      <patternFill patternType="darkUp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4" fontId="24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</cellStyleXfs>
  <cellXfs count="34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 applyProtection="1">
      <alignment horizontal="left" vertical="center"/>
      <protection locked="0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/>
    <xf numFmtId="166" fontId="0" fillId="0" borderId="0" xfId="0" applyNumberFormat="1" applyBorder="1" applyAlignment="1" applyProtection="1">
      <alignment horizontal="center" vertical="center"/>
      <protection locked="0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5" fillId="0" borderId="0" xfId="0" applyFont="1" applyBorder="1" applyAlignment="1"/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9" fontId="4" fillId="2" borderId="2" xfId="0" applyNumberFormat="1" applyFont="1" applyFill="1" applyBorder="1" applyAlignment="1">
      <alignment horizontal="center" vertical="center"/>
    </xf>
    <xf numFmtId="168" fontId="4" fillId="2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0" borderId="0" xfId="0" applyFont="1"/>
    <xf numFmtId="164" fontId="0" fillId="0" borderId="0" xfId="0" applyNumberFormat="1"/>
    <xf numFmtId="0" fontId="10" fillId="0" borderId="0" xfId="0" applyFont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71" fontId="0" fillId="0" borderId="3" xfId="0" applyNumberFormat="1" applyBorder="1" applyAlignment="1">
      <alignment horizontal="center" vertical="center"/>
    </xf>
    <xf numFmtId="0" fontId="5" fillId="0" borderId="0" xfId="0" applyFont="1" applyFill="1" applyBorder="1" applyAlignment="1"/>
    <xf numFmtId="16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6" xfId="0" applyBorder="1"/>
    <xf numFmtId="0" fontId="8" fillId="0" borderId="0" xfId="0" applyFont="1" applyAlignment="1">
      <alignment horizontal="center"/>
    </xf>
    <xf numFmtId="0" fontId="0" fillId="0" borderId="0" xfId="0" applyProtection="1"/>
    <xf numFmtId="171" fontId="0" fillId="0" borderId="7" xfId="0" applyNumberFormat="1" applyBorder="1" applyAlignment="1">
      <alignment horizontal="center" vertical="center"/>
    </xf>
    <xf numFmtId="170" fontId="0" fillId="0" borderId="8" xfId="0" applyNumberFormat="1" applyBorder="1" applyAlignment="1">
      <alignment horizontal="center" vertical="center"/>
    </xf>
    <xf numFmtId="171" fontId="0" fillId="0" borderId="7" xfId="0" applyNumberFormat="1" applyBorder="1" applyAlignment="1">
      <alignment horizontal="left" vertical="center"/>
    </xf>
    <xf numFmtId="167" fontId="0" fillId="0" borderId="0" xfId="0" applyNumberFormat="1"/>
    <xf numFmtId="167" fontId="0" fillId="0" borderId="0" xfId="0" applyNumberFormat="1" applyBorder="1"/>
    <xf numFmtId="0" fontId="6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10" fillId="0" borderId="0" xfId="0" applyFont="1" applyProtection="1"/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left"/>
    </xf>
    <xf numFmtId="0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164" fontId="10" fillId="0" borderId="0" xfId="0" applyNumberFormat="1" applyFont="1" applyAlignment="1">
      <alignment horizont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Border="1" applyAlignment="1" applyProtection="1">
      <alignment horizontal="center" vertical="center"/>
      <protection locked="0"/>
    </xf>
    <xf numFmtId="164" fontId="17" fillId="0" borderId="0" xfId="0" applyNumberFormat="1" applyFont="1" applyBorder="1" applyAlignment="1" applyProtection="1">
      <alignment horizontal="center" vertical="center"/>
      <protection locked="0"/>
    </xf>
    <xf numFmtId="0" fontId="17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167" fontId="0" fillId="0" borderId="0" xfId="0" applyNumberForma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177" fontId="0" fillId="0" borderId="0" xfId="0" applyNumberFormat="1"/>
    <xf numFmtId="177" fontId="0" fillId="0" borderId="0" xfId="0" applyNumberFormat="1" applyBorder="1"/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77" fontId="5" fillId="0" borderId="4" xfId="0" applyNumberFormat="1" applyFont="1" applyBorder="1" applyAlignment="1">
      <alignment horizontal="center"/>
    </xf>
    <xf numFmtId="0" fontId="0" fillId="0" borderId="0" xfId="0" applyNumberFormat="1"/>
    <xf numFmtId="0" fontId="7" fillId="0" borderId="0" xfId="0" applyNumberFormat="1" applyFont="1"/>
    <xf numFmtId="0" fontId="6" fillId="0" borderId="0" xfId="0" applyNumberFormat="1" applyFont="1" applyAlignment="1"/>
    <xf numFmtId="0" fontId="5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 applyProtection="1">
      <alignment horizontal="center"/>
      <protection locked="0"/>
    </xf>
    <xf numFmtId="167" fontId="5" fillId="0" borderId="3" xfId="0" applyNumberFormat="1" applyFont="1" applyBorder="1" applyAlignment="1" applyProtection="1">
      <alignment horizontal="center"/>
      <protection locked="0"/>
    </xf>
    <xf numFmtId="167" fontId="5" fillId="0" borderId="7" xfId="0" applyNumberFormat="1" applyFont="1" applyBorder="1" applyAlignment="1" applyProtection="1">
      <alignment horizontal="center"/>
      <protection locked="0"/>
    </xf>
    <xf numFmtId="0" fontId="7" fillId="0" borderId="6" xfId="0" applyNumberFormat="1" applyFont="1" applyBorder="1" applyAlignment="1">
      <alignment horizontal="center"/>
    </xf>
    <xf numFmtId="0" fontId="7" fillId="0" borderId="6" xfId="0" applyNumberFormat="1" applyFont="1" applyBorder="1"/>
    <xf numFmtId="179" fontId="5" fillId="0" borderId="2" xfId="0" applyNumberFormat="1" applyFont="1" applyFill="1" applyBorder="1" applyAlignment="1">
      <alignment horizontal="center"/>
    </xf>
    <xf numFmtId="178" fontId="5" fillId="0" borderId="3" xfId="0" applyNumberFormat="1" applyFont="1" applyBorder="1" applyAlignment="1">
      <alignment horizontal="center"/>
    </xf>
    <xf numFmtId="0" fontId="12" fillId="3" borderId="3" xfId="0" applyFont="1" applyFill="1" applyBorder="1"/>
    <xf numFmtId="0" fontId="12" fillId="3" borderId="2" xfId="0" applyFont="1" applyFill="1" applyBorder="1" applyAlignment="1">
      <alignment horizontal="center"/>
    </xf>
    <xf numFmtId="0" fontId="7" fillId="0" borderId="0" xfId="0" applyFont="1" applyBorder="1" applyAlignment="1" applyProtection="1">
      <alignment horizontal="center"/>
    </xf>
    <xf numFmtId="176" fontId="5" fillId="0" borderId="5" xfId="0" applyNumberFormat="1" applyFont="1" applyBorder="1" applyAlignment="1">
      <alignment horizontal="center"/>
    </xf>
    <xf numFmtId="177" fontId="5" fillId="0" borderId="5" xfId="0" applyNumberFormat="1" applyFont="1" applyBorder="1" applyAlignment="1">
      <alignment horizontal="center"/>
    </xf>
    <xf numFmtId="0" fontId="5" fillId="0" borderId="7" xfId="0" applyNumberFormat="1" applyFont="1" applyBorder="1" applyAlignment="1" applyProtection="1">
      <alignment horizontal="center"/>
      <protection locked="0"/>
    </xf>
    <xf numFmtId="180" fontId="5" fillId="0" borderId="3" xfId="0" applyNumberFormat="1" applyFont="1" applyBorder="1" applyAlignment="1" applyProtection="1">
      <alignment horizontal="right"/>
      <protection locked="0"/>
    </xf>
    <xf numFmtId="181" fontId="7" fillId="0" borderId="5" xfId="0" applyNumberFormat="1" applyFont="1" applyBorder="1" applyAlignment="1">
      <alignment horizontal="center"/>
    </xf>
    <xf numFmtId="0" fontId="7" fillId="0" borderId="6" xfId="0" applyNumberFormat="1" applyFont="1" applyBorder="1" applyAlignment="1">
      <alignment horizontal="left"/>
    </xf>
    <xf numFmtId="0" fontId="4" fillId="0" borderId="0" xfId="0" applyFont="1" applyAlignment="1">
      <alignment horizontal="center" vertical="top"/>
    </xf>
    <xf numFmtId="0" fontId="0" fillId="0" borderId="0" xfId="0" applyAlignment="1"/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9" xfId="0" applyFont="1" applyBorder="1"/>
    <xf numFmtId="0" fontId="0" fillId="0" borderId="10" xfId="0" applyBorder="1"/>
    <xf numFmtId="0" fontId="6" fillId="0" borderId="6" xfId="0" applyFont="1" applyBorder="1" applyAlignment="1">
      <alignment horizontal="right"/>
    </xf>
    <xf numFmtId="173" fontId="6" fillId="0" borderId="10" xfId="0" applyNumberFormat="1" applyFont="1" applyFill="1" applyBorder="1" applyAlignment="1">
      <alignment horizontal="center" vertical="center"/>
    </xf>
    <xf numFmtId="0" fontId="6" fillId="0" borderId="6" xfId="0" applyFont="1" applyBorder="1" applyAlignment="1"/>
    <xf numFmtId="0" fontId="6" fillId="0" borderId="10" xfId="0" applyFont="1" applyFill="1" applyBorder="1" applyAlignment="1"/>
    <xf numFmtId="0" fontId="6" fillId="0" borderId="7" xfId="0" applyFont="1" applyBorder="1"/>
    <xf numFmtId="0" fontId="6" fillId="0" borderId="11" xfId="0" applyFont="1" applyBorder="1"/>
    <xf numFmtId="0" fontId="6" fillId="0" borderId="10" xfId="0" applyFont="1" applyBorder="1"/>
    <xf numFmtId="0" fontId="6" fillId="0" borderId="6" xfId="0" applyFont="1" applyBorder="1"/>
    <xf numFmtId="173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/>
    <xf numFmtId="0" fontId="0" fillId="0" borderId="11" xfId="0" applyBorder="1"/>
    <xf numFmtId="173" fontId="0" fillId="0" borderId="12" xfId="0" applyNumberFormat="1" applyFill="1" applyBorder="1" applyAlignment="1">
      <alignment horizontal="center" vertical="center"/>
    </xf>
    <xf numFmtId="0" fontId="6" fillId="0" borderId="2" xfId="0" applyFont="1" applyBorder="1"/>
    <xf numFmtId="172" fontId="6" fillId="0" borderId="5" xfId="0" applyNumberFormat="1" applyFont="1" applyBorder="1"/>
    <xf numFmtId="172" fontId="6" fillId="0" borderId="3" xfId="0" applyNumberFormat="1" applyFont="1" applyBorder="1" applyAlignment="1">
      <alignment horizontal="right"/>
    </xf>
    <xf numFmtId="0" fontId="6" fillId="0" borderId="5" xfId="0" applyFont="1" applyBorder="1"/>
    <xf numFmtId="172" fontId="6" fillId="0" borderId="3" xfId="0" applyNumberFormat="1" applyFont="1" applyBorder="1"/>
    <xf numFmtId="172" fontId="6" fillId="0" borderId="13" xfId="0" applyNumberFormat="1" applyFont="1" applyBorder="1"/>
    <xf numFmtId="172" fontId="6" fillId="0" borderId="2" xfId="0" applyNumberFormat="1" applyFont="1" applyBorder="1"/>
    <xf numFmtId="173" fontId="6" fillId="0" borderId="12" xfId="0" applyNumberFormat="1" applyFont="1" applyBorder="1" applyAlignment="1">
      <alignment horizontal="center" vertical="center"/>
    </xf>
    <xf numFmtId="173" fontId="21" fillId="0" borderId="8" xfId="0" applyNumberFormat="1" applyFont="1" applyFill="1" applyBorder="1" applyAlignment="1">
      <alignment horizontal="center" vertical="center"/>
    </xf>
    <xf numFmtId="0" fontId="1" fillId="0" borderId="14" xfId="0" applyFont="1" applyBorder="1"/>
    <xf numFmtId="0" fontId="1" fillId="4" borderId="2" xfId="0" applyFont="1" applyFill="1" applyBorder="1" applyAlignment="1">
      <alignment horizontal="right" vertical="center"/>
    </xf>
    <xf numFmtId="172" fontId="1" fillId="4" borderId="5" xfId="0" applyNumberFormat="1" applyFont="1" applyFill="1" applyBorder="1" applyAlignment="1">
      <alignment horizontal="right" vertical="center"/>
    </xf>
    <xf numFmtId="172" fontId="1" fillId="4" borderId="3" xfId="0" applyNumberFormat="1" applyFont="1" applyFill="1" applyBorder="1" applyAlignment="1">
      <alignment horizontal="right" vertical="center"/>
    </xf>
    <xf numFmtId="173" fontId="1" fillId="0" borderId="14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right" vertical="center"/>
    </xf>
    <xf numFmtId="0" fontId="1" fillId="0" borderId="14" xfId="0" applyFont="1" applyFill="1" applyBorder="1" applyAlignment="1">
      <alignment horizontal="right" vertical="center"/>
    </xf>
    <xf numFmtId="172" fontId="1" fillId="4" borderId="13" xfId="0" applyNumberFormat="1" applyFont="1" applyFill="1" applyBorder="1" applyAlignment="1">
      <alignment horizontal="right" vertical="center"/>
    </xf>
    <xf numFmtId="172" fontId="1" fillId="0" borderId="14" xfId="0" applyNumberFormat="1" applyFont="1" applyFill="1" applyBorder="1" applyAlignment="1">
      <alignment horizontal="right" vertical="center"/>
    </xf>
    <xf numFmtId="0" fontId="1" fillId="0" borderId="14" xfId="0" applyFont="1" applyFill="1" applyBorder="1" applyAlignment="1"/>
    <xf numFmtId="172" fontId="1" fillId="4" borderId="2" xfId="0" applyNumberFormat="1" applyFont="1" applyFill="1" applyBorder="1" applyAlignment="1">
      <alignment horizontal="right" vertical="center"/>
    </xf>
    <xf numFmtId="0" fontId="1" fillId="0" borderId="8" xfId="0" applyFont="1" applyFill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83" fontId="22" fillId="0" borderId="0" xfId="0" applyNumberFormat="1" applyFont="1" applyAlignment="1">
      <alignment horizontal="right"/>
    </xf>
    <xf numFmtId="2" fontId="0" fillId="0" borderId="0" xfId="0" applyNumberFormat="1"/>
    <xf numFmtId="183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center"/>
    </xf>
    <xf numFmtId="173" fontId="0" fillId="0" borderId="8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173" fontId="0" fillId="0" borderId="12" xfId="0" applyNumberForma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182" fontId="19" fillId="0" borderId="3" xfId="0" applyNumberFormat="1" applyFont="1" applyBorder="1" applyAlignment="1">
      <alignment horizontal="right"/>
    </xf>
    <xf numFmtId="167" fontId="19" fillId="0" borderId="2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23" fillId="0" borderId="0" xfId="0" applyFont="1"/>
    <xf numFmtId="0" fontId="7" fillId="0" borderId="6" xfId="0" applyNumberFormat="1" applyFont="1" applyBorder="1" applyAlignment="1">
      <alignment horizontal="center"/>
    </xf>
    <xf numFmtId="0" fontId="0" fillId="0" borderId="0" xfId="0"/>
    <xf numFmtId="20" fontId="0" fillId="0" borderId="0" xfId="0" applyNumberFormat="1" applyAlignment="1">
      <alignment vertical="center"/>
    </xf>
    <xf numFmtId="20" fontId="2" fillId="0" borderId="0" xfId="0" applyNumberFormat="1" applyFont="1" applyAlignment="1">
      <alignment horizontal="center"/>
    </xf>
    <xf numFmtId="0" fontId="2" fillId="0" borderId="0" xfId="0" applyNumberFormat="1" applyFont="1" applyBorder="1" applyAlignment="1" applyProtection="1">
      <alignment horizontal="center"/>
    </xf>
    <xf numFmtId="167" fontId="25" fillId="0" borderId="0" xfId="0" applyNumberFormat="1" applyFont="1"/>
    <xf numFmtId="167" fontId="26" fillId="0" borderId="0" xfId="0" applyNumberFormat="1" applyFont="1"/>
    <xf numFmtId="0" fontId="1" fillId="0" borderId="0" xfId="0" applyFont="1" applyBorder="1" applyAlignment="1">
      <alignment horizontal="center"/>
    </xf>
    <xf numFmtId="2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89" fontId="4" fillId="0" borderId="0" xfId="0" applyNumberFormat="1" applyFont="1" applyBorder="1" applyAlignment="1">
      <alignment horizontal="center"/>
    </xf>
    <xf numFmtId="167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167" fontId="1" fillId="0" borderId="0" xfId="0" applyNumberFormat="1" applyFont="1" applyBorder="1"/>
    <xf numFmtId="20" fontId="9" fillId="0" borderId="0" xfId="0" applyNumberFormat="1" applyFont="1" applyBorder="1" applyAlignment="1">
      <alignment horizontal="left"/>
    </xf>
    <xf numFmtId="167" fontId="25" fillId="0" borderId="0" xfId="0" applyNumberFormat="1" applyFont="1" applyBorder="1"/>
    <xf numFmtId="167" fontId="26" fillId="0" borderId="0" xfId="0" applyNumberFormat="1" applyFont="1" applyBorder="1"/>
    <xf numFmtId="167" fontId="1" fillId="0" borderId="0" xfId="0" applyNumberFormat="1" applyFont="1" applyFill="1" applyBorder="1" applyAlignment="1">
      <alignment horizontal="center"/>
    </xf>
    <xf numFmtId="188" fontId="4" fillId="0" borderId="19" xfId="0" applyNumberFormat="1" applyFont="1" applyBorder="1" applyAlignment="1">
      <alignment horizontal="left"/>
    </xf>
    <xf numFmtId="15" fontId="4" fillId="0" borderId="19" xfId="0" applyNumberFormat="1" applyFont="1" applyBorder="1" applyAlignment="1">
      <alignment horizontal="center"/>
    </xf>
    <xf numFmtId="20" fontId="4" fillId="0" borderId="19" xfId="0" applyNumberFormat="1" applyFont="1" applyBorder="1" applyAlignment="1">
      <alignment horizontal="center"/>
    </xf>
    <xf numFmtId="20" fontId="4" fillId="0" borderId="19" xfId="0" applyNumberFormat="1" applyFont="1" applyBorder="1" applyAlignment="1">
      <alignment horizontal="left"/>
    </xf>
    <xf numFmtId="0" fontId="4" fillId="0" borderId="19" xfId="0" applyNumberFormat="1" applyFont="1" applyBorder="1" applyAlignment="1" applyProtection="1">
      <alignment horizontal="center"/>
    </xf>
    <xf numFmtId="0" fontId="26" fillId="0" borderId="0" xfId="0" applyFont="1"/>
    <xf numFmtId="20" fontId="0" fillId="0" borderId="0" xfId="0" applyNumberFormat="1"/>
    <xf numFmtId="20" fontId="2" fillId="0" borderId="19" xfId="0" applyNumberFormat="1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2" fillId="0" borderId="19" xfId="0" applyFont="1" applyBorder="1"/>
    <xf numFmtId="189" fontId="4" fillId="0" borderId="19" xfId="0" applyNumberFormat="1" applyFont="1" applyBorder="1" applyAlignment="1">
      <alignment horizontal="center"/>
    </xf>
    <xf numFmtId="0" fontId="2" fillId="0" borderId="19" xfId="0" applyNumberFormat="1" applyFont="1" applyBorder="1" applyAlignment="1" applyProtection="1">
      <alignment horizontal="center"/>
    </xf>
    <xf numFmtId="188" fontId="2" fillId="0" borderId="0" xfId="0" applyNumberFormat="1" applyFont="1" applyBorder="1" applyAlignment="1">
      <alignment horizontal="center"/>
    </xf>
    <xf numFmtId="20" fontId="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/>
    <xf numFmtId="167" fontId="9" fillId="0" borderId="0" xfId="0" applyNumberFormat="1" applyFont="1" applyBorder="1" applyAlignment="1">
      <alignment horizontal="center" vertical="center"/>
    </xf>
    <xf numFmtId="15" fontId="27" fillId="0" borderId="0" xfId="2" applyNumberFormat="1" applyBorder="1" applyAlignment="1" applyProtection="1">
      <alignment horizontal="center"/>
    </xf>
    <xf numFmtId="19" fontId="2" fillId="0" borderId="0" xfId="0" applyNumberFormat="1" applyFont="1" applyBorder="1"/>
    <xf numFmtId="20" fontId="9" fillId="0" borderId="0" xfId="0" applyNumberFormat="1" applyFont="1" applyBorder="1" applyAlignment="1">
      <alignment horizontal="center"/>
    </xf>
    <xf numFmtId="188" fontId="2" fillId="0" borderId="0" xfId="0" applyNumberFormat="1" applyFont="1" applyAlignment="1">
      <alignment horizontal="center"/>
    </xf>
    <xf numFmtId="15" fontId="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/>
    <xf numFmtId="189" fontId="4" fillId="0" borderId="0" xfId="0" applyNumberFormat="1" applyFont="1" applyAlignment="1">
      <alignment horizontal="center"/>
    </xf>
    <xf numFmtId="20" fontId="0" fillId="0" borderId="0" xfId="0" applyNumberFormat="1" applyBorder="1"/>
    <xf numFmtId="167" fontId="1" fillId="0" borderId="0" xfId="0" applyNumberFormat="1" applyFont="1" applyBorder="1" applyAlignment="1" applyProtection="1">
      <alignment horizontal="center"/>
    </xf>
    <xf numFmtId="20" fontId="2" fillId="0" borderId="0" xfId="0" applyNumberFormat="1" applyFont="1" applyBorder="1"/>
    <xf numFmtId="167" fontId="28" fillId="0" borderId="0" xfId="0" applyNumberFormat="1" applyFont="1"/>
    <xf numFmtId="190" fontId="5" fillId="0" borderId="5" xfId="0" applyNumberFormat="1" applyFont="1" applyBorder="1" applyAlignment="1">
      <alignment horizontal="center"/>
    </xf>
    <xf numFmtId="2" fontId="1" fillId="0" borderId="0" xfId="0" applyNumberFormat="1" applyFont="1"/>
    <xf numFmtId="0" fontId="8" fillId="0" borderId="0" xfId="0" applyFont="1" applyBorder="1"/>
    <xf numFmtId="167" fontId="7" fillId="0" borderId="2" xfId="0" applyNumberFormat="1" applyFont="1" applyBorder="1" applyAlignment="1">
      <alignment horizontal="right"/>
    </xf>
    <xf numFmtId="0" fontId="14" fillId="0" borderId="0" xfId="0" applyFont="1" applyAlignment="1">
      <alignment horizontal="center" vertical="center"/>
    </xf>
    <xf numFmtId="2" fontId="29" fillId="0" borderId="0" xfId="0" applyNumberFormat="1" applyFont="1"/>
    <xf numFmtId="0" fontId="0" fillId="0" borderId="0" xfId="0"/>
    <xf numFmtId="2" fontId="29" fillId="0" borderId="0" xfId="0" applyNumberFormat="1" applyFont="1" applyBorder="1"/>
    <xf numFmtId="176" fontId="5" fillId="0" borderId="0" xfId="0" applyNumberFormat="1" applyFont="1" applyBorder="1" applyAlignment="1">
      <alignment horizontal="center"/>
    </xf>
    <xf numFmtId="0" fontId="0" fillId="0" borderId="9" xfId="0" applyBorder="1"/>
    <xf numFmtId="193" fontId="5" fillId="0" borderId="9" xfId="0" applyNumberFormat="1" applyFont="1" applyBorder="1" applyAlignment="1">
      <alignment horizontal="center"/>
    </xf>
    <xf numFmtId="0" fontId="0" fillId="0" borderId="0" xfId="0" applyAlignment="1" applyProtection="1"/>
    <xf numFmtId="185" fontId="7" fillId="0" borderId="4" xfId="0" applyNumberFormat="1" applyFont="1" applyBorder="1" applyAlignment="1" applyProtection="1">
      <alignment horizontal="center" vertical="center"/>
    </xf>
    <xf numFmtId="176" fontId="7" fillId="0" borderId="9" xfId="0" applyNumberFormat="1" applyFont="1" applyBorder="1" applyAlignment="1" applyProtection="1">
      <alignment horizontal="center" vertical="center"/>
      <protection locked="0"/>
    </xf>
    <xf numFmtId="176" fontId="5" fillId="0" borderId="21" xfId="0" applyNumberFormat="1" applyFont="1" applyBorder="1" applyAlignment="1">
      <alignment horizontal="center"/>
    </xf>
    <xf numFmtId="181" fontId="7" fillId="0" borderId="21" xfId="0" applyNumberFormat="1" applyFont="1" applyBorder="1" applyAlignment="1">
      <alignment horizontal="center"/>
    </xf>
    <xf numFmtId="190" fontId="5" fillId="0" borderId="21" xfId="0" applyNumberFormat="1" applyFont="1" applyBorder="1" applyAlignment="1">
      <alignment horizontal="center"/>
    </xf>
    <xf numFmtId="177" fontId="5" fillId="0" borderId="21" xfId="0" applyNumberFormat="1" applyFont="1" applyBorder="1" applyAlignment="1">
      <alignment horizontal="center"/>
    </xf>
    <xf numFmtId="176" fontId="7" fillId="0" borderId="20" xfId="0" applyNumberFormat="1" applyFont="1" applyBorder="1" applyAlignment="1" applyProtection="1">
      <alignment horizontal="center" vertical="center"/>
    </xf>
    <xf numFmtId="176" fontId="5" fillId="0" borderId="20" xfId="0" applyNumberFormat="1" applyFont="1" applyBorder="1" applyAlignment="1">
      <alignment horizontal="center"/>
    </xf>
    <xf numFmtId="191" fontId="5" fillId="0" borderId="20" xfId="0" applyNumberFormat="1" applyFont="1" applyBorder="1" applyAlignment="1">
      <alignment horizontal="center"/>
    </xf>
    <xf numFmtId="177" fontId="5" fillId="0" borderId="20" xfId="0" applyNumberFormat="1" applyFont="1" applyBorder="1" applyAlignment="1">
      <alignment horizontal="center"/>
    </xf>
    <xf numFmtId="176" fontId="7" fillId="0" borderId="0" xfId="0" applyNumberFormat="1" applyFont="1" applyBorder="1" applyAlignment="1" applyProtection="1">
      <alignment horizontal="center" vertical="center"/>
      <protection locked="0"/>
    </xf>
    <xf numFmtId="194" fontId="5" fillId="0" borderId="5" xfId="0" applyNumberFormat="1" applyFont="1" applyBorder="1" applyAlignment="1">
      <alignment horizontal="center"/>
    </xf>
    <xf numFmtId="2" fontId="6" fillId="0" borderId="5" xfId="0" applyNumberFormat="1" applyFont="1" applyBorder="1"/>
    <xf numFmtId="195" fontId="7" fillId="0" borderId="4" xfId="0" applyNumberFormat="1" applyFont="1" applyBorder="1" applyAlignment="1" applyProtection="1">
      <alignment horizontal="center" vertical="center"/>
    </xf>
    <xf numFmtId="0" fontId="27" fillId="0" borderId="0" xfId="2" applyBorder="1" applyAlignment="1" applyProtection="1">
      <alignment horizontal="center"/>
    </xf>
    <xf numFmtId="20" fontId="0" fillId="0" borderId="0" xfId="0" applyNumberFormat="1"/>
    <xf numFmtId="196" fontId="10" fillId="0" borderId="0" xfId="0" applyNumberFormat="1" applyFont="1" applyAlignment="1" applyProtection="1">
      <alignment horizontal="left" vertical="center"/>
    </xf>
    <xf numFmtId="197" fontId="10" fillId="0" borderId="0" xfId="0" applyNumberFormat="1" applyFont="1" applyAlignment="1">
      <alignment horizontal="left" vertical="center"/>
    </xf>
    <xf numFmtId="198" fontId="10" fillId="0" borderId="0" xfId="0" applyNumberFormat="1" applyFont="1" applyAlignment="1">
      <alignment horizontal="left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left" indent="3"/>
    </xf>
    <xf numFmtId="0" fontId="0" fillId="0" borderId="0" xfId="0"/>
    <xf numFmtId="20" fontId="2" fillId="0" borderId="0" xfId="0" applyNumberFormat="1" applyFont="1" applyBorder="1" applyAlignment="1">
      <alignment horizontal="center"/>
    </xf>
    <xf numFmtId="20" fontId="26" fillId="0" borderId="0" xfId="0" applyNumberFormat="1" applyFont="1"/>
    <xf numFmtId="0" fontId="0" fillId="0" borderId="0" xfId="0" applyAlignment="1">
      <alignment horizontal="left" indent="3"/>
    </xf>
    <xf numFmtId="0" fontId="0" fillId="0" borderId="0" xfId="0"/>
    <xf numFmtId="199" fontId="10" fillId="0" borderId="0" xfId="0" applyNumberFormat="1" applyFont="1" applyAlignment="1">
      <alignment horizontal="left"/>
    </xf>
    <xf numFmtId="0" fontId="0" fillId="0" borderId="0" xfId="0" applyAlignment="1">
      <alignment horizontal="left" indent="3"/>
    </xf>
    <xf numFmtId="184" fontId="10" fillId="0" borderId="0" xfId="0" applyNumberFormat="1" applyFont="1" applyAlignment="1">
      <alignment horizontal="left"/>
    </xf>
    <xf numFmtId="0" fontId="0" fillId="0" borderId="0" xfId="0"/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84" fontId="10" fillId="0" borderId="0" xfId="0" applyNumberFormat="1" applyFont="1" applyAlignment="1" applyProtection="1">
      <alignment horizontal="left" vertical="center"/>
    </xf>
    <xf numFmtId="175" fontId="10" fillId="0" borderId="0" xfId="0" applyNumberFormat="1" applyFont="1" applyAlignment="1">
      <alignment horizontal="left" vertical="center"/>
    </xf>
    <xf numFmtId="174" fontId="10" fillId="0" borderId="0" xfId="0" applyNumberFormat="1" applyFont="1" applyAlignment="1">
      <alignment horizontal="left"/>
    </xf>
    <xf numFmtId="0" fontId="10" fillId="0" borderId="0" xfId="0" applyFont="1" applyAlignment="1">
      <alignment vertical="center"/>
    </xf>
    <xf numFmtId="191" fontId="10" fillId="0" borderId="0" xfId="0" applyNumberFormat="1" applyFont="1" applyAlignment="1">
      <alignment horizontal="left"/>
    </xf>
    <xf numFmtId="174" fontId="10" fillId="0" borderId="0" xfId="0" applyNumberFormat="1" applyFont="1" applyAlignment="1">
      <alignment horizontal="left" vertical="center"/>
    </xf>
    <xf numFmtId="187" fontId="10" fillId="0" borderId="0" xfId="0" applyNumberFormat="1" applyFont="1" applyAlignment="1">
      <alignment horizontal="left" vertical="center"/>
    </xf>
    <xf numFmtId="0" fontId="1" fillId="0" borderId="7" xfId="0" applyFont="1" applyBorder="1" applyAlignment="1">
      <alignment horizontal="center"/>
    </xf>
    <xf numFmtId="15" fontId="1" fillId="0" borderId="19" xfId="2" applyNumberFormat="1" applyFont="1" applyBorder="1" applyAlignment="1" applyProtection="1">
      <alignment horizontal="center"/>
    </xf>
    <xf numFmtId="15" fontId="1" fillId="0" borderId="0" xfId="2" applyNumberFormat="1" applyFont="1" applyBorder="1" applyAlignment="1" applyProtection="1">
      <alignment horizontal="center"/>
    </xf>
    <xf numFmtId="0" fontId="1" fillId="0" borderId="5" xfId="0" applyFont="1" applyFill="1" applyBorder="1" applyAlignment="1">
      <alignment horizontal="center"/>
    </xf>
    <xf numFmtId="15" fontId="1" fillId="0" borderId="0" xfId="0" applyNumberFormat="1" applyFont="1" applyAlignment="1">
      <alignment horizontal="center" vertical="center"/>
    </xf>
    <xf numFmtId="15" fontId="1" fillId="0" borderId="0" xfId="0" applyNumberFormat="1" applyFont="1" applyBorder="1" applyAlignment="1">
      <alignment horizontal="center"/>
    </xf>
    <xf numFmtId="15" fontId="27" fillId="0" borderId="0" xfId="2" applyNumberFormat="1" applyFont="1" applyBorder="1" applyAlignment="1" applyProtection="1">
      <alignment horizontal="center"/>
    </xf>
    <xf numFmtId="15" fontId="1" fillId="0" borderId="19" xfId="0" applyNumberFormat="1" applyFont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15" fontId="1" fillId="0" borderId="0" xfId="0" applyNumberFormat="1" applyFont="1" applyAlignment="1">
      <alignment horizontal="center"/>
    </xf>
    <xf numFmtId="20" fontId="30" fillId="0" borderId="0" xfId="1" applyNumberFormat="1" applyFont="1" applyAlignment="1">
      <alignment vertical="center"/>
    </xf>
    <xf numFmtId="188" fontId="1" fillId="0" borderId="0" xfId="0" applyNumberFormat="1" applyFont="1" applyBorder="1" applyAlignment="1">
      <alignment horizontal="left"/>
    </xf>
    <xf numFmtId="188" fontId="31" fillId="0" borderId="0" xfId="0" applyNumberFormat="1" applyFont="1" applyBorder="1" applyAlignment="1">
      <alignment horizontal="left"/>
    </xf>
    <xf numFmtId="188" fontId="1" fillId="0" borderId="19" xfId="0" applyNumberFormat="1" applyFont="1" applyBorder="1" applyAlignment="1">
      <alignment horizontal="center"/>
    </xf>
    <xf numFmtId="188" fontId="1" fillId="0" borderId="0" xfId="0" applyNumberFormat="1" applyFont="1" applyBorder="1" applyAlignment="1">
      <alignment horizontal="center"/>
    </xf>
    <xf numFmtId="188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5" fontId="20" fillId="0" borderId="0" xfId="0" applyNumberFormat="1" applyFont="1" applyAlignment="1">
      <alignment horizontal="center" vertical="center"/>
    </xf>
    <xf numFmtId="167" fontId="0" fillId="0" borderId="5" xfId="0" applyNumberFormat="1" applyBorder="1" applyAlignment="1" applyProtection="1">
      <alignment horizontal="center" vertical="center"/>
    </xf>
    <xf numFmtId="0" fontId="2" fillId="0" borderId="23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24" xfId="0" applyFont="1" applyFill="1" applyBorder="1" applyAlignment="1">
      <alignment horizontal="center"/>
    </xf>
    <xf numFmtId="167" fontId="0" fillId="0" borderId="4" xfId="0" applyNumberFormat="1" applyBorder="1" applyAlignment="1" applyProtection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22" xfId="0" applyFont="1" applyFill="1" applyBorder="1" applyAlignment="1">
      <alignment horizontal="right"/>
    </xf>
    <xf numFmtId="0" fontId="31" fillId="0" borderId="0" xfId="0" applyFont="1"/>
    <xf numFmtId="164" fontId="20" fillId="0" borderId="0" xfId="0" applyNumberFormat="1" applyFont="1" applyAlignment="1">
      <alignment horizontal="center" vertical="center"/>
    </xf>
    <xf numFmtId="0" fontId="31" fillId="0" borderId="0" xfId="0" applyFont="1" applyAlignment="1" applyProtection="1">
      <alignment horizontal="center" vertical="center"/>
      <protection locked="0"/>
    </xf>
    <xf numFmtId="200" fontId="31" fillId="0" borderId="0" xfId="0" applyNumberFormat="1" applyFont="1" applyAlignment="1" applyProtection="1">
      <alignment horizontal="center" vertical="center"/>
      <protection locked="0"/>
    </xf>
    <xf numFmtId="202" fontId="31" fillId="0" borderId="0" xfId="0" applyNumberFormat="1" applyFont="1" applyBorder="1" applyAlignment="1" applyProtection="1">
      <alignment horizontal="center" vertical="center"/>
      <protection locked="0"/>
    </xf>
    <xf numFmtId="201" fontId="31" fillId="0" borderId="0" xfId="0" applyNumberFormat="1" applyFont="1" applyBorder="1" applyAlignment="1" applyProtection="1">
      <alignment horizontal="center" vertical="center"/>
      <protection locked="0"/>
    </xf>
    <xf numFmtId="200" fontId="31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/>
    <xf numFmtId="192" fontId="31" fillId="0" borderId="0" xfId="0" applyNumberFormat="1" applyFont="1" applyAlignment="1">
      <alignment horizontal="right"/>
    </xf>
    <xf numFmtId="203" fontId="31" fillId="0" borderId="0" xfId="0" applyNumberFormat="1" applyFont="1" applyAlignment="1">
      <alignment horizontal="left"/>
    </xf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0" fillId="0" borderId="6" xfId="0" applyBorder="1" applyAlignment="1"/>
    <xf numFmtId="0" fontId="5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6" xfId="0" applyNumberFormat="1" applyFont="1" applyBorder="1" applyAlignment="1">
      <alignment horizontal="left"/>
    </xf>
    <xf numFmtId="0" fontId="0" fillId="0" borderId="6" xfId="0" applyBorder="1" applyAlignment="1">
      <alignment horizontal="left"/>
    </xf>
    <xf numFmtId="0" fontId="5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7" xfId="0" applyFont="1" applyBorder="1" applyAlignment="1">
      <alignment horizontal="center"/>
    </xf>
    <xf numFmtId="186" fontId="10" fillId="0" borderId="0" xfId="0" applyNumberFormat="1" applyFont="1" applyAlignment="1">
      <alignment horizontal="right"/>
    </xf>
    <xf numFmtId="186" fontId="0" fillId="0" borderId="0" xfId="0" applyNumberFormat="1" applyAlignment="1">
      <alignment horizontal="right"/>
    </xf>
    <xf numFmtId="0" fontId="0" fillId="0" borderId="6" xfId="0" applyBorder="1" applyAlignment="1">
      <alignment wrapText="1"/>
    </xf>
    <xf numFmtId="0" fontId="5" fillId="0" borderId="8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/>
    <xf numFmtId="0" fontId="1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6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0" fillId="0" borderId="0" xfId="0"/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Hyperlink" xfId="2" builtinId="8"/>
    <cellStyle name="Standard" xfId="0" builtinId="0"/>
    <cellStyle name="Währung" xfId="1" builtinId="4"/>
  </cellStyles>
  <dxfs count="611">
    <dxf>
      <fill>
        <patternFill>
          <bgColor indexed="22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 patternType="solid">
          <bgColor indexed="22"/>
        </patternFill>
      </fill>
    </dxf>
    <dxf>
      <font>
        <condense val="0"/>
        <extend val="0"/>
        <color auto="1"/>
      </font>
      <fill>
        <patternFill patternType="solid">
          <bgColor indexed="22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numFmt numFmtId="193" formatCode=";;;"/>
    </dxf>
    <dxf>
      <numFmt numFmtId="193" formatCode=";;;"/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numFmt numFmtId="193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0</xdr:row>
      <xdr:rowOff>123825</xdr:rowOff>
    </xdr:from>
    <xdr:to>
      <xdr:col>5</xdr:col>
      <xdr:colOff>828675</xdr:colOff>
      <xdr:row>2</xdr:row>
      <xdr:rowOff>47625</xdr:rowOff>
    </xdr:to>
    <xdr:sp macro="[0]!Tabelle13.Uebertragen" textlink="">
      <xdr:nvSpPr>
        <xdr:cNvPr id="2" name="Rechteck 1"/>
        <xdr:cNvSpPr/>
      </xdr:nvSpPr>
      <xdr:spPr bwMode="auto">
        <a:xfrm>
          <a:off x="1714500" y="123825"/>
          <a:ext cx="1905000" cy="304800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de-DE" sz="1100" b="0" cap="none" spc="0" baseline="0">
              <a:ln>
                <a:noFill/>
              </a:ln>
              <a:solidFill>
                <a:sysClr val="windowText" lastClr="000000"/>
              </a:solidFill>
              <a:effectLst/>
              <a:latin typeface="Arial" pitchFamily="34" charset="0"/>
            </a:rPr>
            <a:t>Daten</a:t>
          </a:r>
          <a:r>
            <a:rPr lang="de-DE" sz="1400" b="0" cap="none" spc="0" baseline="0">
              <a:ln>
                <a:noFill/>
              </a:ln>
              <a:solidFill>
                <a:schemeClr val="tx1"/>
              </a:solidFill>
              <a:effectLst/>
              <a:latin typeface="Arial Black" pitchFamily="34" charset="0"/>
            </a:rPr>
            <a:t> </a:t>
          </a:r>
          <a:r>
            <a:rPr lang="de-DE" sz="1100" b="0" cap="none" spc="0" baseline="0">
              <a:ln>
                <a:noFill/>
              </a:ln>
              <a:solidFill>
                <a:sysClr val="windowText" lastClr="000000"/>
              </a:solidFill>
              <a:effectLst/>
              <a:latin typeface="Arial" pitchFamily="34" charset="0"/>
            </a:rPr>
            <a:t>Übertragen</a:t>
          </a:r>
          <a:endParaRPr lang="de-DE" sz="1100" b="0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9524</xdr:rowOff>
    </xdr:from>
    <xdr:to>
      <xdr:col>7</xdr:col>
      <xdr:colOff>666750</xdr:colOff>
      <xdr:row>2</xdr:row>
      <xdr:rowOff>19049</xdr:rowOff>
    </xdr:to>
    <xdr:sp macro="[0]!Daten_Löschen" textlink="">
      <xdr:nvSpPr>
        <xdr:cNvPr id="15389" name="Rectangle 41"/>
        <xdr:cNvSpPr>
          <a:spLocks noChangeArrowheads="1"/>
        </xdr:cNvSpPr>
      </xdr:nvSpPr>
      <xdr:spPr bwMode="auto">
        <a:xfrm>
          <a:off x="4314825" y="333374"/>
          <a:ext cx="1371600" cy="238125"/>
        </a:xfrm>
        <a:prstGeom prst="rect">
          <a:avLst/>
        </a:prstGeom>
        <a:solidFill>
          <a:schemeClr val="bg1"/>
        </a:solidFill>
        <a:ln w="9525">
          <a:solidFill>
            <a:sysClr val="windowText" lastClr="000000"/>
          </a:solidFill>
          <a:miter lim="800000"/>
          <a:headEnd/>
          <a:tailEnd/>
        </a:ln>
        <a:scene3d>
          <a:camera prst="legacyPerspectiveBottomRight"/>
          <a:lightRig rig="legacyFlat3" dir="r"/>
        </a:scene3d>
        <a:sp3d extrusionH="430200" prstMaterial="legacyMatte">
          <a:bevelT w="13500" h="13500" prst="angle"/>
          <a:bevelB w="13500" h="13500" prst="angle"/>
          <a:extrusionClr>
            <a:srgbClr val="808000"/>
          </a:extrusionClr>
        </a:sp3d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Daten löschen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7"/>
  <dimension ref="A1:S48"/>
  <sheetViews>
    <sheetView workbookViewId="0">
      <selection activeCell="P6" sqref="P6"/>
    </sheetView>
  </sheetViews>
  <sheetFormatPr baseColWidth="10" defaultRowHeight="12.75"/>
  <cols>
    <col min="1" max="1" width="4.7109375" customWidth="1"/>
    <col min="2" max="2" width="5.42578125" customWidth="1"/>
    <col min="3" max="3" width="5.5703125" customWidth="1"/>
    <col min="4" max="4" width="6.5703125" customWidth="1"/>
    <col min="5" max="6" width="17.85546875" customWidth="1"/>
    <col min="7" max="7" width="8.140625" customWidth="1"/>
    <col min="8" max="8" width="7.42578125" customWidth="1"/>
    <col min="9" max="9" width="12" customWidth="1"/>
    <col min="10" max="10" width="14.42578125" customWidth="1"/>
    <col min="11" max="11" width="6.5703125" customWidth="1"/>
    <col min="12" max="12" width="13.140625" style="304" customWidth="1"/>
    <col min="13" max="13" width="12.85546875" customWidth="1"/>
    <col min="14" max="14" width="9.140625" customWidth="1"/>
    <col min="15" max="18" width="11.42578125" customWidth="1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78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66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311" t="s">
        <v>73</v>
      </c>
      <c r="D6" s="312"/>
      <c r="E6" s="48"/>
      <c r="F6" s="48"/>
      <c r="G6" s="8"/>
      <c r="H6" s="38"/>
      <c r="I6" s="66"/>
      <c r="J6" s="307" t="s">
        <v>115</v>
      </c>
      <c r="K6" s="240"/>
      <c r="L6" s="305" t="s">
        <v>140</v>
      </c>
      <c r="M6" s="38"/>
      <c r="N6" s="240"/>
    </row>
    <row r="7" spans="1:19" ht="15" customHeight="1">
      <c r="A7" s="309" t="s">
        <v>0</v>
      </c>
      <c r="B7" s="310"/>
      <c r="C7" s="309" t="s">
        <v>74</v>
      </c>
      <c r="D7" s="310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08"/>
      <c r="K7" s="68" t="s">
        <v>56</v>
      </c>
      <c r="L7" s="68" t="s">
        <v>54</v>
      </c>
      <c r="M7" s="68" t="s">
        <v>113</v>
      </c>
      <c r="N7" s="70" t="s">
        <v>1</v>
      </c>
    </row>
    <row r="8" spans="1:19" ht="15">
      <c r="A8" s="81">
        <f t="shared" ref="A8:A38" si="0">WEEKDAY(B8,1)</f>
        <v>4</v>
      </c>
      <c r="B8" s="80">
        <f>DATEVALUE(CONCATENATE(1,G4," ",I4))</f>
        <v>43831</v>
      </c>
      <c r="C8" s="150" t="str">
        <f t="shared" ref="C8:C38" si="1"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 t="shared" ref="D8:D38" si="2"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3">IF(E8="Krank","",IF(E8="Urlaub","",IF(E8="Feiertag","",IF(G8="",,IF(H8&gt;G8,H8*24-G8*24,(1-G8)*24+H8*24))-K8)))</f>
        <v>0</v>
      </c>
      <c r="J8" s="85" t="str">
        <f t="shared" ref="J8:J38" si="4">IF(WEEKDAY(A8)=7,I8,IF(WEEKDAY(A8)=1,I8,""))</f>
        <v/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</row>
    <row r="9" spans="1:19" ht="12.75" customHeight="1">
      <c r="A9" s="81">
        <f t="shared" si="0"/>
        <v>5</v>
      </c>
      <c r="B9" s="80">
        <f>B8+1</f>
        <v>43832</v>
      </c>
      <c r="C9" s="150" t="str">
        <f t="shared" si="1"/>
        <v/>
      </c>
      <c r="D9" s="151" t="str">
        <f t="shared" si="2"/>
        <v/>
      </c>
      <c r="E9" s="75"/>
      <c r="F9" s="87"/>
      <c r="G9" s="88"/>
      <c r="H9" s="206"/>
      <c r="I9" s="85">
        <f t="shared" si="3"/>
        <v>0</v>
      </c>
      <c r="J9" s="85" t="str">
        <f t="shared" si="4"/>
        <v/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ref="N9:N38" si="5">IF(E9="Krank","",IF(E9="Feiertag","",IF(E9="Urlaub","",IF(E9="","",IF(AND(E9&lt;&gt;"Firma",F9&lt;&gt;"Firma"),24,IF(AND(E9&lt;&gt;"Firma",F9="Firma"),12,IF(AND(E9="Firma",F9&lt;&gt;"Firma"),12,IF(AND(E9="Firma",F9="Firma"),IF(I9+K9&gt;13.9,12,12)))))))))</f>
        <v/>
      </c>
    </row>
    <row r="10" spans="1:19" ht="15">
      <c r="A10" s="81">
        <f t="shared" si="0"/>
        <v>6</v>
      </c>
      <c r="B10" s="80">
        <f t="shared" ref="B10:B38" si="6">B9+1</f>
        <v>43833</v>
      </c>
      <c r="C10" s="150" t="str">
        <f t="shared" si="1"/>
        <v/>
      </c>
      <c r="D10" s="151" t="str">
        <f t="shared" si="2"/>
        <v/>
      </c>
      <c r="E10" s="75"/>
      <c r="F10" s="75"/>
      <c r="G10" s="88"/>
      <c r="H10" s="206"/>
      <c r="I10" s="85">
        <f t="shared" si="3"/>
        <v>0</v>
      </c>
      <c r="J10" s="85" t="str">
        <f t="shared" si="4"/>
        <v/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5"/>
        <v/>
      </c>
      <c r="Q10" s="210"/>
      <c r="R10" s="1"/>
      <c r="S10" s="1"/>
    </row>
    <row r="11" spans="1:19" ht="15">
      <c r="A11" s="81">
        <f t="shared" si="0"/>
        <v>7</v>
      </c>
      <c r="B11" s="80">
        <f t="shared" si="6"/>
        <v>43834</v>
      </c>
      <c r="C11" s="150" t="str">
        <f t="shared" si="1"/>
        <v/>
      </c>
      <c r="D11" s="151" t="str">
        <f t="shared" si="2"/>
        <v/>
      </c>
      <c r="E11" s="75"/>
      <c r="F11" s="75"/>
      <c r="G11" s="88"/>
      <c r="H11" s="206"/>
      <c r="I11" s="85">
        <f t="shared" si="3"/>
        <v>0</v>
      </c>
      <c r="J11" s="85">
        <f t="shared" si="4"/>
        <v>0</v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5"/>
        <v/>
      </c>
      <c r="Q11" s="210"/>
      <c r="R11" s="211">
        <f>IF(N8="Krank","",IF(N8="Urlaub","",IF(N8="Feiertag","",IF(P11="",,IF(Q11&gt;P11,Q11*24-P11*24,(1-P11)*24+Q11*24))-T11)))</f>
        <v>0</v>
      </c>
      <c r="S11" s="1"/>
    </row>
    <row r="12" spans="1:19" s="236" customFormat="1" ht="15">
      <c r="A12" s="81">
        <f t="shared" si="0"/>
        <v>1</v>
      </c>
      <c r="B12" s="80">
        <f t="shared" si="6"/>
        <v>43835</v>
      </c>
      <c r="C12" s="150" t="str">
        <f t="shared" si="1"/>
        <v/>
      </c>
      <c r="D12" s="151" t="str">
        <f t="shared" si="2"/>
        <v/>
      </c>
      <c r="E12" s="75"/>
      <c r="F12" s="75"/>
      <c r="G12" s="88"/>
      <c r="H12" s="206"/>
      <c r="I12" s="85">
        <f t="shared" si="3"/>
        <v>0</v>
      </c>
      <c r="J12" s="85">
        <f t="shared" si="4"/>
        <v>0</v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5"/>
        <v/>
      </c>
      <c r="Q12" s="210"/>
      <c r="R12" s="1"/>
      <c r="S12" s="1"/>
    </row>
    <row r="13" spans="1:19" s="236" customFormat="1" ht="15">
      <c r="A13" s="81">
        <f t="shared" si="0"/>
        <v>2</v>
      </c>
      <c r="B13" s="80">
        <f t="shared" si="6"/>
        <v>43836</v>
      </c>
      <c r="C13" s="150" t="str">
        <f t="shared" si="1"/>
        <v/>
      </c>
      <c r="D13" s="151" t="str">
        <f t="shared" si="2"/>
        <v/>
      </c>
      <c r="E13" s="75"/>
      <c r="F13" s="75"/>
      <c r="G13" s="88"/>
      <c r="H13" s="206"/>
      <c r="I13" s="85">
        <f t="shared" si="3"/>
        <v>0</v>
      </c>
      <c r="J13" s="85" t="str">
        <f t="shared" si="4"/>
        <v/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5"/>
        <v/>
      </c>
      <c r="Q13" s="210"/>
      <c r="R13" s="1"/>
      <c r="S13" s="1"/>
    </row>
    <row r="14" spans="1:19" s="236" customFormat="1" ht="15">
      <c r="A14" s="81">
        <f t="shared" si="0"/>
        <v>3</v>
      </c>
      <c r="B14" s="80">
        <f t="shared" si="6"/>
        <v>43837</v>
      </c>
      <c r="C14" s="150" t="str">
        <f t="shared" si="1"/>
        <v/>
      </c>
      <c r="D14" s="151" t="str">
        <f t="shared" si="2"/>
        <v/>
      </c>
      <c r="E14" s="75"/>
      <c r="F14" s="77"/>
      <c r="G14" s="88"/>
      <c r="H14" s="206"/>
      <c r="I14" s="85">
        <f t="shared" si="3"/>
        <v>0</v>
      </c>
      <c r="J14" s="85" t="str">
        <f t="shared" si="4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5"/>
        <v/>
      </c>
      <c r="P14" s="142"/>
      <c r="Q14" s="210"/>
      <c r="R14" s="1"/>
      <c r="S14" s="1"/>
    </row>
    <row r="15" spans="1:19" s="236" customFormat="1" ht="15">
      <c r="A15" s="81">
        <f t="shared" si="0"/>
        <v>4</v>
      </c>
      <c r="B15" s="80">
        <f t="shared" si="6"/>
        <v>43838</v>
      </c>
      <c r="C15" s="150" t="str">
        <f t="shared" si="1"/>
        <v/>
      </c>
      <c r="D15" s="151" t="str">
        <f t="shared" si="2"/>
        <v/>
      </c>
      <c r="E15" s="75"/>
      <c r="F15" s="77"/>
      <c r="G15" s="88"/>
      <c r="H15" s="206"/>
      <c r="I15" s="85">
        <f t="shared" si="3"/>
        <v>0</v>
      </c>
      <c r="J15" s="85" t="str">
        <f t="shared" si="4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5"/>
        <v/>
      </c>
      <c r="P15" s="24"/>
      <c r="Q15" s="208"/>
    </row>
    <row r="16" spans="1:19" s="236" customFormat="1" ht="15">
      <c r="A16" s="81">
        <f t="shared" si="0"/>
        <v>5</v>
      </c>
      <c r="B16" s="80">
        <f t="shared" si="6"/>
        <v>43839</v>
      </c>
      <c r="C16" s="150" t="str">
        <f t="shared" si="1"/>
        <v/>
      </c>
      <c r="D16" s="151" t="str">
        <f t="shared" si="2"/>
        <v/>
      </c>
      <c r="E16" s="75"/>
      <c r="F16" s="75"/>
      <c r="G16" s="88"/>
      <c r="H16" s="206"/>
      <c r="I16" s="85">
        <f t="shared" si="3"/>
        <v>0</v>
      </c>
      <c r="J16" s="85" t="str">
        <f t="shared" si="4"/>
        <v/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5"/>
        <v/>
      </c>
      <c r="O16" s="212"/>
      <c r="Q16" s="208"/>
    </row>
    <row r="17" spans="1:17" s="236" customFormat="1" ht="15">
      <c r="A17" s="81">
        <f t="shared" si="0"/>
        <v>6</v>
      </c>
      <c r="B17" s="80">
        <f t="shared" si="6"/>
        <v>43840</v>
      </c>
      <c r="C17" s="150" t="str">
        <f t="shared" si="1"/>
        <v/>
      </c>
      <c r="D17" s="151" t="str">
        <f t="shared" si="2"/>
        <v/>
      </c>
      <c r="E17" s="75"/>
      <c r="F17" s="75"/>
      <c r="G17" s="88"/>
      <c r="H17" s="206"/>
      <c r="I17" s="85">
        <f t="shared" si="3"/>
        <v>0</v>
      </c>
      <c r="J17" s="85" t="str">
        <f t="shared" si="4"/>
        <v/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5"/>
        <v/>
      </c>
      <c r="O17" s="213"/>
      <c r="P17" s="230"/>
      <c r="Q17" s="208"/>
    </row>
    <row r="18" spans="1:17" s="236" customFormat="1" ht="15">
      <c r="A18" s="81">
        <f t="shared" si="0"/>
        <v>7</v>
      </c>
      <c r="B18" s="80">
        <f t="shared" si="6"/>
        <v>43841</v>
      </c>
      <c r="C18" s="150" t="str">
        <f t="shared" si="1"/>
        <v/>
      </c>
      <c r="D18" s="151" t="str">
        <f t="shared" si="2"/>
        <v/>
      </c>
      <c r="E18" s="75"/>
      <c r="F18" s="75"/>
      <c r="G18" s="88"/>
      <c r="H18" s="206"/>
      <c r="I18" s="85">
        <f t="shared" si="3"/>
        <v>0</v>
      </c>
      <c r="J18" s="85">
        <f t="shared" si="4"/>
        <v>0</v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5"/>
        <v/>
      </c>
      <c r="O18" s="212"/>
      <c r="Q18" s="208"/>
    </row>
    <row r="19" spans="1:17" s="236" customFormat="1" ht="15">
      <c r="A19" s="81">
        <f t="shared" si="0"/>
        <v>1</v>
      </c>
      <c r="B19" s="80">
        <f t="shared" si="6"/>
        <v>43842</v>
      </c>
      <c r="C19" s="150" t="str">
        <f t="shared" si="1"/>
        <v/>
      </c>
      <c r="D19" s="151" t="str">
        <f t="shared" si="2"/>
        <v/>
      </c>
      <c r="E19" s="75"/>
      <c r="F19" s="75"/>
      <c r="G19" s="88"/>
      <c r="H19" s="206"/>
      <c r="I19" s="85">
        <f t="shared" si="3"/>
        <v>0</v>
      </c>
      <c r="J19" s="85">
        <f t="shared" si="4"/>
        <v>0</v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5"/>
        <v/>
      </c>
      <c r="P19" s="204"/>
      <c r="Q19" s="208"/>
    </row>
    <row r="20" spans="1:17" s="236" customFormat="1" ht="15">
      <c r="A20" s="81">
        <f t="shared" si="0"/>
        <v>2</v>
      </c>
      <c r="B20" s="80">
        <f t="shared" si="6"/>
        <v>43843</v>
      </c>
      <c r="C20" s="150" t="str">
        <f t="shared" si="1"/>
        <v/>
      </c>
      <c r="D20" s="151" t="str">
        <f t="shared" si="2"/>
        <v/>
      </c>
      <c r="E20" s="75"/>
      <c r="F20" s="75"/>
      <c r="G20" s="88"/>
      <c r="H20" s="206"/>
      <c r="I20" s="85">
        <f t="shared" si="3"/>
        <v>0</v>
      </c>
      <c r="J20" s="85" t="str">
        <f t="shared" si="4"/>
        <v/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5"/>
        <v/>
      </c>
      <c r="Q20" s="208"/>
    </row>
    <row r="21" spans="1:17" s="236" customFormat="1" ht="15">
      <c r="A21" s="81">
        <f t="shared" si="0"/>
        <v>3</v>
      </c>
      <c r="B21" s="80">
        <f t="shared" si="6"/>
        <v>43844</v>
      </c>
      <c r="C21" s="150" t="str">
        <f t="shared" si="1"/>
        <v/>
      </c>
      <c r="D21" s="151" t="str">
        <f t="shared" si="2"/>
        <v/>
      </c>
      <c r="E21" s="75"/>
      <c r="F21" s="77"/>
      <c r="G21" s="88"/>
      <c r="H21" s="206"/>
      <c r="I21" s="85">
        <f t="shared" si="3"/>
        <v>0</v>
      </c>
      <c r="J21" s="85" t="str">
        <f t="shared" si="4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5"/>
        <v/>
      </c>
      <c r="Q21" s="208"/>
    </row>
    <row r="22" spans="1:17" s="236" customFormat="1" ht="15">
      <c r="A22" s="81">
        <f t="shared" si="0"/>
        <v>4</v>
      </c>
      <c r="B22" s="80">
        <f t="shared" si="6"/>
        <v>43845</v>
      </c>
      <c r="C22" s="150" t="str">
        <f t="shared" si="1"/>
        <v/>
      </c>
      <c r="D22" s="151" t="str">
        <f t="shared" si="2"/>
        <v/>
      </c>
      <c r="E22" s="75"/>
      <c r="F22" s="77"/>
      <c r="G22" s="88"/>
      <c r="H22" s="206"/>
      <c r="I22" s="85">
        <f t="shared" si="3"/>
        <v>0</v>
      </c>
      <c r="J22" s="85" t="str">
        <f t="shared" si="4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5"/>
        <v/>
      </c>
      <c r="Q22" s="208"/>
    </row>
    <row r="23" spans="1:17" s="236" customFormat="1" ht="15">
      <c r="A23" s="81">
        <f t="shared" si="0"/>
        <v>5</v>
      </c>
      <c r="B23" s="80">
        <f t="shared" si="6"/>
        <v>43846</v>
      </c>
      <c r="C23" s="150" t="str">
        <f t="shared" si="1"/>
        <v/>
      </c>
      <c r="D23" s="151" t="str">
        <f t="shared" si="2"/>
        <v/>
      </c>
      <c r="E23" s="75"/>
      <c r="F23" s="75"/>
      <c r="G23" s="88"/>
      <c r="H23" s="206"/>
      <c r="I23" s="85">
        <f t="shared" si="3"/>
        <v>0</v>
      </c>
      <c r="J23" s="85" t="str">
        <f t="shared" si="4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 t="shared" si="5"/>
        <v/>
      </c>
      <c r="Q23" s="208"/>
    </row>
    <row r="24" spans="1:17" s="236" customFormat="1" ht="15">
      <c r="A24" s="81">
        <f t="shared" si="0"/>
        <v>6</v>
      </c>
      <c r="B24" s="80">
        <f t="shared" si="6"/>
        <v>43847</v>
      </c>
      <c r="C24" s="150" t="str">
        <f t="shared" si="1"/>
        <v/>
      </c>
      <c r="D24" s="151" t="str">
        <f t="shared" si="2"/>
        <v/>
      </c>
      <c r="E24" s="75"/>
      <c r="F24" s="77"/>
      <c r="G24" s="88"/>
      <c r="H24" s="206"/>
      <c r="I24" s="85">
        <f t="shared" si="3"/>
        <v>0</v>
      </c>
      <c r="J24" s="85" t="str">
        <f t="shared" si="4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si="5"/>
        <v/>
      </c>
      <c r="Q24" s="208"/>
    </row>
    <row r="25" spans="1:17" s="236" customFormat="1" ht="15">
      <c r="A25" s="81">
        <f t="shared" si="0"/>
        <v>7</v>
      </c>
      <c r="B25" s="80">
        <f t="shared" si="6"/>
        <v>43848</v>
      </c>
      <c r="C25" s="150" t="str">
        <f t="shared" si="1"/>
        <v/>
      </c>
      <c r="D25" s="151" t="str">
        <f t="shared" si="2"/>
        <v/>
      </c>
      <c r="E25" s="75"/>
      <c r="F25" s="77"/>
      <c r="G25" s="88"/>
      <c r="H25" s="206"/>
      <c r="I25" s="85">
        <f t="shared" si="3"/>
        <v>0</v>
      </c>
      <c r="J25" s="85">
        <f>IF(WEEKDAY(A25)=7,I25,IF(WEEKDAY(A25)=1,I25,""))</f>
        <v>0</v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5"/>
        <v/>
      </c>
      <c r="Q25" s="208"/>
    </row>
    <row r="26" spans="1:17" s="236" customFormat="1" ht="15">
      <c r="A26" s="81">
        <f t="shared" si="0"/>
        <v>1</v>
      </c>
      <c r="B26" s="80">
        <f t="shared" si="6"/>
        <v>43849</v>
      </c>
      <c r="C26" s="150" t="str">
        <f t="shared" si="1"/>
        <v/>
      </c>
      <c r="D26" s="151" t="str">
        <f t="shared" si="2"/>
        <v/>
      </c>
      <c r="E26" s="75"/>
      <c r="F26" s="77"/>
      <c r="G26" s="88"/>
      <c r="H26" s="206"/>
      <c r="I26" s="85">
        <f t="shared" si="3"/>
        <v>0</v>
      </c>
      <c r="J26" s="85">
        <f t="shared" si="4"/>
        <v>0</v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5"/>
        <v/>
      </c>
      <c r="Q26" s="208"/>
    </row>
    <row r="27" spans="1:17" s="236" customFormat="1" ht="15">
      <c r="A27" s="81">
        <f t="shared" si="0"/>
        <v>2</v>
      </c>
      <c r="B27" s="80">
        <f t="shared" si="6"/>
        <v>43850</v>
      </c>
      <c r="C27" s="150" t="str">
        <f t="shared" si="1"/>
        <v/>
      </c>
      <c r="D27" s="151" t="str">
        <f t="shared" si="2"/>
        <v/>
      </c>
      <c r="E27" s="75"/>
      <c r="F27" s="75"/>
      <c r="G27" s="88"/>
      <c r="H27" s="206"/>
      <c r="I27" s="85">
        <f t="shared" si="3"/>
        <v>0</v>
      </c>
      <c r="J27" s="85" t="str">
        <f t="shared" si="4"/>
        <v/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5"/>
        <v/>
      </c>
      <c r="Q27" s="208"/>
    </row>
    <row r="28" spans="1:17" s="236" customFormat="1" ht="15">
      <c r="A28" s="81">
        <f t="shared" si="0"/>
        <v>3</v>
      </c>
      <c r="B28" s="80">
        <f t="shared" si="6"/>
        <v>43851</v>
      </c>
      <c r="C28" s="150" t="str">
        <f t="shared" si="1"/>
        <v/>
      </c>
      <c r="D28" s="151" t="str">
        <f t="shared" si="2"/>
        <v/>
      </c>
      <c r="E28" s="75"/>
      <c r="F28" s="77"/>
      <c r="G28" s="88"/>
      <c r="H28" s="206"/>
      <c r="I28" s="85">
        <f t="shared" si="3"/>
        <v>0</v>
      </c>
      <c r="J28" s="85" t="str">
        <f t="shared" si="4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5"/>
        <v/>
      </c>
      <c r="Q28" s="208"/>
    </row>
    <row r="29" spans="1:17" s="236" customFormat="1" ht="15">
      <c r="A29" s="81">
        <f t="shared" si="0"/>
        <v>4</v>
      </c>
      <c r="B29" s="80">
        <f t="shared" si="6"/>
        <v>43852</v>
      </c>
      <c r="C29" s="150" t="str">
        <f t="shared" si="1"/>
        <v/>
      </c>
      <c r="D29" s="151" t="str">
        <f t="shared" si="2"/>
        <v/>
      </c>
      <c r="E29" s="75"/>
      <c r="F29" s="77"/>
      <c r="G29" s="88"/>
      <c r="H29" s="206"/>
      <c r="I29" s="85">
        <f t="shared" si="3"/>
        <v>0</v>
      </c>
      <c r="J29" s="85" t="str">
        <f t="shared" si="4"/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5"/>
        <v/>
      </c>
      <c r="O29" s="139"/>
      <c r="Q29" s="208"/>
    </row>
    <row r="30" spans="1:17" s="236" customFormat="1" ht="15">
      <c r="A30" s="81">
        <f t="shared" si="0"/>
        <v>5</v>
      </c>
      <c r="B30" s="80">
        <f t="shared" si="6"/>
        <v>43853</v>
      </c>
      <c r="C30" s="150" t="str">
        <f t="shared" si="1"/>
        <v/>
      </c>
      <c r="D30" s="151" t="str">
        <f t="shared" si="2"/>
        <v/>
      </c>
      <c r="E30" s="75"/>
      <c r="F30" s="75"/>
      <c r="G30" s="88"/>
      <c r="H30" s="206"/>
      <c r="I30" s="85">
        <f t="shared" si="3"/>
        <v>0</v>
      </c>
      <c r="J30" s="85" t="str">
        <f t="shared" si="4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5"/>
        <v/>
      </c>
      <c r="Q30" s="208"/>
    </row>
    <row r="31" spans="1:17" s="236" customFormat="1" ht="15">
      <c r="A31" s="81">
        <f t="shared" si="0"/>
        <v>6</v>
      </c>
      <c r="B31" s="80">
        <f t="shared" si="6"/>
        <v>43854</v>
      </c>
      <c r="C31" s="150" t="str">
        <f t="shared" si="1"/>
        <v/>
      </c>
      <c r="D31" s="151" t="str">
        <f t="shared" si="2"/>
        <v/>
      </c>
      <c r="E31" s="75"/>
      <c r="F31" s="75"/>
      <c r="G31" s="88"/>
      <c r="H31" s="206"/>
      <c r="I31" s="85">
        <f t="shared" si="3"/>
        <v>0</v>
      </c>
      <c r="J31" s="85" t="str">
        <f t="shared" si="4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5"/>
        <v/>
      </c>
      <c r="Q31" s="208"/>
    </row>
    <row r="32" spans="1:17" s="236" customFormat="1" ht="15">
      <c r="A32" s="81">
        <f t="shared" si="0"/>
        <v>7</v>
      </c>
      <c r="B32" s="80">
        <f t="shared" si="6"/>
        <v>43855</v>
      </c>
      <c r="C32" s="150" t="str">
        <f t="shared" si="1"/>
        <v/>
      </c>
      <c r="D32" s="151" t="str">
        <f t="shared" si="2"/>
        <v/>
      </c>
      <c r="E32" s="75"/>
      <c r="F32" s="77"/>
      <c r="G32" s="88"/>
      <c r="H32" s="206"/>
      <c r="I32" s="85">
        <f t="shared" si="3"/>
        <v>0</v>
      </c>
      <c r="J32" s="85">
        <f t="shared" si="4"/>
        <v>0</v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5"/>
        <v/>
      </c>
      <c r="Q32" s="208"/>
    </row>
    <row r="33" spans="1:17" s="236" customFormat="1" ht="15">
      <c r="A33" s="81">
        <f t="shared" si="0"/>
        <v>1</v>
      </c>
      <c r="B33" s="80">
        <f t="shared" si="6"/>
        <v>43856</v>
      </c>
      <c r="C33" s="150" t="str">
        <f t="shared" si="1"/>
        <v/>
      </c>
      <c r="D33" s="151" t="str">
        <f t="shared" si="2"/>
        <v/>
      </c>
      <c r="E33" s="75"/>
      <c r="F33" s="77"/>
      <c r="G33" s="88"/>
      <c r="H33" s="206"/>
      <c r="I33" s="85">
        <f t="shared" si="3"/>
        <v>0</v>
      </c>
      <c r="J33" s="85">
        <f t="shared" si="4"/>
        <v>0</v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5"/>
        <v/>
      </c>
      <c r="Q33" s="208"/>
    </row>
    <row r="34" spans="1:17" s="236" customFormat="1" ht="15">
      <c r="A34" s="81">
        <f t="shared" si="0"/>
        <v>2</v>
      </c>
      <c r="B34" s="80">
        <f t="shared" si="6"/>
        <v>43857</v>
      </c>
      <c r="C34" s="150" t="str">
        <f t="shared" si="1"/>
        <v/>
      </c>
      <c r="D34" s="151" t="str">
        <f t="shared" si="2"/>
        <v/>
      </c>
      <c r="E34" s="75"/>
      <c r="F34" s="77"/>
      <c r="G34" s="88"/>
      <c r="H34" s="206"/>
      <c r="I34" s="85">
        <f t="shared" si="3"/>
        <v>0</v>
      </c>
      <c r="J34" s="85" t="str">
        <f t="shared" si="4"/>
        <v/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5"/>
        <v/>
      </c>
      <c r="Q34" s="208"/>
    </row>
    <row r="35" spans="1:17" s="236" customFormat="1" ht="15">
      <c r="A35" s="81">
        <f t="shared" si="0"/>
        <v>3</v>
      </c>
      <c r="B35" s="80">
        <f t="shared" si="6"/>
        <v>43858</v>
      </c>
      <c r="C35" s="150" t="str">
        <f t="shared" si="1"/>
        <v/>
      </c>
      <c r="D35" s="151" t="str">
        <f t="shared" si="2"/>
        <v/>
      </c>
      <c r="E35" s="75"/>
      <c r="F35" s="77"/>
      <c r="G35" s="88"/>
      <c r="H35" s="206"/>
      <c r="I35" s="85">
        <f t="shared" si="3"/>
        <v>0</v>
      </c>
      <c r="J35" s="85" t="str">
        <f t="shared" si="4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5"/>
        <v/>
      </c>
      <c r="Q35" s="208"/>
    </row>
    <row r="36" spans="1:17" s="236" customFormat="1" ht="15">
      <c r="A36" s="81">
        <f t="shared" si="0"/>
        <v>4</v>
      </c>
      <c r="B36" s="80">
        <f t="shared" si="6"/>
        <v>43859</v>
      </c>
      <c r="C36" s="150" t="str">
        <f t="shared" si="1"/>
        <v/>
      </c>
      <c r="D36" s="151" t="str">
        <f t="shared" si="2"/>
        <v/>
      </c>
      <c r="E36" s="75"/>
      <c r="F36" s="77"/>
      <c r="G36" s="88"/>
      <c r="H36" s="206"/>
      <c r="I36" s="85">
        <f t="shared" si="3"/>
        <v>0</v>
      </c>
      <c r="J36" s="85" t="str">
        <f t="shared" si="4"/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5"/>
        <v/>
      </c>
      <c r="Q36" s="208"/>
    </row>
    <row r="37" spans="1:17" s="236" customFormat="1" ht="15">
      <c r="A37" s="81">
        <f t="shared" si="0"/>
        <v>5</v>
      </c>
      <c r="B37" s="80">
        <f t="shared" si="6"/>
        <v>43860</v>
      </c>
      <c r="C37" s="150" t="str">
        <f t="shared" si="1"/>
        <v/>
      </c>
      <c r="D37" s="151" t="str">
        <f t="shared" si="2"/>
        <v/>
      </c>
      <c r="E37" s="75"/>
      <c r="F37" s="75"/>
      <c r="G37" s="88"/>
      <c r="H37" s="206"/>
      <c r="I37" s="85">
        <f t="shared" si="3"/>
        <v>0</v>
      </c>
      <c r="J37" s="85" t="str">
        <f t="shared" si="4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5"/>
        <v/>
      </c>
      <c r="Q37" s="208"/>
    </row>
    <row r="38" spans="1:17" s="236" customFormat="1" ht="15.75" thickBot="1">
      <c r="A38" s="81">
        <f t="shared" si="0"/>
        <v>6</v>
      </c>
      <c r="B38" s="80">
        <f t="shared" si="6"/>
        <v>43861</v>
      </c>
      <c r="C38" s="150" t="str">
        <f t="shared" si="1"/>
        <v/>
      </c>
      <c r="D38" s="151" t="str">
        <f t="shared" si="2"/>
        <v/>
      </c>
      <c r="E38" s="75"/>
      <c r="F38" s="75"/>
      <c r="G38" s="88"/>
      <c r="H38" s="206"/>
      <c r="I38" s="217">
        <f t="shared" si="3"/>
        <v>0</v>
      </c>
      <c r="J38" s="217" t="str">
        <f t="shared" si="4"/>
        <v/>
      </c>
      <c r="K38" s="218"/>
      <c r="L38" s="218"/>
      <c r="M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86" t="str">
        <f t="shared" si="5"/>
        <v/>
      </c>
      <c r="Q38" s="208"/>
    </row>
    <row r="39" spans="1:17" s="236" customFormat="1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2"/>
      <c r="M39" s="223">
        <f>SUM(M8:M38)*24</f>
        <v>0</v>
      </c>
      <c r="N39" s="224">
        <f>SUM(N8:N38)</f>
        <v>0</v>
      </c>
      <c r="Q39" s="208"/>
    </row>
    <row r="40" spans="1:17" s="236" customFormat="1" ht="15">
      <c r="A40" s="240"/>
      <c r="B40" s="38"/>
      <c r="C40" s="240"/>
      <c r="D40" s="71"/>
      <c r="E40" s="48"/>
      <c r="F40" s="48"/>
      <c r="G40" s="240"/>
      <c r="H40" s="53" t="s">
        <v>64</v>
      </c>
      <c r="I40" s="215">
        <f>IF(I39&gt;Einstellung!K8,I39-Einstellung!K8,0)</f>
        <v>0</v>
      </c>
      <c r="J40" s="216"/>
      <c r="K40" s="240"/>
      <c r="L40" s="304"/>
      <c r="M40" s="38"/>
      <c r="N40" s="240"/>
      <c r="Q40" s="208"/>
    </row>
    <row r="41" spans="1:17" s="236" customFormat="1">
      <c r="A41" s="240"/>
      <c r="B41" s="38"/>
      <c r="C41" s="240"/>
      <c r="D41" s="71"/>
      <c r="E41" s="48"/>
      <c r="F41" s="48"/>
      <c r="G41" s="240"/>
      <c r="H41" s="38"/>
      <c r="I41" s="240"/>
      <c r="J41" s="240"/>
      <c r="K41" s="240"/>
      <c r="L41" s="304"/>
      <c r="M41" s="38"/>
      <c r="N41" s="240"/>
      <c r="Q41" s="208"/>
    </row>
    <row r="42" spans="1:17" s="236" customFormat="1" ht="15">
      <c r="A42" s="54" t="s">
        <v>75</v>
      </c>
      <c r="C42" s="240"/>
      <c r="D42" s="54"/>
      <c r="E42" s="252">
        <f>Einstellung!K5+Einstellung!L5-I44</f>
        <v>26</v>
      </c>
      <c r="F42" s="48"/>
      <c r="G42" s="240"/>
      <c r="H42" s="38"/>
      <c r="I42" s="231">
        <f>J39</f>
        <v>0</v>
      </c>
      <c r="J42" s="250" t="s">
        <v>122</v>
      </c>
      <c r="K42" s="239"/>
      <c r="L42" s="242"/>
      <c r="M42" s="239"/>
      <c r="N42" s="240"/>
    </row>
    <row r="43" spans="1:17" s="236" customFormat="1" ht="15">
      <c r="A43" s="54" t="s">
        <v>46</v>
      </c>
      <c r="C43" s="240"/>
      <c r="D43" s="54"/>
      <c r="E43" s="253">
        <f>Einstellung!J5+I45</f>
        <v>0</v>
      </c>
      <c r="F43" s="48"/>
      <c r="G43" s="240"/>
      <c r="H43" s="38"/>
      <c r="I43" s="232">
        <f>N39</f>
        <v>0</v>
      </c>
      <c r="J43" s="250" t="s">
        <v>47</v>
      </c>
      <c r="K43" s="239"/>
      <c r="L43" s="242"/>
      <c r="M43" s="239"/>
      <c r="N43" s="240"/>
      <c r="P43" s="142"/>
    </row>
    <row r="44" spans="1:17" s="236" customFormat="1" ht="15">
      <c r="A44" s="54" t="s">
        <v>112</v>
      </c>
      <c r="D44" s="71"/>
      <c r="E44" s="253">
        <f>M39</f>
        <v>0</v>
      </c>
      <c r="F44" s="48"/>
      <c r="H44" s="38"/>
      <c r="I44" s="233">
        <f>COUNTIF(E8:E38,"Urlaub")</f>
        <v>0</v>
      </c>
      <c r="J44" s="250" t="s">
        <v>48</v>
      </c>
      <c r="K44" s="235"/>
      <c r="L44" s="242"/>
      <c r="M44" s="235"/>
    </row>
    <row r="45" spans="1:17" s="236" customFormat="1" ht="15">
      <c r="B45" s="38"/>
      <c r="D45" s="71"/>
      <c r="E45" s="48"/>
      <c r="F45" s="48"/>
      <c r="G45" s="241"/>
      <c r="H45" s="234"/>
      <c r="I45" s="243">
        <f>IF(I39&gt;207.9,I40-J39,IF(I39&lt;208,I40-J39,0))</f>
        <v>0</v>
      </c>
      <c r="J45" s="250" t="s">
        <v>119</v>
      </c>
      <c r="K45" s="235"/>
      <c r="L45" s="242"/>
      <c r="M45" s="235"/>
    </row>
    <row r="46" spans="1:17" s="236" customFormat="1">
      <c r="L46" s="304"/>
    </row>
    <row r="47" spans="1:17" s="236" customFormat="1">
      <c r="L47" s="304"/>
    </row>
    <row r="48" spans="1:17" s="236" customFormat="1">
      <c r="L48" s="304"/>
    </row>
  </sheetData>
  <mergeCells count="7">
    <mergeCell ref="J6:J7"/>
    <mergeCell ref="C7:D7"/>
    <mergeCell ref="A7:B7"/>
    <mergeCell ref="C6:D6"/>
    <mergeCell ref="H2:I2"/>
    <mergeCell ref="G4:H4"/>
    <mergeCell ref="G7:H7"/>
  </mergeCells>
  <phoneticPr fontId="9" type="noConversion"/>
  <conditionalFormatting sqref="M8:M38">
    <cfRule type="cellIs" dxfId="610" priority="81" operator="equal">
      <formula>0</formula>
    </cfRule>
    <cfRule type="cellIs" dxfId="609" priority="85" operator="equal">
      <formula>"0$L$8:$L$20"</formula>
    </cfRule>
    <cfRule type="containsText" dxfId="608" priority="86" operator="containsText" text="&quot;0,00 Std&quot;">
      <formula>NOT(ISERROR(SEARCH("""0,00 Std""",M8)))</formula>
    </cfRule>
    <cfRule type="cellIs" dxfId="607" priority="87" operator="equal">
      <formula>"0,00 Std"</formula>
    </cfRule>
    <cfRule type="cellIs" dxfId="606" priority="88" operator="equal">
      <formula>"0,00 Std"</formula>
    </cfRule>
    <cfRule type="cellIs" dxfId="605" priority="89" operator="lessThan">
      <formula>"0,00 Std"</formula>
    </cfRule>
    <cfRule type="cellIs" dxfId="604" priority="90" operator="greaterThan">
      <formula>"0,00 Std"</formula>
    </cfRule>
    <cfRule type="cellIs" dxfId="603" priority="91" operator="greaterThan">
      <formula>"0,00 Std"</formula>
    </cfRule>
  </conditionalFormatting>
  <conditionalFormatting sqref="I9:I10 I13">
    <cfRule type="cellIs" dxfId="602" priority="59" operator="equal">
      <formula>IF($J$8=$I$8,$I$8)</formula>
    </cfRule>
  </conditionalFormatting>
  <conditionalFormatting sqref="I9:I11 I13">
    <cfRule type="cellIs" dxfId="601" priority="52" operator="equal">
      <formula>$J$8</formula>
    </cfRule>
  </conditionalFormatting>
  <conditionalFormatting sqref="I9:I21">
    <cfRule type="cellIs" dxfId="600" priority="41" operator="equal">
      <formula>$J$8</formula>
    </cfRule>
    <cfRule type="cellIs" dxfId="599" priority="42" operator="equal">
      <formula>$J$8</formula>
    </cfRule>
  </conditionalFormatting>
  <conditionalFormatting sqref="I12">
    <cfRule type="cellIs" dxfId="598" priority="40" operator="equal">
      <formula>$J$12</formula>
    </cfRule>
  </conditionalFormatting>
  <conditionalFormatting sqref="I13">
    <cfRule type="cellIs" dxfId="597" priority="29" operator="equal">
      <formula>$J$13</formula>
    </cfRule>
    <cfRule type="cellIs" dxfId="596" priority="39" operator="equal">
      <formula>$J$12</formula>
    </cfRule>
  </conditionalFormatting>
  <conditionalFormatting sqref="I8">
    <cfRule type="cellIs" dxfId="595" priority="33" operator="equal">
      <formula>$J$8</formula>
    </cfRule>
    <cfRule type="cellIs" dxfId="594" priority="38" operator="equal">
      <formula>$J$8</formula>
    </cfRule>
  </conditionalFormatting>
  <conditionalFormatting sqref="I9">
    <cfRule type="cellIs" dxfId="593" priority="32" operator="equal">
      <formula>$J$9</formula>
    </cfRule>
    <cfRule type="cellIs" dxfId="592" priority="37" operator="equal">
      <formula>$J$8</formula>
    </cfRule>
  </conditionalFormatting>
  <conditionalFormatting sqref="I13">
    <cfRule type="cellIs" dxfId="591" priority="34" operator="equal">
      <formula>$J$8</formula>
    </cfRule>
  </conditionalFormatting>
  <conditionalFormatting sqref="I10">
    <cfRule type="cellIs" dxfId="590" priority="31" operator="equal">
      <formula>$J$10</formula>
    </cfRule>
  </conditionalFormatting>
  <conditionalFormatting sqref="I11">
    <cfRule type="cellIs" dxfId="589" priority="30" operator="equal">
      <formula>$J$11</formula>
    </cfRule>
  </conditionalFormatting>
  <conditionalFormatting sqref="I14">
    <cfRule type="cellIs" dxfId="588" priority="28" operator="equal">
      <formula>$J$14</formula>
    </cfRule>
  </conditionalFormatting>
  <conditionalFormatting sqref="I15">
    <cfRule type="cellIs" dxfId="587" priority="27" operator="equal">
      <formula>$J$15</formula>
    </cfRule>
  </conditionalFormatting>
  <conditionalFormatting sqref="I16">
    <cfRule type="cellIs" dxfId="586" priority="26" operator="equal">
      <formula>$J$16</formula>
    </cfRule>
  </conditionalFormatting>
  <conditionalFormatting sqref="I17">
    <cfRule type="cellIs" dxfId="585" priority="25" operator="equal">
      <formula>$J$17</formula>
    </cfRule>
  </conditionalFormatting>
  <conditionalFormatting sqref="I18">
    <cfRule type="cellIs" dxfId="584" priority="24" operator="equal">
      <formula>$J$18</formula>
    </cfRule>
  </conditionalFormatting>
  <conditionalFormatting sqref="I19">
    <cfRule type="cellIs" dxfId="583" priority="23" operator="equal">
      <formula>$J$19</formula>
    </cfRule>
  </conditionalFormatting>
  <conditionalFormatting sqref="I20">
    <cfRule type="cellIs" dxfId="582" priority="22" operator="equal">
      <formula>$J$20</formula>
    </cfRule>
  </conditionalFormatting>
  <conditionalFormatting sqref="I21">
    <cfRule type="cellIs" dxfId="581" priority="21" operator="equal">
      <formula>$J$21</formula>
    </cfRule>
  </conditionalFormatting>
  <conditionalFormatting sqref="I22">
    <cfRule type="cellIs" dxfId="580" priority="20" operator="equal">
      <formula>$J$22</formula>
    </cfRule>
  </conditionalFormatting>
  <conditionalFormatting sqref="I23">
    <cfRule type="cellIs" dxfId="579" priority="19" operator="equal">
      <formula>$J$23</formula>
    </cfRule>
  </conditionalFormatting>
  <conditionalFormatting sqref="I24">
    <cfRule type="cellIs" dxfId="578" priority="18" operator="equal">
      <formula>$J$24</formula>
    </cfRule>
  </conditionalFormatting>
  <conditionalFormatting sqref="I25">
    <cfRule type="cellIs" dxfId="577" priority="17" operator="equal">
      <formula>$J$25</formula>
    </cfRule>
  </conditionalFormatting>
  <conditionalFormatting sqref="I26">
    <cfRule type="cellIs" dxfId="576" priority="16" operator="equal">
      <formula>$J$26</formula>
    </cfRule>
  </conditionalFormatting>
  <conditionalFormatting sqref="I27">
    <cfRule type="cellIs" dxfId="575" priority="15" operator="equal">
      <formula>$J$27</formula>
    </cfRule>
  </conditionalFormatting>
  <conditionalFormatting sqref="I28">
    <cfRule type="cellIs" dxfId="574" priority="14" operator="equal">
      <formula>$J$28</formula>
    </cfRule>
  </conditionalFormatting>
  <conditionalFormatting sqref="I29">
    <cfRule type="cellIs" dxfId="573" priority="13" operator="equal">
      <formula>$J$29</formula>
    </cfRule>
  </conditionalFormatting>
  <conditionalFormatting sqref="I30">
    <cfRule type="cellIs" dxfId="572" priority="12" operator="equal">
      <formula>$J$30</formula>
    </cfRule>
  </conditionalFormatting>
  <conditionalFormatting sqref="I31">
    <cfRule type="cellIs" dxfId="571" priority="11" operator="equal">
      <formula>$J$31</formula>
    </cfRule>
  </conditionalFormatting>
  <conditionalFormatting sqref="I32">
    <cfRule type="cellIs" dxfId="570" priority="10" operator="equal">
      <formula>$J$32</formula>
    </cfRule>
  </conditionalFormatting>
  <conditionalFormatting sqref="I33">
    <cfRule type="cellIs" dxfId="569" priority="9" operator="equal">
      <formula>$J$33</formula>
    </cfRule>
  </conditionalFormatting>
  <conditionalFormatting sqref="I34">
    <cfRule type="cellIs" dxfId="568" priority="8" operator="equal">
      <formula>$J$34</formula>
    </cfRule>
  </conditionalFormatting>
  <conditionalFormatting sqref="I35">
    <cfRule type="cellIs" dxfId="567" priority="7" operator="equal">
      <formula>$J$35</formula>
    </cfRule>
  </conditionalFormatting>
  <conditionalFormatting sqref="I36">
    <cfRule type="cellIs" dxfId="566" priority="6" operator="equal">
      <formula>$J$36</formula>
    </cfRule>
  </conditionalFormatting>
  <conditionalFormatting sqref="I37">
    <cfRule type="cellIs" dxfId="565" priority="5" operator="equal">
      <formula>$J$37</formula>
    </cfRule>
  </conditionalFormatting>
  <conditionalFormatting sqref="I38">
    <cfRule type="cellIs" dxfId="564" priority="4" operator="equal">
      <formula>$J$38</formula>
    </cfRule>
  </conditionalFormatting>
  <conditionalFormatting sqref="I45 E42:E43">
    <cfRule type="cellIs" dxfId="563" priority="3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M3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8"/>
  <dimension ref="A1:S46"/>
  <sheetViews>
    <sheetView workbookViewId="0">
      <selection activeCell="N4" sqref="N4"/>
    </sheetView>
  </sheetViews>
  <sheetFormatPr baseColWidth="10" defaultRowHeight="12.75"/>
  <cols>
    <col min="1" max="1" width="4.7109375" style="209" customWidth="1"/>
    <col min="2" max="2" width="5.8554687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1.8554687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29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67</v>
      </c>
      <c r="H4" s="316"/>
      <c r="I4" s="90">
        <f>Einstellung!G5</f>
        <v>2020</v>
      </c>
      <c r="M4" s="205"/>
      <c r="N4" s="230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5" si="0">WEEKDAY(B8,1)</f>
        <v>7</v>
      </c>
      <c r="B8" s="80">
        <f>DATEVALUE(CONCATENATE(1,G4," ",I4))</f>
        <v>43862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>
        <f t="shared" ref="J8:J38" si="2">IF(WEEKDAY(A8)=7,I8,IF(WEEKDAY(A8)=1,I8,""))</f>
        <v>0</v>
      </c>
      <c r="K8" s="89"/>
      <c r="L8" s="89"/>
      <c r="M8" s="226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1</v>
      </c>
      <c r="B9" s="80">
        <f>B8+1</f>
        <v>43863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>
        <f t="shared" si="2"/>
        <v>0</v>
      </c>
      <c r="K9" s="89"/>
      <c r="L9" s="89"/>
      <c r="M9" s="226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2</v>
      </c>
      <c r="B10" s="80">
        <f t="shared" ref="B10:B35" si="6">B9+1</f>
        <v>43864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89"/>
      <c r="M10" s="226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3</v>
      </c>
      <c r="B11" s="80">
        <f t="shared" si="6"/>
        <v>43865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89"/>
      <c r="M11" s="226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4</v>
      </c>
      <c r="B12" s="80">
        <f t="shared" si="6"/>
        <v>43866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89"/>
      <c r="M12" s="226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5</v>
      </c>
      <c r="B13" s="80">
        <f t="shared" si="6"/>
        <v>43867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89"/>
      <c r="M13" s="226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6</v>
      </c>
      <c r="B14" s="80">
        <f t="shared" si="6"/>
        <v>43868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89"/>
      <c r="M14" s="226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7</v>
      </c>
      <c r="B15" s="80">
        <f t="shared" si="6"/>
        <v>43869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>
        <f t="shared" si="2"/>
        <v>0</v>
      </c>
      <c r="K15" s="89"/>
      <c r="L15" s="89"/>
      <c r="M15" s="226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1</v>
      </c>
      <c r="B16" s="80">
        <f t="shared" si="6"/>
        <v>43870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>
        <f t="shared" si="2"/>
        <v>0</v>
      </c>
      <c r="K16" s="89"/>
      <c r="L16" s="89"/>
      <c r="M16" s="226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2</v>
      </c>
      <c r="B17" s="80">
        <f t="shared" si="6"/>
        <v>43871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89"/>
      <c r="M17" s="226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3</v>
      </c>
      <c r="B18" s="80">
        <f t="shared" si="6"/>
        <v>43872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89"/>
      <c r="M18" s="226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4</v>
      </c>
      <c r="B19" s="80">
        <f t="shared" si="6"/>
        <v>43873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89"/>
      <c r="M19" s="226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5</v>
      </c>
      <c r="B20" s="80">
        <f t="shared" si="6"/>
        <v>43874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89"/>
      <c r="M20" s="226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6</v>
      </c>
      <c r="B21" s="80">
        <f t="shared" si="6"/>
        <v>43875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89"/>
      <c r="M21" s="226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7</v>
      </c>
      <c r="B22" s="80">
        <f t="shared" si="6"/>
        <v>43876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>
        <f t="shared" si="2"/>
        <v>0</v>
      </c>
      <c r="K22" s="89"/>
      <c r="L22" s="89"/>
      <c r="M22" s="226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1</v>
      </c>
      <c r="B23" s="80">
        <f t="shared" si="6"/>
        <v>43877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>
        <f t="shared" si="2"/>
        <v>0</v>
      </c>
      <c r="K23" s="89"/>
      <c r="L23" s="89"/>
      <c r="M23" s="226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2</v>
      </c>
      <c r="B24" s="80">
        <f t="shared" si="6"/>
        <v>43878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89"/>
      <c r="M24" s="226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3</v>
      </c>
      <c r="B25" s="80">
        <f t="shared" si="6"/>
        <v>43879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89"/>
      <c r="M25" s="226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7"/>
        <v/>
      </c>
      <c r="Q25" s="208"/>
    </row>
    <row r="26" spans="1:17" ht="15">
      <c r="A26" s="81">
        <f t="shared" si="0"/>
        <v>4</v>
      </c>
      <c r="B26" s="80">
        <f t="shared" si="6"/>
        <v>43880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89"/>
      <c r="M26" s="226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7"/>
        <v/>
      </c>
      <c r="O26" s="139"/>
      <c r="Q26" s="208"/>
    </row>
    <row r="27" spans="1:17" ht="15">
      <c r="A27" s="81">
        <f t="shared" si="0"/>
        <v>5</v>
      </c>
      <c r="B27" s="80">
        <f t="shared" si="6"/>
        <v>43881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89"/>
      <c r="M27" s="226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7"/>
        <v/>
      </c>
      <c r="Q27" s="208"/>
    </row>
    <row r="28" spans="1:17" ht="15">
      <c r="A28" s="81">
        <f t="shared" si="0"/>
        <v>6</v>
      </c>
      <c r="B28" s="80">
        <f t="shared" si="6"/>
        <v>43882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89"/>
      <c r="M28" s="226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7"/>
        <v/>
      </c>
      <c r="Q28" s="208"/>
    </row>
    <row r="29" spans="1:17" ht="15">
      <c r="A29" s="81">
        <f t="shared" si="0"/>
        <v>7</v>
      </c>
      <c r="B29" s="80">
        <f t="shared" si="6"/>
        <v>43883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>
        <f t="shared" si="2"/>
        <v>0</v>
      </c>
      <c r="K29" s="89"/>
      <c r="L29" s="89"/>
      <c r="M29" s="226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7"/>
        <v/>
      </c>
      <c r="Q29" s="208"/>
    </row>
    <row r="30" spans="1:17" ht="15">
      <c r="A30" s="81">
        <f t="shared" si="0"/>
        <v>1</v>
      </c>
      <c r="B30" s="80">
        <f t="shared" si="6"/>
        <v>43884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>
        <f t="shared" si="2"/>
        <v>0</v>
      </c>
      <c r="K30" s="89"/>
      <c r="L30" s="89"/>
      <c r="M30" s="226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7"/>
        <v/>
      </c>
      <c r="Q30" s="208"/>
    </row>
    <row r="31" spans="1:17" ht="15">
      <c r="A31" s="81">
        <f t="shared" si="0"/>
        <v>2</v>
      </c>
      <c r="B31" s="80">
        <f t="shared" si="6"/>
        <v>43885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89"/>
      <c r="M31" s="226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7"/>
        <v/>
      </c>
      <c r="Q31" s="208"/>
    </row>
    <row r="32" spans="1:17" ht="15">
      <c r="A32" s="81">
        <f t="shared" si="0"/>
        <v>3</v>
      </c>
      <c r="B32" s="80">
        <f t="shared" si="6"/>
        <v>43886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89"/>
      <c r="M32" s="226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7"/>
        <v/>
      </c>
      <c r="Q32" s="208"/>
    </row>
    <row r="33" spans="1:17" ht="15">
      <c r="A33" s="81">
        <f t="shared" si="0"/>
        <v>4</v>
      </c>
      <c r="B33" s="80">
        <f t="shared" si="6"/>
        <v>43887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89"/>
      <c r="M33" s="226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7"/>
        <v/>
      </c>
      <c r="Q33" s="208"/>
    </row>
    <row r="34" spans="1:17" ht="15">
      <c r="A34" s="81">
        <f t="shared" si="0"/>
        <v>5</v>
      </c>
      <c r="B34" s="80">
        <f t="shared" si="6"/>
        <v>43888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89"/>
      <c r="M34" s="226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7"/>
        <v/>
      </c>
      <c r="Q34" s="208"/>
    </row>
    <row r="35" spans="1:17" ht="15">
      <c r="A35" s="81">
        <f t="shared" si="0"/>
        <v>6</v>
      </c>
      <c r="B35" s="80">
        <f t="shared" si="6"/>
        <v>43889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89"/>
      <c r="M35" s="226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7"/>
        <v/>
      </c>
      <c r="Q35" s="208"/>
    </row>
    <row r="36" spans="1:17" ht="15">
      <c r="A36" s="81"/>
      <c r="B36" s="80"/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>
        <f t="shared" si="2"/>
        <v>0</v>
      </c>
      <c r="K36" s="89"/>
      <c r="L36" s="89"/>
      <c r="M36" s="226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7"/>
        <v/>
      </c>
      <c r="Q36" s="208"/>
    </row>
    <row r="37" spans="1:17" ht="15">
      <c r="A37" s="81"/>
      <c r="B37" s="80"/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>
        <f t="shared" si="2"/>
        <v>0</v>
      </c>
      <c r="K37" s="89"/>
      <c r="L37" s="89"/>
      <c r="M37" s="226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7"/>
        <v/>
      </c>
      <c r="Q37" s="208"/>
    </row>
    <row r="38" spans="1:17" ht="15.75" thickBot="1">
      <c r="A38" s="81"/>
      <c r="B38" s="80"/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>
        <f t="shared" si="2"/>
        <v>0</v>
      </c>
      <c r="K38" s="218"/>
      <c r="L38" s="218"/>
      <c r="M38" s="226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220" t="str">
        <f t="shared" si="7"/>
        <v/>
      </c>
      <c r="Q38" s="208"/>
    </row>
    <row r="39" spans="1:17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SUM(I8:I35)</f>
        <v>0</v>
      </c>
      <c r="J39" s="222">
        <f>SUM(J8:J35)</f>
        <v>0</v>
      </c>
      <c r="K39" s="222">
        <f>SUM(K8:K35)</f>
        <v>0</v>
      </c>
      <c r="L39" s="222"/>
      <c r="M39" s="223">
        <f>SUM(M8:M35)*24</f>
        <v>0</v>
      </c>
      <c r="N39" s="224">
        <f>SUM(N8:N35)</f>
        <v>0</v>
      </c>
    </row>
    <row r="40" spans="1:17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M40" s="38"/>
      <c r="P40" s="142"/>
    </row>
    <row r="41" spans="1:17">
      <c r="B41" s="38"/>
      <c r="D41" s="71"/>
      <c r="E41" s="48"/>
      <c r="F41" s="48"/>
      <c r="H41" s="38"/>
      <c r="M41" s="38"/>
    </row>
    <row r="42" spans="1:17" ht="15">
      <c r="A42" s="54" t="s">
        <v>75</v>
      </c>
      <c r="D42" s="54"/>
      <c r="E42" s="252">
        <f>Jan!E42-I44</f>
        <v>26</v>
      </c>
      <c r="F42" s="48"/>
      <c r="H42" s="38"/>
      <c r="I42" s="247">
        <f>J39</f>
        <v>0</v>
      </c>
      <c r="J42" s="250" t="s">
        <v>122</v>
      </c>
      <c r="K42" s="92"/>
      <c r="L42" s="92"/>
      <c r="M42" s="92"/>
    </row>
    <row r="43" spans="1:17" ht="15">
      <c r="A43" s="54" t="s">
        <v>46</v>
      </c>
      <c r="D43" s="54"/>
      <c r="E43" s="253">
        <f>Jan!E43+I45</f>
        <v>0</v>
      </c>
      <c r="F43" s="48"/>
      <c r="H43" s="38"/>
      <c r="I43" s="248">
        <f>N39</f>
        <v>0</v>
      </c>
      <c r="J43" s="250" t="s">
        <v>47</v>
      </c>
      <c r="K43" s="92"/>
      <c r="L43" s="92"/>
      <c r="M43" s="92"/>
    </row>
    <row r="44" spans="1:17" ht="15">
      <c r="A44" s="54" t="s">
        <v>112</v>
      </c>
      <c r="D44" s="71"/>
      <c r="E44" s="253">
        <f>M39</f>
        <v>0</v>
      </c>
      <c r="F44" s="48"/>
      <c r="H44" s="38"/>
      <c r="I44" s="249">
        <f>COUNTIF(E8:E38,"Urlaub")</f>
        <v>0</v>
      </c>
      <c r="J44" s="250" t="s">
        <v>48</v>
      </c>
      <c r="K44" s="92"/>
      <c r="L44" s="92"/>
      <c r="M44" s="92"/>
    </row>
    <row r="45" spans="1:17" ht="15">
      <c r="B45" s="38"/>
      <c r="D45" s="71"/>
      <c r="E45" s="48"/>
      <c r="F45" s="48"/>
      <c r="G45" s="318"/>
      <c r="H45" s="319"/>
      <c r="I45" s="251">
        <f>IF(I39&gt;207.9,I40-J39,IF(I39&lt;208,I40-J39,0))</f>
        <v>0</v>
      </c>
      <c r="J45" s="250" t="s">
        <v>119</v>
      </c>
      <c r="K45" s="92"/>
      <c r="L45" s="92"/>
      <c r="M45" s="92"/>
      <c r="N45" s="92"/>
    </row>
    <row r="46" spans="1:17">
      <c r="I46" s="154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M8:M38">
    <cfRule type="cellIs" dxfId="562" priority="137" operator="equal">
      <formula>0</formula>
    </cfRule>
    <cfRule type="cellIs" dxfId="561" priority="138" operator="equal">
      <formula>"0$L$8:$L$20"</formula>
    </cfRule>
    <cfRule type="containsText" dxfId="560" priority="139" operator="containsText" text="&quot;0,00 Std&quot;">
      <formula>NOT(ISERROR(SEARCH("""0,00 Std""",M8)))</formula>
    </cfRule>
    <cfRule type="cellIs" dxfId="559" priority="140" operator="equal">
      <formula>"0,00 Std"</formula>
    </cfRule>
    <cfRule type="cellIs" dxfId="558" priority="141" operator="equal">
      <formula>"0,00 Std"</formula>
    </cfRule>
    <cfRule type="cellIs" dxfId="557" priority="142" operator="lessThan">
      <formula>"0,00 Std"</formula>
    </cfRule>
    <cfRule type="cellIs" dxfId="556" priority="143" operator="greaterThan">
      <formula>"0,00 Std"</formula>
    </cfRule>
    <cfRule type="cellIs" dxfId="555" priority="144" operator="greaterThan">
      <formula>"0,00 Std"</formula>
    </cfRule>
  </conditionalFormatting>
  <conditionalFormatting sqref="I9:I10 I13">
    <cfRule type="cellIs" dxfId="554" priority="136" operator="equal">
      <formula>IF($J$8=$I$8,$I$8)</formula>
    </cfRule>
  </conditionalFormatting>
  <conditionalFormatting sqref="I9:I11 I13">
    <cfRule type="cellIs" dxfId="553" priority="135" operator="equal">
      <formula>$J$8</formula>
    </cfRule>
  </conditionalFormatting>
  <conditionalFormatting sqref="I9:I21">
    <cfRule type="cellIs" dxfId="552" priority="133" operator="equal">
      <formula>$J$8</formula>
    </cfRule>
    <cfRule type="cellIs" dxfId="551" priority="134" operator="equal">
      <formula>$J$8</formula>
    </cfRule>
  </conditionalFormatting>
  <conditionalFormatting sqref="I12">
    <cfRule type="cellIs" dxfId="550" priority="132" operator="equal">
      <formula>$J$12</formula>
    </cfRule>
  </conditionalFormatting>
  <conditionalFormatting sqref="I13">
    <cfRule type="cellIs" dxfId="549" priority="130" operator="equal">
      <formula>$J$13</formula>
    </cfRule>
    <cfRule type="cellIs" dxfId="548" priority="131" operator="equal">
      <formula>$J$12</formula>
    </cfRule>
  </conditionalFormatting>
  <conditionalFormatting sqref="I8">
    <cfRule type="cellIs" dxfId="547" priority="128" operator="equal">
      <formula>$J$8</formula>
    </cfRule>
    <cfRule type="cellIs" dxfId="546" priority="129" operator="equal">
      <formula>$J$8</formula>
    </cfRule>
  </conditionalFormatting>
  <conditionalFormatting sqref="I9">
    <cfRule type="cellIs" dxfId="545" priority="126" operator="equal">
      <formula>$J$9</formula>
    </cfRule>
    <cfRule type="cellIs" dxfId="544" priority="127" operator="equal">
      <formula>$J$8</formula>
    </cfRule>
  </conditionalFormatting>
  <conditionalFormatting sqref="I13">
    <cfRule type="cellIs" dxfId="543" priority="125" operator="equal">
      <formula>$J$8</formula>
    </cfRule>
  </conditionalFormatting>
  <conditionalFormatting sqref="I10">
    <cfRule type="cellIs" dxfId="542" priority="124" operator="equal">
      <formula>$J$10</formula>
    </cfRule>
  </conditionalFormatting>
  <conditionalFormatting sqref="I11">
    <cfRule type="cellIs" dxfId="541" priority="123" operator="equal">
      <formula>$J$11</formula>
    </cfRule>
  </conditionalFormatting>
  <conditionalFormatting sqref="I14">
    <cfRule type="cellIs" dxfId="540" priority="122" operator="equal">
      <formula>$J$14</formula>
    </cfRule>
  </conditionalFormatting>
  <conditionalFormatting sqref="I15">
    <cfRule type="cellIs" dxfId="539" priority="121" operator="equal">
      <formula>$J$15</formula>
    </cfRule>
  </conditionalFormatting>
  <conditionalFormatting sqref="I16">
    <cfRule type="cellIs" dxfId="538" priority="120" operator="equal">
      <formula>$J$16</formula>
    </cfRule>
  </conditionalFormatting>
  <conditionalFormatting sqref="I17">
    <cfRule type="cellIs" dxfId="537" priority="119" operator="equal">
      <formula>$J$17</formula>
    </cfRule>
  </conditionalFormatting>
  <conditionalFormatting sqref="I18">
    <cfRule type="cellIs" dxfId="536" priority="118" operator="equal">
      <formula>$J$18</formula>
    </cfRule>
  </conditionalFormatting>
  <conditionalFormatting sqref="I19">
    <cfRule type="cellIs" dxfId="535" priority="117" operator="equal">
      <formula>$J$19</formula>
    </cfRule>
  </conditionalFormatting>
  <conditionalFormatting sqref="I20">
    <cfRule type="cellIs" dxfId="534" priority="116" operator="equal">
      <formula>$J$20</formula>
    </cfRule>
  </conditionalFormatting>
  <conditionalFormatting sqref="I21">
    <cfRule type="cellIs" dxfId="533" priority="115" operator="equal">
      <formula>$J$21</formula>
    </cfRule>
  </conditionalFormatting>
  <conditionalFormatting sqref="I22">
    <cfRule type="cellIs" dxfId="532" priority="114" operator="equal">
      <formula>$J$22</formula>
    </cfRule>
  </conditionalFormatting>
  <conditionalFormatting sqref="I23">
    <cfRule type="cellIs" dxfId="531" priority="113" operator="equal">
      <formula>$J$23</formula>
    </cfRule>
  </conditionalFormatting>
  <conditionalFormatting sqref="I24">
    <cfRule type="cellIs" dxfId="530" priority="112" operator="equal">
      <formula>$J$24</formula>
    </cfRule>
  </conditionalFormatting>
  <conditionalFormatting sqref="I25">
    <cfRule type="cellIs" dxfId="529" priority="111" operator="equal">
      <formula>$J$25</formula>
    </cfRule>
  </conditionalFormatting>
  <conditionalFormatting sqref="I26">
    <cfRule type="cellIs" dxfId="528" priority="110" operator="equal">
      <formula>$J$26</formula>
    </cfRule>
  </conditionalFormatting>
  <conditionalFormatting sqref="I27">
    <cfRule type="cellIs" dxfId="527" priority="109" operator="equal">
      <formula>$J$27</formula>
    </cfRule>
  </conditionalFormatting>
  <conditionalFormatting sqref="I28">
    <cfRule type="cellIs" dxfId="526" priority="108" operator="equal">
      <formula>$J$28</formula>
    </cfRule>
  </conditionalFormatting>
  <conditionalFormatting sqref="I29">
    <cfRule type="cellIs" dxfId="525" priority="107" operator="equal">
      <formula>$J$29</formula>
    </cfRule>
  </conditionalFormatting>
  <conditionalFormatting sqref="I30">
    <cfRule type="cellIs" dxfId="524" priority="106" operator="equal">
      <formula>$J$30</formula>
    </cfRule>
  </conditionalFormatting>
  <conditionalFormatting sqref="I31">
    <cfRule type="cellIs" dxfId="523" priority="105" operator="equal">
      <formula>$J$31</formula>
    </cfRule>
  </conditionalFormatting>
  <conditionalFormatting sqref="I32">
    <cfRule type="cellIs" dxfId="522" priority="104" operator="equal">
      <formula>$J$32</formula>
    </cfRule>
  </conditionalFormatting>
  <conditionalFormatting sqref="I33">
    <cfRule type="cellIs" dxfId="521" priority="103" operator="equal">
      <formula>$J$33</formula>
    </cfRule>
  </conditionalFormatting>
  <conditionalFormatting sqref="I34">
    <cfRule type="cellIs" dxfId="520" priority="102" operator="equal">
      <formula>$J$34</formula>
    </cfRule>
  </conditionalFormatting>
  <conditionalFormatting sqref="I35">
    <cfRule type="cellIs" dxfId="519" priority="101" operator="equal">
      <formula>$J$35</formula>
    </cfRule>
  </conditionalFormatting>
  <conditionalFormatting sqref="I38">
    <cfRule type="cellIs" dxfId="518" priority="98" operator="equal">
      <formula>$J$38</formula>
    </cfRule>
  </conditionalFormatting>
  <conditionalFormatting sqref="E36:E37 I42 I45 E42:E43">
    <cfRule type="cellIs" dxfId="517" priority="97" operator="lessThan">
      <formula>0</formula>
    </cfRule>
  </conditionalFormatting>
  <conditionalFormatting sqref="I36">
    <cfRule type="cellIs" dxfId="516" priority="4" operator="equal">
      <formula>$J$36</formula>
    </cfRule>
  </conditionalFormatting>
  <conditionalFormatting sqref="I37">
    <cfRule type="cellIs" dxfId="515" priority="3" operator="equal">
      <formula>$J$37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M3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9"/>
  <dimension ref="A1:S46"/>
  <sheetViews>
    <sheetView workbookViewId="0">
      <selection activeCell="N2" sqref="N2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1.4257812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12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8" si="0">WEEKDAY(B8,1)</f>
        <v>1</v>
      </c>
      <c r="B8" s="80">
        <f>DATEVALUE(CONCATENATE(1,G4," ",I4))</f>
        <v>43891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>
        <f t="shared" ref="J8:J38" si="2">IF(WEEKDAY(A8)=7,I8,IF(WEEKDAY(A8)=1,I8,""))</f>
        <v>0</v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2</v>
      </c>
      <c r="B9" s="80">
        <f>B8+1</f>
        <v>43892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3</v>
      </c>
      <c r="B10" s="80">
        <f t="shared" ref="B10:B38" si="6">B9+1</f>
        <v>43893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4</v>
      </c>
      <c r="B11" s="80">
        <f t="shared" si="6"/>
        <v>43894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5</v>
      </c>
      <c r="B12" s="80">
        <f t="shared" si="6"/>
        <v>43895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6</v>
      </c>
      <c r="B13" s="80">
        <f t="shared" si="6"/>
        <v>43896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7</v>
      </c>
      <c r="B14" s="80">
        <f t="shared" si="6"/>
        <v>43897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>
        <f t="shared" si="2"/>
        <v>0</v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1</v>
      </c>
      <c r="B15" s="80">
        <f t="shared" si="6"/>
        <v>43898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>
        <f t="shared" si="2"/>
        <v>0</v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2</v>
      </c>
      <c r="B16" s="80">
        <f t="shared" si="6"/>
        <v>43899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3</v>
      </c>
      <c r="B17" s="80">
        <f t="shared" si="6"/>
        <v>43900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4</v>
      </c>
      <c r="B18" s="80">
        <f t="shared" si="6"/>
        <v>43901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5</v>
      </c>
      <c r="B19" s="80">
        <f t="shared" si="6"/>
        <v>43902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6</v>
      </c>
      <c r="B20" s="80">
        <f t="shared" si="6"/>
        <v>43903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7</v>
      </c>
      <c r="B21" s="80">
        <f t="shared" si="6"/>
        <v>43904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>
        <f t="shared" si="2"/>
        <v>0</v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1</v>
      </c>
      <c r="B22" s="80">
        <f t="shared" si="6"/>
        <v>43905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>
        <f t="shared" si="2"/>
        <v>0</v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2</v>
      </c>
      <c r="B23" s="80">
        <f t="shared" si="6"/>
        <v>43906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3</v>
      </c>
      <c r="B24" s="80">
        <f t="shared" si="6"/>
        <v>43907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4</v>
      </c>
      <c r="B25" s="80">
        <f t="shared" si="6"/>
        <v>43908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7"/>
        <v/>
      </c>
      <c r="Q25" s="208"/>
    </row>
    <row r="26" spans="1:17" ht="15">
      <c r="A26" s="81">
        <f t="shared" si="0"/>
        <v>5</v>
      </c>
      <c r="B26" s="80">
        <f t="shared" si="6"/>
        <v>43909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7"/>
        <v/>
      </c>
      <c r="O26" s="139"/>
      <c r="Q26" s="208"/>
    </row>
    <row r="27" spans="1:17" ht="15">
      <c r="A27" s="81">
        <f t="shared" si="0"/>
        <v>6</v>
      </c>
      <c r="B27" s="80">
        <f t="shared" si="6"/>
        <v>43910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7"/>
        <v/>
      </c>
      <c r="Q27" s="208"/>
    </row>
    <row r="28" spans="1:17" ht="15">
      <c r="A28" s="81">
        <f t="shared" si="0"/>
        <v>7</v>
      </c>
      <c r="B28" s="80">
        <f t="shared" si="6"/>
        <v>43911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>
        <f t="shared" si="2"/>
        <v>0</v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7"/>
        <v/>
      </c>
      <c r="Q28" s="208"/>
    </row>
    <row r="29" spans="1:17" ht="15">
      <c r="A29" s="81">
        <f t="shared" si="0"/>
        <v>1</v>
      </c>
      <c r="B29" s="80">
        <f t="shared" si="6"/>
        <v>43912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>
        <f t="shared" si="2"/>
        <v>0</v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7"/>
        <v/>
      </c>
      <c r="Q29" s="208"/>
    </row>
    <row r="30" spans="1:17" ht="15">
      <c r="A30" s="81">
        <f t="shared" si="0"/>
        <v>2</v>
      </c>
      <c r="B30" s="80">
        <f t="shared" si="6"/>
        <v>43913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2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7"/>
        <v/>
      </c>
      <c r="Q30" s="208"/>
    </row>
    <row r="31" spans="1:17" ht="15">
      <c r="A31" s="81">
        <f t="shared" si="0"/>
        <v>3</v>
      </c>
      <c r="B31" s="80">
        <f t="shared" si="6"/>
        <v>43914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7"/>
        <v/>
      </c>
      <c r="Q31" s="208"/>
    </row>
    <row r="32" spans="1:17" ht="15">
      <c r="A32" s="81">
        <f t="shared" si="0"/>
        <v>4</v>
      </c>
      <c r="B32" s="80">
        <f t="shared" si="6"/>
        <v>43915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7"/>
        <v/>
      </c>
      <c r="Q32" s="208"/>
    </row>
    <row r="33" spans="1:17" ht="15">
      <c r="A33" s="81">
        <f t="shared" si="0"/>
        <v>5</v>
      </c>
      <c r="B33" s="80">
        <f t="shared" si="6"/>
        <v>43916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7"/>
        <v/>
      </c>
      <c r="Q33" s="208"/>
    </row>
    <row r="34" spans="1:17" ht="15">
      <c r="A34" s="81">
        <f t="shared" si="0"/>
        <v>6</v>
      </c>
      <c r="B34" s="80">
        <f t="shared" si="6"/>
        <v>43917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7"/>
        <v/>
      </c>
      <c r="Q34" s="208"/>
    </row>
    <row r="35" spans="1:17" ht="15">
      <c r="A35" s="81">
        <f t="shared" si="0"/>
        <v>7</v>
      </c>
      <c r="B35" s="80">
        <f t="shared" si="6"/>
        <v>43918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>
        <f t="shared" si="2"/>
        <v>0</v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7"/>
        <v/>
      </c>
      <c r="Q35" s="208"/>
    </row>
    <row r="36" spans="1:17" ht="15">
      <c r="A36" s="81">
        <f t="shared" si="0"/>
        <v>1</v>
      </c>
      <c r="B36" s="80">
        <f t="shared" si="6"/>
        <v>43919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>
        <f t="shared" si="2"/>
        <v>0</v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7"/>
        <v/>
      </c>
      <c r="Q36" s="208"/>
    </row>
    <row r="37" spans="1:17" ht="15">
      <c r="A37" s="81">
        <f t="shared" si="0"/>
        <v>2</v>
      </c>
      <c r="B37" s="80">
        <f t="shared" si="6"/>
        <v>43920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2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7"/>
        <v/>
      </c>
      <c r="Q37" s="208"/>
    </row>
    <row r="38" spans="1:17" ht="15.75" thickBot="1">
      <c r="A38" s="81">
        <f t="shared" si="0"/>
        <v>3</v>
      </c>
      <c r="B38" s="80">
        <f t="shared" si="6"/>
        <v>43921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 t="str">
        <f t="shared" si="2"/>
        <v/>
      </c>
      <c r="K38" s="218"/>
      <c r="L38" s="218"/>
      <c r="M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220" t="str">
        <f t="shared" si="7"/>
        <v/>
      </c>
      <c r="Q38" s="208"/>
    </row>
    <row r="39" spans="1:17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2"/>
      <c r="M39" s="223">
        <f>SUM(M8:M38)*24</f>
        <v>0</v>
      </c>
      <c r="N39" s="224">
        <f>SUM(N8:N38)</f>
        <v>0</v>
      </c>
    </row>
    <row r="40" spans="1:17" ht="15">
      <c r="B40" s="38"/>
      <c r="D40" s="71"/>
      <c r="E40" s="48"/>
      <c r="F40" s="48"/>
      <c r="H40" s="53" t="s">
        <v>64</v>
      </c>
      <c r="I40" s="228">
        <f>IF(I39&gt;Einstellung!K8,I39-Einstellung!K8,0)</f>
        <v>0</v>
      </c>
      <c r="J40" s="216"/>
      <c r="M40" s="38"/>
      <c r="P40" s="142"/>
    </row>
    <row r="41" spans="1:17">
      <c r="B41" s="38"/>
      <c r="D41" s="71"/>
      <c r="E41" s="48"/>
      <c r="F41" s="48"/>
      <c r="H41" s="38"/>
      <c r="M41" s="38"/>
    </row>
    <row r="42" spans="1:17" ht="15">
      <c r="A42" s="54" t="s">
        <v>75</v>
      </c>
      <c r="D42" s="54"/>
      <c r="E42" s="252">
        <f>Feb!E42-I44</f>
        <v>26</v>
      </c>
      <c r="F42" s="48"/>
      <c r="H42" s="38"/>
      <c r="I42" s="247">
        <f>J39</f>
        <v>0</v>
      </c>
      <c r="J42" s="250" t="s">
        <v>122</v>
      </c>
      <c r="K42" s="242"/>
      <c r="L42" s="242"/>
      <c r="M42" s="242"/>
    </row>
    <row r="43" spans="1:17" ht="15">
      <c r="A43" s="54" t="s">
        <v>46</v>
      </c>
      <c r="D43" s="54"/>
      <c r="E43" s="253">
        <f>Feb!E43+I45</f>
        <v>0</v>
      </c>
      <c r="F43" s="48"/>
      <c r="H43" s="38"/>
      <c r="I43" s="248">
        <f>N39</f>
        <v>0</v>
      </c>
      <c r="J43" s="250" t="s">
        <v>47</v>
      </c>
      <c r="K43" s="242"/>
      <c r="L43" s="242"/>
      <c r="M43" s="242"/>
    </row>
    <row r="44" spans="1:17" ht="15">
      <c r="A44" s="54" t="s">
        <v>112</v>
      </c>
      <c r="D44" s="71"/>
      <c r="E44" s="253">
        <f>M39</f>
        <v>0</v>
      </c>
      <c r="F44" s="48"/>
      <c r="H44" s="38"/>
      <c r="I44" s="249">
        <f>COUNTIF(E8:E38,"Urlaub")</f>
        <v>0</v>
      </c>
      <c r="J44" s="250" t="s">
        <v>48</v>
      </c>
      <c r="K44" s="242"/>
      <c r="L44" s="242"/>
      <c r="M44" s="242"/>
    </row>
    <row r="45" spans="1:17" ht="15">
      <c r="B45" s="38"/>
      <c r="D45" s="71"/>
      <c r="E45" s="48"/>
      <c r="F45" s="48"/>
      <c r="G45" s="318"/>
      <c r="H45" s="319"/>
      <c r="I45" s="251">
        <f>IF(I39&gt;207.9,I39-I40,IF(I39&lt;208,I40-J39,0))</f>
        <v>0</v>
      </c>
      <c r="J45" s="250" t="s">
        <v>119</v>
      </c>
      <c r="K45" s="242"/>
      <c r="L45" s="242"/>
      <c r="M45" s="242"/>
    </row>
    <row r="46" spans="1:17">
      <c r="I46" s="154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M8:M38">
    <cfRule type="cellIs" dxfId="514" priority="41" operator="equal">
      <formula>0</formula>
    </cfRule>
    <cfRule type="cellIs" dxfId="513" priority="42" operator="equal">
      <formula>"0$L$8:$L$20"</formula>
    </cfRule>
    <cfRule type="containsText" dxfId="512" priority="43" operator="containsText" text="&quot;0,00 Std&quot;">
      <formula>NOT(ISERROR(SEARCH("""0,00 Std""",M8)))</formula>
    </cfRule>
    <cfRule type="cellIs" dxfId="511" priority="44" operator="equal">
      <formula>"0,00 Std"</formula>
    </cfRule>
    <cfRule type="cellIs" dxfId="510" priority="45" operator="equal">
      <formula>"0,00 Std"</formula>
    </cfRule>
    <cfRule type="cellIs" dxfId="509" priority="46" operator="lessThan">
      <formula>"0,00 Std"</formula>
    </cfRule>
    <cfRule type="cellIs" dxfId="508" priority="47" operator="greaterThan">
      <formula>"0,00 Std"</formula>
    </cfRule>
    <cfRule type="cellIs" dxfId="507" priority="48" operator="greaterThan">
      <formula>"0,00 Std"</formula>
    </cfRule>
  </conditionalFormatting>
  <conditionalFormatting sqref="I9:I10 I13">
    <cfRule type="cellIs" dxfId="506" priority="40" operator="equal">
      <formula>IF($J$8=$I$8,$I$8)</formula>
    </cfRule>
  </conditionalFormatting>
  <conditionalFormatting sqref="I9:I11 I13">
    <cfRule type="cellIs" dxfId="505" priority="39" operator="equal">
      <formula>$J$8</formula>
    </cfRule>
  </conditionalFormatting>
  <conditionalFormatting sqref="I9:I21">
    <cfRule type="cellIs" dxfId="504" priority="37" operator="equal">
      <formula>$J$8</formula>
    </cfRule>
    <cfRule type="cellIs" dxfId="503" priority="38" operator="equal">
      <formula>$J$8</formula>
    </cfRule>
  </conditionalFormatting>
  <conditionalFormatting sqref="I12">
    <cfRule type="cellIs" dxfId="502" priority="36" operator="equal">
      <formula>$J$12</formula>
    </cfRule>
  </conditionalFormatting>
  <conditionalFormatting sqref="I13">
    <cfRule type="cellIs" dxfId="501" priority="34" operator="equal">
      <formula>$J$13</formula>
    </cfRule>
    <cfRule type="cellIs" dxfId="500" priority="35" operator="equal">
      <formula>$J$12</formula>
    </cfRule>
  </conditionalFormatting>
  <conditionalFormatting sqref="I8">
    <cfRule type="cellIs" dxfId="499" priority="32" operator="equal">
      <formula>$J$8</formula>
    </cfRule>
    <cfRule type="cellIs" dxfId="498" priority="33" operator="equal">
      <formula>$J$8</formula>
    </cfRule>
  </conditionalFormatting>
  <conditionalFormatting sqref="I9">
    <cfRule type="cellIs" dxfId="497" priority="30" operator="equal">
      <formula>$J$9</formula>
    </cfRule>
    <cfRule type="cellIs" dxfId="496" priority="31" operator="equal">
      <formula>$J$8</formula>
    </cfRule>
  </conditionalFormatting>
  <conditionalFormatting sqref="I13">
    <cfRule type="cellIs" dxfId="495" priority="29" operator="equal">
      <formula>$J$8</formula>
    </cfRule>
  </conditionalFormatting>
  <conditionalFormatting sqref="I10">
    <cfRule type="cellIs" dxfId="494" priority="28" operator="equal">
      <formula>$J$10</formula>
    </cfRule>
  </conditionalFormatting>
  <conditionalFormatting sqref="I11">
    <cfRule type="cellIs" dxfId="493" priority="27" operator="equal">
      <formula>$J$11</formula>
    </cfRule>
  </conditionalFormatting>
  <conditionalFormatting sqref="I14">
    <cfRule type="cellIs" dxfId="492" priority="26" operator="equal">
      <formula>$J$14</formula>
    </cfRule>
  </conditionalFormatting>
  <conditionalFormatting sqref="I15">
    <cfRule type="cellIs" dxfId="491" priority="25" operator="equal">
      <formula>$J$15</formula>
    </cfRule>
  </conditionalFormatting>
  <conditionalFormatting sqref="I16">
    <cfRule type="cellIs" dxfId="490" priority="24" operator="equal">
      <formula>$J$16</formula>
    </cfRule>
  </conditionalFormatting>
  <conditionalFormatting sqref="I17">
    <cfRule type="cellIs" dxfId="489" priority="23" operator="equal">
      <formula>$J$17</formula>
    </cfRule>
  </conditionalFormatting>
  <conditionalFormatting sqref="I18">
    <cfRule type="cellIs" dxfId="488" priority="22" operator="equal">
      <formula>$J$18</formula>
    </cfRule>
  </conditionalFormatting>
  <conditionalFormatting sqref="I19">
    <cfRule type="cellIs" dxfId="487" priority="21" operator="equal">
      <formula>$J$19</formula>
    </cfRule>
  </conditionalFormatting>
  <conditionalFormatting sqref="I20">
    <cfRule type="cellIs" dxfId="486" priority="20" operator="equal">
      <formula>$J$20</formula>
    </cfRule>
  </conditionalFormatting>
  <conditionalFormatting sqref="I21">
    <cfRule type="cellIs" dxfId="485" priority="19" operator="equal">
      <formula>$J$21</formula>
    </cfRule>
  </conditionalFormatting>
  <conditionalFormatting sqref="I22">
    <cfRule type="cellIs" dxfId="484" priority="18" operator="equal">
      <formula>$J$22</formula>
    </cfRule>
  </conditionalFormatting>
  <conditionalFormatting sqref="I23">
    <cfRule type="cellIs" dxfId="483" priority="17" operator="equal">
      <formula>$J$23</formula>
    </cfRule>
  </conditionalFormatting>
  <conditionalFormatting sqref="I24">
    <cfRule type="cellIs" dxfId="482" priority="16" operator="equal">
      <formula>$J$24</formula>
    </cfRule>
  </conditionalFormatting>
  <conditionalFormatting sqref="I25">
    <cfRule type="cellIs" dxfId="481" priority="15" operator="equal">
      <formula>$J$25</formula>
    </cfRule>
  </conditionalFormatting>
  <conditionalFormatting sqref="I26">
    <cfRule type="cellIs" dxfId="480" priority="14" operator="equal">
      <formula>$J$26</formula>
    </cfRule>
  </conditionalFormatting>
  <conditionalFormatting sqref="I27">
    <cfRule type="cellIs" dxfId="479" priority="13" operator="equal">
      <formula>$J$27</formula>
    </cfRule>
  </conditionalFormatting>
  <conditionalFormatting sqref="I28">
    <cfRule type="cellIs" dxfId="478" priority="12" operator="equal">
      <formula>$J$28</formula>
    </cfRule>
  </conditionalFormatting>
  <conditionalFormatting sqref="I29">
    <cfRule type="cellIs" dxfId="477" priority="11" operator="equal">
      <formula>$J$29</formula>
    </cfRule>
  </conditionalFormatting>
  <conditionalFormatting sqref="I30">
    <cfRule type="cellIs" dxfId="476" priority="10" operator="equal">
      <formula>$J$30</formula>
    </cfRule>
  </conditionalFormatting>
  <conditionalFormatting sqref="I31">
    <cfRule type="cellIs" dxfId="475" priority="9" operator="equal">
      <formula>$J$31</formula>
    </cfRule>
  </conditionalFormatting>
  <conditionalFormatting sqref="I32">
    <cfRule type="cellIs" dxfId="474" priority="8" operator="equal">
      <formula>$J$32</formula>
    </cfRule>
  </conditionalFormatting>
  <conditionalFormatting sqref="I33">
    <cfRule type="cellIs" dxfId="473" priority="7" operator="equal">
      <formula>$J$33</formula>
    </cfRule>
  </conditionalFormatting>
  <conditionalFormatting sqref="I34">
    <cfRule type="cellIs" dxfId="472" priority="6" operator="equal">
      <formula>$J$34</formula>
    </cfRule>
  </conditionalFormatting>
  <conditionalFormatting sqref="I35">
    <cfRule type="cellIs" dxfId="471" priority="5" operator="equal">
      <formula>$J$35</formula>
    </cfRule>
  </conditionalFormatting>
  <conditionalFormatting sqref="I36">
    <cfRule type="cellIs" dxfId="470" priority="4" operator="equal">
      <formula>$J$36</formula>
    </cfRule>
  </conditionalFormatting>
  <conditionalFormatting sqref="I37">
    <cfRule type="cellIs" dxfId="469" priority="3" operator="equal">
      <formula>$J$37</formula>
    </cfRule>
  </conditionalFormatting>
  <conditionalFormatting sqref="I38">
    <cfRule type="cellIs" dxfId="468" priority="2" operator="equal">
      <formula>$J$38</formula>
    </cfRule>
  </conditionalFormatting>
  <conditionalFormatting sqref="I45 E42:E43">
    <cfRule type="cellIs" dxfId="467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M3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10"/>
  <dimension ref="A1:S46"/>
  <sheetViews>
    <sheetView workbookViewId="0">
      <selection activeCell="P9" sqref="P9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14062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3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7" si="0">WEEKDAY(B8,1)</f>
        <v>4</v>
      </c>
      <c r="B8" s="80">
        <f>DATEVALUE(CONCATENATE(1,G4," ",I4))</f>
        <v>43922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7" si="1">IF(E8="Krank","",IF(E8="Urlaub","",IF(E8="Feiertag","",IF(G8="",,IF(H8&gt;G8,H8*24-G8*24,(1-G8)*24+H8*24))-K8)))</f>
        <v>0</v>
      </c>
      <c r="J8" s="85" t="str">
        <f t="shared" ref="J8" si="2">IF(WEEKDAY(A8)=7,I8,IF(WEEKDAY(A8)=1,I8,""))</f>
        <v/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5</v>
      </c>
      <c r="B9" s="80">
        <f>B8+1</f>
        <v>43923</v>
      </c>
      <c r="C9" s="150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ref="J9:J37" si="6">IF(WEEKDAY(A9)=7,I9,IF(WEEKDAY(A9)=1,I9,""))</f>
        <v/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6</v>
      </c>
      <c r="B10" s="80">
        <f t="shared" ref="B10:B37" si="7">B9+1</f>
        <v>43924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6"/>
        <v/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7</v>
      </c>
      <c r="B11" s="80">
        <f t="shared" si="7"/>
        <v>43925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>
        <f t="shared" si="6"/>
        <v>0</v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1</v>
      </c>
      <c r="B12" s="80">
        <f t="shared" si="7"/>
        <v>43926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>
        <f t="shared" si="6"/>
        <v>0</v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2</v>
      </c>
      <c r="B13" s="80">
        <f t="shared" si="7"/>
        <v>43927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6"/>
        <v/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3</v>
      </c>
      <c r="B14" s="80">
        <f t="shared" si="7"/>
        <v>43928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6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4</v>
      </c>
      <c r="B15" s="80">
        <f t="shared" si="7"/>
        <v>43929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6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5</v>
      </c>
      <c r="B16" s="80">
        <f t="shared" si="7"/>
        <v>43930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6"/>
        <v/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6</v>
      </c>
      <c r="B17" s="80">
        <f t="shared" si="7"/>
        <v>43931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6"/>
        <v/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7</v>
      </c>
      <c r="B18" s="80">
        <f t="shared" si="7"/>
        <v>43932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>
        <f t="shared" si="6"/>
        <v>0</v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1</v>
      </c>
      <c r="B19" s="80">
        <f t="shared" si="7"/>
        <v>43933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>
        <f t="shared" si="6"/>
        <v>0</v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2</v>
      </c>
      <c r="B20" s="80">
        <f t="shared" si="7"/>
        <v>43934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6"/>
        <v/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3</v>
      </c>
      <c r="B21" s="80">
        <f t="shared" si="7"/>
        <v>43935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6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4</v>
      </c>
      <c r="B22" s="80">
        <f t="shared" si="7"/>
        <v>43936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6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5</v>
      </c>
      <c r="B23" s="80">
        <f t="shared" si="7"/>
        <v>43937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6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6</v>
      </c>
      <c r="B24" s="80">
        <f t="shared" si="7"/>
        <v>43938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6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7" si="8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7</v>
      </c>
      <c r="B25" s="80">
        <f t="shared" si="7"/>
        <v>43939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>
        <f t="shared" si="6"/>
        <v>0</v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8"/>
        <v/>
      </c>
      <c r="Q25" s="208"/>
    </row>
    <row r="26" spans="1:17" ht="15">
      <c r="A26" s="81">
        <f t="shared" si="0"/>
        <v>1</v>
      </c>
      <c r="B26" s="80">
        <f t="shared" si="7"/>
        <v>43940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>
        <f t="shared" si="6"/>
        <v>0</v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8"/>
        <v/>
      </c>
      <c r="O26" s="139"/>
      <c r="Q26" s="208"/>
    </row>
    <row r="27" spans="1:17" ht="15">
      <c r="A27" s="81">
        <f t="shared" si="0"/>
        <v>2</v>
      </c>
      <c r="B27" s="80">
        <f t="shared" si="7"/>
        <v>43941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6"/>
        <v/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8"/>
        <v/>
      </c>
      <c r="Q27" s="208"/>
    </row>
    <row r="28" spans="1:17" ht="15">
      <c r="A28" s="81">
        <f t="shared" si="0"/>
        <v>3</v>
      </c>
      <c r="B28" s="80">
        <f t="shared" si="7"/>
        <v>43942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6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8"/>
        <v/>
      </c>
      <c r="Q28" s="208"/>
    </row>
    <row r="29" spans="1:17" ht="15">
      <c r="A29" s="81">
        <f t="shared" si="0"/>
        <v>4</v>
      </c>
      <c r="B29" s="80">
        <f t="shared" si="7"/>
        <v>43943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6"/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8"/>
        <v/>
      </c>
      <c r="Q29" s="208"/>
    </row>
    <row r="30" spans="1:17" ht="15">
      <c r="A30" s="81">
        <f t="shared" si="0"/>
        <v>5</v>
      </c>
      <c r="B30" s="80">
        <f t="shared" si="7"/>
        <v>43944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6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8"/>
        <v/>
      </c>
      <c r="Q30" s="208"/>
    </row>
    <row r="31" spans="1:17" ht="15">
      <c r="A31" s="81">
        <f t="shared" si="0"/>
        <v>6</v>
      </c>
      <c r="B31" s="80">
        <f t="shared" si="7"/>
        <v>43945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6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8"/>
        <v/>
      </c>
      <c r="Q31" s="208"/>
    </row>
    <row r="32" spans="1:17" ht="15">
      <c r="A32" s="81">
        <f t="shared" si="0"/>
        <v>7</v>
      </c>
      <c r="B32" s="80">
        <f t="shared" si="7"/>
        <v>43946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>
        <f t="shared" si="6"/>
        <v>0</v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8"/>
        <v/>
      </c>
      <c r="Q32" s="208"/>
    </row>
    <row r="33" spans="1:17" ht="15">
      <c r="A33" s="81">
        <f t="shared" si="0"/>
        <v>1</v>
      </c>
      <c r="B33" s="80">
        <f t="shared" si="7"/>
        <v>43947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>
        <f t="shared" si="6"/>
        <v>0</v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8"/>
        <v/>
      </c>
      <c r="Q33" s="208"/>
    </row>
    <row r="34" spans="1:17" ht="15">
      <c r="A34" s="81">
        <f t="shared" si="0"/>
        <v>2</v>
      </c>
      <c r="B34" s="80">
        <f t="shared" si="7"/>
        <v>43948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6"/>
        <v/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8"/>
        <v/>
      </c>
      <c r="Q34" s="208"/>
    </row>
    <row r="35" spans="1:17" ht="15">
      <c r="A35" s="81">
        <f t="shared" si="0"/>
        <v>3</v>
      </c>
      <c r="B35" s="80">
        <f t="shared" si="7"/>
        <v>43949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6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8"/>
        <v/>
      </c>
      <c r="Q35" s="208"/>
    </row>
    <row r="36" spans="1:17" ht="15">
      <c r="A36" s="81">
        <f t="shared" si="0"/>
        <v>4</v>
      </c>
      <c r="B36" s="80">
        <f t="shared" si="7"/>
        <v>43950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6"/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8"/>
        <v/>
      </c>
      <c r="Q36" s="208"/>
    </row>
    <row r="37" spans="1:17" ht="15.75" thickBot="1">
      <c r="A37" s="81">
        <f t="shared" si="0"/>
        <v>5</v>
      </c>
      <c r="B37" s="80">
        <f t="shared" si="7"/>
        <v>43951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6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8"/>
        <v/>
      </c>
      <c r="Q37" s="208"/>
    </row>
    <row r="38" spans="1:17" ht="16.5" thickTop="1">
      <c r="A38" s="82"/>
      <c r="B38" s="83"/>
      <c r="C38" s="82"/>
      <c r="D38" s="82"/>
      <c r="E38" s="82"/>
      <c r="F38" s="82"/>
      <c r="G38" s="82"/>
      <c r="H38" s="82"/>
      <c r="I38" s="221">
        <f>SUM(I8:I37)</f>
        <v>0</v>
      </c>
      <c r="J38" s="222">
        <f>SUM(J8:J37)</f>
        <v>0</v>
      </c>
      <c r="K38" s="222">
        <f>SUM(K8:K37)</f>
        <v>0</v>
      </c>
      <c r="L38" s="222"/>
      <c r="M38" s="223">
        <f>SUM(M8:M37)*24</f>
        <v>0</v>
      </c>
      <c r="N38" s="224">
        <f>SUM(N8:N37)</f>
        <v>0</v>
      </c>
    </row>
    <row r="39" spans="1:17" ht="15">
      <c r="H39" s="53" t="s">
        <v>64</v>
      </c>
      <c r="I39" s="215">
        <f>IF(I38&gt;Einstellung!K8,I38-Einstellung!K8,0)</f>
        <v>0</v>
      </c>
    </row>
    <row r="40" spans="1:17" ht="15">
      <c r="B40" s="38"/>
      <c r="D40" s="71"/>
      <c r="E40" s="48"/>
      <c r="F40" s="48"/>
      <c r="J40" s="225"/>
      <c r="M40" s="38"/>
      <c r="P40" s="142"/>
    </row>
    <row r="41" spans="1:17" ht="15">
      <c r="A41" s="54" t="s">
        <v>75</v>
      </c>
      <c r="D41" s="54"/>
      <c r="E41" s="252">
        <f>März!E42-I43</f>
        <v>26</v>
      </c>
      <c r="F41" s="48"/>
      <c r="H41" s="38"/>
      <c r="I41" s="247">
        <f>J38</f>
        <v>0</v>
      </c>
      <c r="J41" s="250" t="s">
        <v>122</v>
      </c>
      <c r="K41" s="92"/>
      <c r="L41" s="92"/>
      <c r="M41" s="92"/>
    </row>
    <row r="42" spans="1:17" ht="15">
      <c r="A42" s="54" t="s">
        <v>46</v>
      </c>
      <c r="D42" s="54"/>
      <c r="E42" s="253">
        <f>März!E43+I44</f>
        <v>0</v>
      </c>
      <c r="F42" s="48"/>
      <c r="H42" s="38"/>
      <c r="I42" s="248">
        <f>N38</f>
        <v>0</v>
      </c>
      <c r="J42" s="250" t="s">
        <v>47</v>
      </c>
      <c r="K42" s="92"/>
      <c r="L42" s="92"/>
      <c r="M42" s="92"/>
    </row>
    <row r="43" spans="1:17" ht="15">
      <c r="A43" s="54" t="s">
        <v>112</v>
      </c>
      <c r="D43" s="71"/>
      <c r="E43" s="253">
        <f>M38</f>
        <v>0</v>
      </c>
      <c r="F43" s="48"/>
      <c r="H43" s="38"/>
      <c r="I43" s="249">
        <f>COUNTIF(E8:E38,"Urlaub")</f>
        <v>0</v>
      </c>
      <c r="J43" s="250" t="s">
        <v>48</v>
      </c>
      <c r="K43" s="92"/>
      <c r="L43" s="92"/>
      <c r="M43" s="92"/>
    </row>
    <row r="44" spans="1:17" ht="15">
      <c r="B44" s="38"/>
      <c r="D44" s="71"/>
      <c r="E44" s="48"/>
      <c r="F44" s="48"/>
      <c r="G44" s="318"/>
      <c r="H44" s="319"/>
      <c r="I44" s="251">
        <f>IF(I38&gt;207.9,I38-J39,IF(I38&lt;208,I39-J38,0))</f>
        <v>0</v>
      </c>
      <c r="J44" s="250" t="s">
        <v>119</v>
      </c>
      <c r="K44" s="92"/>
      <c r="L44" s="92"/>
      <c r="M44" s="92"/>
    </row>
    <row r="46" spans="1:17">
      <c r="I46" s="154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M8:M37">
    <cfRule type="cellIs" dxfId="466" priority="138" operator="equal">
      <formula>0</formula>
    </cfRule>
    <cfRule type="cellIs" dxfId="465" priority="139" operator="equal">
      <formula>"0$L$8:$L$20"</formula>
    </cfRule>
    <cfRule type="containsText" dxfId="464" priority="140" operator="containsText" text="&quot;0,00 Std&quot;">
      <formula>NOT(ISERROR(SEARCH("""0,00 Std""",M8)))</formula>
    </cfRule>
    <cfRule type="cellIs" dxfId="463" priority="141" operator="equal">
      <formula>"0,00 Std"</formula>
    </cfRule>
    <cfRule type="cellIs" dxfId="462" priority="142" operator="equal">
      <formula>"0,00 Std"</formula>
    </cfRule>
    <cfRule type="cellIs" dxfId="461" priority="143" operator="lessThan">
      <formula>"0,00 Std"</formula>
    </cfRule>
    <cfRule type="cellIs" dxfId="460" priority="144" operator="greaterThan">
      <formula>"0,00 Std"</formula>
    </cfRule>
    <cfRule type="cellIs" dxfId="459" priority="145" operator="greaterThan">
      <formula>"0,00 Std"</formula>
    </cfRule>
  </conditionalFormatting>
  <conditionalFormatting sqref="I9:I10 I13">
    <cfRule type="cellIs" dxfId="458" priority="137" operator="equal">
      <formula>IF($J$8=$I$8,$I$8)</formula>
    </cfRule>
  </conditionalFormatting>
  <conditionalFormatting sqref="I9:I11 I13">
    <cfRule type="cellIs" dxfId="457" priority="136" operator="equal">
      <formula>$J$8</formula>
    </cfRule>
  </conditionalFormatting>
  <conditionalFormatting sqref="I9:I21">
    <cfRule type="cellIs" dxfId="456" priority="134" operator="equal">
      <formula>$J$8</formula>
    </cfRule>
    <cfRule type="cellIs" dxfId="455" priority="135" operator="equal">
      <formula>$J$8</formula>
    </cfRule>
  </conditionalFormatting>
  <conditionalFormatting sqref="I12">
    <cfRule type="cellIs" dxfId="454" priority="133" operator="equal">
      <formula>$J$12</formula>
    </cfRule>
  </conditionalFormatting>
  <conditionalFormatting sqref="I13">
    <cfRule type="cellIs" dxfId="453" priority="131" operator="equal">
      <formula>$J$13</formula>
    </cfRule>
    <cfRule type="cellIs" dxfId="452" priority="132" operator="equal">
      <formula>$J$12</formula>
    </cfRule>
  </conditionalFormatting>
  <conditionalFormatting sqref="I8:I19">
    <cfRule type="cellIs" dxfId="451" priority="129" operator="equal">
      <formula>$J$8</formula>
    </cfRule>
    <cfRule type="cellIs" dxfId="450" priority="130" operator="equal">
      <formula>$J$8</formula>
    </cfRule>
  </conditionalFormatting>
  <conditionalFormatting sqref="I9">
    <cfRule type="cellIs" dxfId="449" priority="127" operator="equal">
      <formula>$J$9</formula>
    </cfRule>
    <cfRule type="cellIs" dxfId="448" priority="128" operator="equal">
      <formula>$J$8</formula>
    </cfRule>
  </conditionalFormatting>
  <conditionalFormatting sqref="I13">
    <cfRule type="cellIs" dxfId="447" priority="126" operator="equal">
      <formula>$J$8</formula>
    </cfRule>
  </conditionalFormatting>
  <conditionalFormatting sqref="I10">
    <cfRule type="cellIs" dxfId="446" priority="125" operator="equal">
      <formula>$J$10</formula>
    </cfRule>
  </conditionalFormatting>
  <conditionalFormatting sqref="I11">
    <cfRule type="cellIs" dxfId="445" priority="124" operator="equal">
      <formula>$J$11</formula>
    </cfRule>
  </conditionalFormatting>
  <conditionalFormatting sqref="I14">
    <cfRule type="cellIs" dxfId="444" priority="123" operator="equal">
      <formula>$J$14</formula>
    </cfRule>
  </conditionalFormatting>
  <conditionalFormatting sqref="I15">
    <cfRule type="cellIs" dxfId="443" priority="122" operator="equal">
      <formula>$J$15</formula>
    </cfRule>
  </conditionalFormatting>
  <conditionalFormatting sqref="I16">
    <cfRule type="cellIs" dxfId="442" priority="121" operator="equal">
      <formula>$J$16</formula>
    </cfRule>
  </conditionalFormatting>
  <conditionalFormatting sqref="I17">
    <cfRule type="cellIs" dxfId="441" priority="120" operator="equal">
      <formula>$J$17</formula>
    </cfRule>
  </conditionalFormatting>
  <conditionalFormatting sqref="I18">
    <cfRule type="cellIs" dxfId="440" priority="119" operator="equal">
      <formula>$J$18</formula>
    </cfRule>
  </conditionalFormatting>
  <conditionalFormatting sqref="I19">
    <cfRule type="cellIs" dxfId="439" priority="118" operator="equal">
      <formula>$J$19</formula>
    </cfRule>
  </conditionalFormatting>
  <conditionalFormatting sqref="I20">
    <cfRule type="cellIs" dxfId="438" priority="117" operator="equal">
      <formula>$J$20</formula>
    </cfRule>
  </conditionalFormatting>
  <conditionalFormatting sqref="I21">
    <cfRule type="cellIs" dxfId="437" priority="116" operator="equal">
      <formula>$J$21</formula>
    </cfRule>
  </conditionalFormatting>
  <conditionalFormatting sqref="I22">
    <cfRule type="cellIs" dxfId="436" priority="115" operator="equal">
      <formula>$J$22</formula>
    </cfRule>
  </conditionalFormatting>
  <conditionalFormatting sqref="I23">
    <cfRule type="cellIs" dxfId="435" priority="114" operator="equal">
      <formula>$J$23</formula>
    </cfRule>
  </conditionalFormatting>
  <conditionalFormatting sqref="I24">
    <cfRule type="cellIs" dxfId="434" priority="113" operator="equal">
      <formula>$J$24</formula>
    </cfRule>
  </conditionalFormatting>
  <conditionalFormatting sqref="I25">
    <cfRule type="cellIs" dxfId="433" priority="112" operator="equal">
      <formula>$J$25</formula>
    </cfRule>
  </conditionalFormatting>
  <conditionalFormatting sqref="I26">
    <cfRule type="cellIs" dxfId="432" priority="111" operator="equal">
      <formula>$J$26</formula>
    </cfRule>
  </conditionalFormatting>
  <conditionalFormatting sqref="I27">
    <cfRule type="cellIs" dxfId="431" priority="110" operator="equal">
      <formula>$J$27</formula>
    </cfRule>
  </conditionalFormatting>
  <conditionalFormatting sqref="I28">
    <cfRule type="cellIs" dxfId="430" priority="109" operator="equal">
      <formula>$J$28</formula>
    </cfRule>
  </conditionalFormatting>
  <conditionalFormatting sqref="I29">
    <cfRule type="cellIs" dxfId="429" priority="108" operator="equal">
      <formula>$J$29</formula>
    </cfRule>
  </conditionalFormatting>
  <conditionalFormatting sqref="I30">
    <cfRule type="cellIs" dxfId="428" priority="107" operator="equal">
      <formula>$J$30</formula>
    </cfRule>
  </conditionalFormatting>
  <conditionalFormatting sqref="I31">
    <cfRule type="cellIs" dxfId="427" priority="106" operator="equal">
      <formula>$J$31</formula>
    </cfRule>
  </conditionalFormatting>
  <conditionalFormatting sqref="I32">
    <cfRule type="cellIs" dxfId="426" priority="105" operator="equal">
      <formula>$J$32</formula>
    </cfRule>
  </conditionalFormatting>
  <conditionalFormatting sqref="I33">
    <cfRule type="cellIs" dxfId="425" priority="104" operator="equal">
      <formula>$J$33</formula>
    </cfRule>
  </conditionalFormatting>
  <conditionalFormatting sqref="I34">
    <cfRule type="cellIs" dxfId="424" priority="103" operator="equal">
      <formula>$J$34</formula>
    </cfRule>
  </conditionalFormatting>
  <conditionalFormatting sqref="I36">
    <cfRule type="cellIs" dxfId="423" priority="101" operator="equal">
      <formula>$J$36</formula>
    </cfRule>
  </conditionalFormatting>
  <conditionalFormatting sqref="I37">
    <cfRule type="cellIs" dxfId="422" priority="100" operator="equal">
      <formula>$J$37</formula>
    </cfRule>
  </conditionalFormatting>
  <conditionalFormatting sqref="I43:I44 E41:E42">
    <cfRule type="cellIs" dxfId="421" priority="5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J38 M3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"/>
  <dimension ref="A1:S46"/>
  <sheetViews>
    <sheetView workbookViewId="0">
      <selection activeCell="M2" sqref="M2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570312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4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8" si="0">WEEKDAY(B8,1)</f>
        <v>6</v>
      </c>
      <c r="B8" s="80">
        <f>DATEVALUE(CONCATENATE(1,G4," ",I4))</f>
        <v>43952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 t="str">
        <f t="shared" ref="J8:J38" si="2">IF(WEEKDAY(A8)=7,I8,IF(WEEKDAY(A8)=1,I8,""))</f>
        <v/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7</v>
      </c>
      <c r="B9" s="80">
        <f>B8+1</f>
        <v>43953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>
        <f t="shared" si="2"/>
        <v>0</v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1</v>
      </c>
      <c r="B10" s="80">
        <f t="shared" ref="B10:B38" si="6">B9+1</f>
        <v>43954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>
        <f t="shared" si="2"/>
        <v>0</v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2</v>
      </c>
      <c r="B11" s="80">
        <f t="shared" si="6"/>
        <v>43955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3</v>
      </c>
      <c r="B12" s="80">
        <f t="shared" si="6"/>
        <v>43956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4</v>
      </c>
      <c r="B13" s="80">
        <f t="shared" si="6"/>
        <v>43957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5</v>
      </c>
      <c r="B14" s="80">
        <f t="shared" si="6"/>
        <v>43958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6</v>
      </c>
      <c r="B15" s="80">
        <f t="shared" si="6"/>
        <v>43959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7</v>
      </c>
      <c r="B16" s="80">
        <f t="shared" si="6"/>
        <v>43960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>
        <f t="shared" si="2"/>
        <v>0</v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1</v>
      </c>
      <c r="B17" s="80">
        <f t="shared" si="6"/>
        <v>43961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>
        <f t="shared" si="2"/>
        <v>0</v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2</v>
      </c>
      <c r="B18" s="80">
        <f t="shared" si="6"/>
        <v>43962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3</v>
      </c>
      <c r="B19" s="80">
        <f t="shared" si="6"/>
        <v>43963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4</v>
      </c>
      <c r="B20" s="80">
        <f t="shared" si="6"/>
        <v>43964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5</v>
      </c>
      <c r="B21" s="80">
        <f t="shared" si="6"/>
        <v>43965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6</v>
      </c>
      <c r="B22" s="80">
        <f t="shared" si="6"/>
        <v>43966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7</v>
      </c>
      <c r="B23" s="80">
        <f t="shared" si="6"/>
        <v>43967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>
        <f t="shared" si="2"/>
        <v>0</v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1</v>
      </c>
      <c r="B24" s="80">
        <f t="shared" si="6"/>
        <v>43968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>
        <f t="shared" si="2"/>
        <v>0</v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2</v>
      </c>
      <c r="B25" s="80">
        <f t="shared" si="6"/>
        <v>43969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7"/>
        <v/>
      </c>
      <c r="Q25" s="208"/>
    </row>
    <row r="26" spans="1:17" ht="15">
      <c r="A26" s="81">
        <f t="shared" si="0"/>
        <v>3</v>
      </c>
      <c r="B26" s="80">
        <f t="shared" si="6"/>
        <v>43970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7"/>
        <v/>
      </c>
      <c r="O26" s="139"/>
      <c r="Q26" s="208"/>
    </row>
    <row r="27" spans="1:17" ht="15">
      <c r="A27" s="81">
        <f t="shared" si="0"/>
        <v>4</v>
      </c>
      <c r="B27" s="80">
        <f t="shared" si="6"/>
        <v>43971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7"/>
        <v/>
      </c>
      <c r="Q27" s="208"/>
    </row>
    <row r="28" spans="1:17" ht="15">
      <c r="A28" s="81">
        <f t="shared" si="0"/>
        <v>5</v>
      </c>
      <c r="B28" s="80">
        <f t="shared" si="6"/>
        <v>43972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7"/>
        <v/>
      </c>
      <c r="Q28" s="208"/>
    </row>
    <row r="29" spans="1:17" ht="15">
      <c r="A29" s="81">
        <f t="shared" si="0"/>
        <v>6</v>
      </c>
      <c r="B29" s="80">
        <f t="shared" si="6"/>
        <v>43973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2"/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7"/>
        <v/>
      </c>
      <c r="Q29" s="208"/>
    </row>
    <row r="30" spans="1:17" ht="15">
      <c r="A30" s="81">
        <f t="shared" si="0"/>
        <v>7</v>
      </c>
      <c r="B30" s="80">
        <f t="shared" si="6"/>
        <v>43974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>
        <f t="shared" si="2"/>
        <v>0</v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7"/>
        <v/>
      </c>
      <c r="Q30" s="208"/>
    </row>
    <row r="31" spans="1:17" ht="15">
      <c r="A31" s="81">
        <f t="shared" si="0"/>
        <v>1</v>
      </c>
      <c r="B31" s="80">
        <f t="shared" si="6"/>
        <v>43975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>
        <f t="shared" si="2"/>
        <v>0</v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7"/>
        <v/>
      </c>
      <c r="Q31" s="208"/>
    </row>
    <row r="32" spans="1:17" ht="15">
      <c r="A32" s="81">
        <f t="shared" si="0"/>
        <v>2</v>
      </c>
      <c r="B32" s="80">
        <f t="shared" si="6"/>
        <v>43976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7"/>
        <v/>
      </c>
      <c r="Q32" s="208"/>
    </row>
    <row r="33" spans="1:17" ht="15">
      <c r="A33" s="81">
        <f t="shared" si="0"/>
        <v>3</v>
      </c>
      <c r="B33" s="80">
        <f t="shared" si="6"/>
        <v>43977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7"/>
        <v/>
      </c>
      <c r="Q33" s="208"/>
    </row>
    <row r="34" spans="1:17" ht="15">
      <c r="A34" s="81">
        <f t="shared" si="0"/>
        <v>4</v>
      </c>
      <c r="B34" s="80">
        <f t="shared" si="6"/>
        <v>43978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7"/>
        <v/>
      </c>
      <c r="Q34" s="208"/>
    </row>
    <row r="35" spans="1:17" ht="15">
      <c r="A35" s="81">
        <f t="shared" si="0"/>
        <v>5</v>
      </c>
      <c r="B35" s="80">
        <f t="shared" si="6"/>
        <v>43979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7"/>
        <v/>
      </c>
      <c r="Q35" s="208"/>
    </row>
    <row r="36" spans="1:17" ht="15">
      <c r="A36" s="81">
        <f t="shared" si="0"/>
        <v>6</v>
      </c>
      <c r="B36" s="80">
        <f t="shared" si="6"/>
        <v>43980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2"/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7"/>
        <v/>
      </c>
      <c r="Q36" s="208"/>
    </row>
    <row r="37" spans="1:17" ht="15">
      <c r="A37" s="81">
        <f t="shared" si="0"/>
        <v>7</v>
      </c>
      <c r="B37" s="80">
        <f t="shared" si="6"/>
        <v>43981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>
        <f t="shared" si="2"/>
        <v>0</v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7"/>
        <v/>
      </c>
      <c r="Q37" s="208"/>
    </row>
    <row r="38" spans="1:17" ht="15.75" thickBot="1">
      <c r="A38" s="81">
        <f t="shared" si="0"/>
        <v>1</v>
      </c>
      <c r="B38" s="80">
        <f t="shared" si="6"/>
        <v>43982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>
        <f t="shared" si="2"/>
        <v>0</v>
      </c>
      <c r="K38" s="218"/>
      <c r="L38" s="218"/>
      <c r="M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220" t="str">
        <f t="shared" si="7"/>
        <v/>
      </c>
      <c r="Q38" s="208"/>
    </row>
    <row r="39" spans="1:17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2"/>
      <c r="M39" s="223">
        <f>SUM(M8:M38)*24</f>
        <v>0</v>
      </c>
      <c r="N39" s="224">
        <f>SUM(N8:N38)</f>
        <v>0</v>
      </c>
    </row>
    <row r="40" spans="1:17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M40" s="38"/>
      <c r="P40" s="142"/>
    </row>
    <row r="41" spans="1:17">
      <c r="B41" s="38"/>
      <c r="D41" s="71"/>
      <c r="E41" s="48"/>
      <c r="F41" s="48"/>
      <c r="H41" s="38"/>
      <c r="M41" s="38"/>
    </row>
    <row r="42" spans="1:17" ht="15">
      <c r="A42" s="54" t="s">
        <v>75</v>
      </c>
      <c r="D42" s="54"/>
      <c r="E42" s="252">
        <f>April!E41-I44</f>
        <v>26</v>
      </c>
      <c r="F42" s="48"/>
      <c r="H42" s="38"/>
      <c r="I42" s="247">
        <f>J39</f>
        <v>0</v>
      </c>
      <c r="J42" s="250" t="s">
        <v>122</v>
      </c>
      <c r="K42" s="242"/>
      <c r="L42" s="242"/>
      <c r="M42" s="242"/>
    </row>
    <row r="43" spans="1:17" ht="15">
      <c r="A43" s="54" t="s">
        <v>46</v>
      </c>
      <c r="D43" s="54"/>
      <c r="E43" s="253">
        <f>April!E42+I45</f>
        <v>0</v>
      </c>
      <c r="F43" s="48"/>
      <c r="H43" s="38"/>
      <c r="I43" s="248">
        <f>N39</f>
        <v>0</v>
      </c>
      <c r="J43" s="250" t="s">
        <v>47</v>
      </c>
      <c r="K43" s="242"/>
      <c r="L43" s="242"/>
      <c r="M43" s="242"/>
    </row>
    <row r="44" spans="1:17" ht="15">
      <c r="A44" s="54" t="s">
        <v>112</v>
      </c>
      <c r="D44" s="71"/>
      <c r="E44" s="253">
        <f>M39</f>
        <v>0</v>
      </c>
      <c r="F44" s="48"/>
      <c r="H44" s="38"/>
      <c r="I44" s="249">
        <f>COUNTIF(E8:E38,"Urlaub")</f>
        <v>0</v>
      </c>
      <c r="J44" s="250" t="s">
        <v>48</v>
      </c>
      <c r="K44" s="242"/>
      <c r="L44" s="242"/>
      <c r="M44" s="242"/>
    </row>
    <row r="45" spans="1:17" ht="15">
      <c r="B45" s="38"/>
      <c r="D45" s="71"/>
      <c r="E45" s="48"/>
      <c r="F45" s="48"/>
      <c r="G45" s="318"/>
      <c r="H45" s="319"/>
      <c r="I45" s="251">
        <f>IF(I39&gt;207.9,I40-J39,IF(I39&lt;208,I40-J39,0))</f>
        <v>0</v>
      </c>
      <c r="J45" s="250" t="s">
        <v>119</v>
      </c>
      <c r="K45" s="242"/>
      <c r="L45" s="242"/>
      <c r="M45" s="242"/>
    </row>
    <row r="46" spans="1:17">
      <c r="I46" s="154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9" type="noConversion"/>
  <conditionalFormatting sqref="M8:M38">
    <cfRule type="cellIs" dxfId="420" priority="41" operator="equal">
      <formula>0</formula>
    </cfRule>
    <cfRule type="cellIs" dxfId="419" priority="42" operator="equal">
      <formula>"0$L$8:$L$20"</formula>
    </cfRule>
    <cfRule type="containsText" dxfId="418" priority="43" operator="containsText" text="&quot;0,00 Std&quot;">
      <formula>NOT(ISERROR(SEARCH("""0,00 Std""",M8)))</formula>
    </cfRule>
    <cfRule type="cellIs" dxfId="417" priority="44" operator="equal">
      <formula>"0,00 Std"</formula>
    </cfRule>
    <cfRule type="cellIs" dxfId="416" priority="45" operator="equal">
      <formula>"0,00 Std"</formula>
    </cfRule>
    <cfRule type="cellIs" dxfId="415" priority="46" operator="lessThan">
      <formula>"0,00 Std"</formula>
    </cfRule>
    <cfRule type="cellIs" dxfId="414" priority="47" operator="greaterThan">
      <formula>"0,00 Std"</formula>
    </cfRule>
    <cfRule type="cellIs" dxfId="413" priority="48" operator="greaterThan">
      <formula>"0,00 Std"</formula>
    </cfRule>
  </conditionalFormatting>
  <conditionalFormatting sqref="I9:I10 I13">
    <cfRule type="cellIs" dxfId="412" priority="40" operator="equal">
      <formula>IF($J$8=$I$8,$I$8)</formula>
    </cfRule>
  </conditionalFormatting>
  <conditionalFormatting sqref="I9:I11 I13">
    <cfRule type="cellIs" dxfId="411" priority="39" operator="equal">
      <formula>$J$8</formula>
    </cfRule>
  </conditionalFormatting>
  <conditionalFormatting sqref="I9:I21">
    <cfRule type="cellIs" dxfId="410" priority="37" operator="equal">
      <formula>$J$8</formula>
    </cfRule>
    <cfRule type="cellIs" dxfId="409" priority="38" operator="equal">
      <formula>$J$8</formula>
    </cfRule>
  </conditionalFormatting>
  <conditionalFormatting sqref="I12">
    <cfRule type="cellIs" dxfId="408" priority="36" operator="equal">
      <formula>$J$12</formula>
    </cfRule>
  </conditionalFormatting>
  <conditionalFormatting sqref="I13">
    <cfRule type="cellIs" dxfId="407" priority="34" operator="equal">
      <formula>$J$13</formula>
    </cfRule>
    <cfRule type="cellIs" dxfId="406" priority="35" operator="equal">
      <formula>$J$12</formula>
    </cfRule>
  </conditionalFormatting>
  <conditionalFormatting sqref="I8">
    <cfRule type="cellIs" dxfId="405" priority="32" operator="equal">
      <formula>$J$8</formula>
    </cfRule>
    <cfRule type="cellIs" dxfId="404" priority="33" operator="equal">
      <formula>$J$8</formula>
    </cfRule>
  </conditionalFormatting>
  <conditionalFormatting sqref="I9">
    <cfRule type="cellIs" dxfId="403" priority="30" operator="equal">
      <formula>$J$9</formula>
    </cfRule>
    <cfRule type="cellIs" dxfId="402" priority="31" operator="equal">
      <formula>$J$8</formula>
    </cfRule>
  </conditionalFormatting>
  <conditionalFormatting sqref="I13">
    <cfRule type="cellIs" dxfId="401" priority="29" operator="equal">
      <formula>$J$8</formula>
    </cfRule>
  </conditionalFormatting>
  <conditionalFormatting sqref="I10">
    <cfRule type="cellIs" dxfId="400" priority="28" operator="equal">
      <formula>$J$10</formula>
    </cfRule>
  </conditionalFormatting>
  <conditionalFormatting sqref="I11">
    <cfRule type="cellIs" dxfId="399" priority="27" operator="equal">
      <formula>$J$11</formula>
    </cfRule>
  </conditionalFormatting>
  <conditionalFormatting sqref="I14">
    <cfRule type="cellIs" dxfId="398" priority="26" operator="equal">
      <formula>$J$14</formula>
    </cfRule>
  </conditionalFormatting>
  <conditionalFormatting sqref="I15">
    <cfRule type="cellIs" dxfId="397" priority="25" operator="equal">
      <formula>$J$15</formula>
    </cfRule>
  </conditionalFormatting>
  <conditionalFormatting sqref="I16">
    <cfRule type="cellIs" dxfId="396" priority="24" operator="equal">
      <formula>$J$16</formula>
    </cfRule>
  </conditionalFormatting>
  <conditionalFormatting sqref="I17">
    <cfRule type="cellIs" dxfId="395" priority="23" operator="equal">
      <formula>$J$17</formula>
    </cfRule>
  </conditionalFormatting>
  <conditionalFormatting sqref="I18">
    <cfRule type="cellIs" dxfId="394" priority="22" operator="equal">
      <formula>$J$18</formula>
    </cfRule>
  </conditionalFormatting>
  <conditionalFormatting sqref="I19">
    <cfRule type="cellIs" dxfId="393" priority="21" operator="equal">
      <formula>$J$19</formula>
    </cfRule>
  </conditionalFormatting>
  <conditionalFormatting sqref="I20">
    <cfRule type="cellIs" dxfId="392" priority="20" operator="equal">
      <formula>$J$20</formula>
    </cfRule>
  </conditionalFormatting>
  <conditionalFormatting sqref="I21">
    <cfRule type="cellIs" dxfId="391" priority="19" operator="equal">
      <formula>$J$21</formula>
    </cfRule>
  </conditionalFormatting>
  <conditionalFormatting sqref="I22">
    <cfRule type="cellIs" dxfId="390" priority="18" operator="equal">
      <formula>$J$22</formula>
    </cfRule>
  </conditionalFormatting>
  <conditionalFormatting sqref="I23">
    <cfRule type="cellIs" dxfId="389" priority="17" operator="equal">
      <formula>$J$23</formula>
    </cfRule>
  </conditionalFormatting>
  <conditionalFormatting sqref="I24">
    <cfRule type="cellIs" dxfId="388" priority="16" operator="equal">
      <formula>$J$24</formula>
    </cfRule>
  </conditionalFormatting>
  <conditionalFormatting sqref="I25">
    <cfRule type="cellIs" dxfId="387" priority="15" operator="equal">
      <formula>$J$25</formula>
    </cfRule>
  </conditionalFormatting>
  <conditionalFormatting sqref="I26">
    <cfRule type="cellIs" dxfId="386" priority="14" operator="equal">
      <formula>$J$26</formula>
    </cfRule>
  </conditionalFormatting>
  <conditionalFormatting sqref="I27">
    <cfRule type="cellIs" dxfId="385" priority="13" operator="equal">
      <formula>$J$27</formula>
    </cfRule>
  </conditionalFormatting>
  <conditionalFormatting sqref="I28">
    <cfRule type="cellIs" dxfId="384" priority="12" operator="equal">
      <formula>$J$28</formula>
    </cfRule>
  </conditionalFormatting>
  <conditionalFormatting sqref="I29">
    <cfRule type="cellIs" dxfId="383" priority="11" operator="equal">
      <formula>$J$29</formula>
    </cfRule>
  </conditionalFormatting>
  <conditionalFormatting sqref="I30">
    <cfRule type="cellIs" dxfId="382" priority="10" operator="equal">
      <formula>$J$30</formula>
    </cfRule>
  </conditionalFormatting>
  <conditionalFormatting sqref="I31">
    <cfRule type="cellIs" dxfId="381" priority="9" operator="equal">
      <formula>$J$31</formula>
    </cfRule>
  </conditionalFormatting>
  <conditionalFormatting sqref="I32">
    <cfRule type="cellIs" dxfId="380" priority="8" operator="equal">
      <formula>$J$32</formula>
    </cfRule>
  </conditionalFormatting>
  <conditionalFormatting sqref="I33">
    <cfRule type="cellIs" dxfId="379" priority="7" operator="equal">
      <formula>$J$33</formula>
    </cfRule>
  </conditionalFormatting>
  <conditionalFormatting sqref="I34">
    <cfRule type="cellIs" dxfId="378" priority="6" operator="equal">
      <formula>$J$34</formula>
    </cfRule>
  </conditionalFormatting>
  <conditionalFormatting sqref="I35">
    <cfRule type="cellIs" dxfId="377" priority="5" operator="equal">
      <formula>$J$35</formula>
    </cfRule>
  </conditionalFormatting>
  <conditionalFormatting sqref="I36">
    <cfRule type="cellIs" dxfId="376" priority="4" operator="equal">
      <formula>$J$36</formula>
    </cfRule>
  </conditionalFormatting>
  <conditionalFormatting sqref="I37">
    <cfRule type="cellIs" dxfId="375" priority="3" operator="equal">
      <formula>$J$37</formula>
    </cfRule>
  </conditionalFormatting>
  <conditionalFormatting sqref="I38">
    <cfRule type="cellIs" dxfId="374" priority="2" operator="equal">
      <formula>$J$38</formula>
    </cfRule>
  </conditionalFormatting>
  <conditionalFormatting sqref="I45 E42:E43">
    <cfRule type="cellIs" dxfId="373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M39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11"/>
  <dimension ref="A1:S46"/>
  <sheetViews>
    <sheetView workbookViewId="0">
      <selection activeCell="M4" sqref="M4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2.8554687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11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7" si="0">WEEKDAY(B8,1)</f>
        <v>2</v>
      </c>
      <c r="B8" s="80">
        <f>DATEVALUE(CONCATENATE(1,G4," ",I4))</f>
        <v>43983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7" si="1">IF(E8="Krank","",IF(E8="Urlaub","",IF(E8="Feiertag","",IF(G8="",,IF(H8&gt;G8,H8*24-G8*24,(1-G8)*24+H8*24))-K8)))</f>
        <v>0</v>
      </c>
      <c r="J8" s="85" t="str">
        <f t="shared" ref="J8:J23" si="2">IF(WEEKDAY(A8)=7,I8,IF(WEEKDAY(A8)=1,I8,""))</f>
        <v/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3</v>
      </c>
      <c r="B9" s="80">
        <f>B8+1</f>
        <v>43984</v>
      </c>
      <c r="C9" s="150" t="str">
        <f t="shared" ref="C9:C23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23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4</v>
      </c>
      <c r="B10" s="80">
        <f t="shared" ref="B10:B23" si="6">B9+1</f>
        <v>43985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5</v>
      </c>
      <c r="B11" s="80">
        <f t="shared" si="6"/>
        <v>43986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6</v>
      </c>
      <c r="B12" s="80">
        <f t="shared" si="6"/>
        <v>43987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7</v>
      </c>
      <c r="B13" s="80">
        <f t="shared" si="6"/>
        <v>43988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>
        <f t="shared" si="2"/>
        <v>0</v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1</v>
      </c>
      <c r="B14" s="80">
        <f t="shared" si="6"/>
        <v>43989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>
        <f t="shared" si="2"/>
        <v>0</v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2</v>
      </c>
      <c r="B15" s="80">
        <f t="shared" si="6"/>
        <v>43990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3</v>
      </c>
      <c r="B16" s="80">
        <f t="shared" si="6"/>
        <v>43991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4</v>
      </c>
      <c r="B17" s="80">
        <f t="shared" si="6"/>
        <v>43992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5</v>
      </c>
      <c r="B18" s="80">
        <f t="shared" si="6"/>
        <v>43993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6</v>
      </c>
      <c r="B19" s="80">
        <f t="shared" si="6"/>
        <v>43994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7</v>
      </c>
      <c r="B20" s="80">
        <f t="shared" si="6"/>
        <v>43995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>
        <f t="shared" si="2"/>
        <v>0</v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1</v>
      </c>
      <c r="B21" s="80">
        <f t="shared" si="6"/>
        <v>43996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>
        <f t="shared" si="2"/>
        <v>0</v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2</v>
      </c>
      <c r="B22" s="80">
        <f t="shared" si="6"/>
        <v>43997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3</v>
      </c>
      <c r="B23" s="80">
        <f t="shared" si="6"/>
        <v>43998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4</v>
      </c>
      <c r="B24" s="80">
        <f t="shared" ref="B24" si="7">B23+1</f>
        <v>43999</v>
      </c>
      <c r="C24" s="150" t="str">
        <f t="shared" ref="C24" si="8">IF(E24="","",IF(E24="Krank","",IF(E24="Feiertag","",IF(E24="Urlaub","",IF(AND(E24&lt;&gt;"Firma",F24="Firma"),"00:00 -",IF(AND(E24="Firma",F24&lt;&gt;"Firma"),G24,IF(AND(E24&lt;&gt;"Firma",F24&lt;&gt;"Firma"),"00:00 -","")))))))</f>
        <v/>
      </c>
      <c r="D24" s="151" t="str">
        <f t="shared" ref="D24" si="9">IF(E24="","",IF(E24="Krank","",IF(E24="Feiertag","",IF(E24="Urlaub","",IF(AND(E24&lt;&gt;"Firma",F24="Firma"),H24,IF(AND(E24="Firma",F24&lt;&gt;"Firma"),"00:00",IF(AND(E24&lt;&gt;"Firma",F24&lt;&gt;"Firma"),"00:00","")))))))</f>
        <v/>
      </c>
      <c r="E24" s="75"/>
      <c r="F24" s="77"/>
      <c r="G24" s="88"/>
      <c r="H24" s="206"/>
      <c r="I24" s="85">
        <f t="shared" si="1"/>
        <v>0</v>
      </c>
      <c r="J24" s="85" t="str">
        <f t="shared" ref="J24" si="10">IF(WEEKDAY(A24)=7,I24,IF(WEEKDAY(A24)=1,I24,""))</f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7" si="11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5</v>
      </c>
      <c r="B25" s="80">
        <f t="shared" ref="B25" si="12">B24+1</f>
        <v>44000</v>
      </c>
      <c r="C25" s="150" t="str">
        <f t="shared" ref="C25" si="13">IF(E25="","",IF(E25="Krank","",IF(E25="Feiertag","",IF(E25="Urlaub","",IF(AND(E25&lt;&gt;"Firma",F25="Firma"),"00:00 -",IF(AND(E25="Firma",F25&lt;&gt;"Firma"),G25,IF(AND(E25&lt;&gt;"Firma",F25&lt;&gt;"Firma"),"00:00 -","")))))))</f>
        <v/>
      </c>
      <c r="D25" s="151" t="str">
        <f t="shared" ref="D25" si="14">IF(E25="","",IF(E25="Krank","",IF(E25="Feiertag","",IF(E25="Urlaub","",IF(AND(E25&lt;&gt;"Firma",F25="Firma"),H25,IF(AND(E25="Firma",F25&lt;&gt;"Firma"),"00:00",IF(AND(E25&lt;&gt;"Firma",F25&lt;&gt;"Firma"),"00:00","")))))))</f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11"/>
        <v/>
      </c>
      <c r="Q25" s="208"/>
    </row>
    <row r="26" spans="1:17" ht="15">
      <c r="A26" s="81">
        <f t="shared" si="0"/>
        <v>6</v>
      </c>
      <c r="B26" s="80">
        <f t="shared" ref="B26" si="15">B25+1</f>
        <v>44001</v>
      </c>
      <c r="C26" s="150" t="str">
        <f t="shared" ref="C26" si="16">IF(E26="","",IF(E26="Krank","",IF(E26="Feiertag","",IF(E26="Urlaub","",IF(AND(E26&lt;&gt;"Firma",F26="Firma"),"00:00 -",IF(AND(E26="Firma",F26&lt;&gt;"Firma"),G26,IF(AND(E26&lt;&gt;"Firma",F26&lt;&gt;"Firma"),"00:00 -","")))))))</f>
        <v/>
      </c>
      <c r="D26" s="151" t="str">
        <f t="shared" ref="D26" si="17">IF(E26="","",IF(E26="Krank","",IF(E26="Feiertag","",IF(E26="Urlaub","",IF(AND(E26&lt;&gt;"Firma",F26="Firma"),H26,IF(AND(E26="Firma",F26&lt;&gt;"Firma"),"00:00",IF(AND(E26&lt;&gt;"Firma",F26&lt;&gt;"Firma"),"00:00","")))))))</f>
        <v/>
      </c>
      <c r="E26" s="75"/>
      <c r="F26" s="77"/>
      <c r="G26" s="88"/>
      <c r="H26" s="206"/>
      <c r="I26" s="85">
        <f t="shared" si="1"/>
        <v>0</v>
      </c>
      <c r="J26" s="85" t="str">
        <f t="shared" ref="J26" si="18">IF(WEEKDAY(A26)=7,I26,IF(WEEKDAY(A26)=1,I26,""))</f>
        <v/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11"/>
        <v/>
      </c>
      <c r="O26" s="139"/>
      <c r="Q26" s="208"/>
    </row>
    <row r="27" spans="1:17" ht="15">
      <c r="A27" s="81">
        <f t="shared" si="0"/>
        <v>7</v>
      </c>
      <c r="B27" s="80">
        <f t="shared" ref="B27" si="19">B26+1</f>
        <v>44002</v>
      </c>
      <c r="C27" s="150" t="str">
        <f t="shared" ref="C27" si="20">IF(E27="","",IF(E27="Krank","",IF(E27="Feiertag","",IF(E27="Urlaub","",IF(AND(E27&lt;&gt;"Firma",F27="Firma"),"00:00 -",IF(AND(E27="Firma",F27&lt;&gt;"Firma"),G27,IF(AND(E27&lt;&gt;"Firma",F27&lt;&gt;"Firma"),"00:00 -","")))))))</f>
        <v/>
      </c>
      <c r="D27" s="151" t="str">
        <f t="shared" ref="D27" si="21">IF(E27="","",IF(E27="Krank","",IF(E27="Feiertag","",IF(E27="Urlaub","",IF(AND(E27&lt;&gt;"Firma",F27="Firma"),H27,IF(AND(E27="Firma",F27&lt;&gt;"Firma"),"00:00",IF(AND(E27&lt;&gt;"Firma",F27&lt;&gt;"Firma"),"00:00","")))))))</f>
        <v/>
      </c>
      <c r="E27" s="75"/>
      <c r="F27" s="75"/>
      <c r="G27" s="88"/>
      <c r="H27" s="206"/>
      <c r="I27" s="85">
        <f t="shared" si="1"/>
        <v>0</v>
      </c>
      <c r="J27" s="85">
        <f t="shared" ref="J27" si="22">IF(WEEKDAY(A27)=7,I27,IF(WEEKDAY(A27)=1,I27,""))</f>
        <v>0</v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11"/>
        <v/>
      </c>
      <c r="Q27" s="208"/>
    </row>
    <row r="28" spans="1:17" ht="15">
      <c r="A28" s="81">
        <f t="shared" si="0"/>
        <v>1</v>
      </c>
      <c r="B28" s="80">
        <f t="shared" ref="B28" si="23">B27+1</f>
        <v>44003</v>
      </c>
      <c r="C28" s="150" t="str">
        <f t="shared" ref="C28" si="24">IF(E28="","",IF(E28="Krank","",IF(E28="Feiertag","",IF(E28="Urlaub","",IF(AND(E28&lt;&gt;"Firma",F28="Firma"),"00:00 -",IF(AND(E28="Firma",F28&lt;&gt;"Firma"),G28,IF(AND(E28&lt;&gt;"Firma",F28&lt;&gt;"Firma"),"00:00 -","")))))))</f>
        <v/>
      </c>
      <c r="D28" s="151" t="str">
        <f t="shared" ref="D28" si="25">IF(E28="","",IF(E28="Krank","",IF(E28="Feiertag","",IF(E28="Urlaub","",IF(AND(E28&lt;&gt;"Firma",F28="Firma"),H28,IF(AND(E28="Firma",F28&lt;&gt;"Firma"),"00:00",IF(AND(E28&lt;&gt;"Firma",F28&lt;&gt;"Firma"),"00:00","")))))))</f>
        <v/>
      </c>
      <c r="E28" s="75"/>
      <c r="F28" s="77"/>
      <c r="G28" s="88"/>
      <c r="H28" s="206"/>
      <c r="I28" s="85">
        <f t="shared" si="1"/>
        <v>0</v>
      </c>
      <c r="J28" s="85">
        <f t="shared" ref="J28" si="26">IF(WEEKDAY(A28)=7,I28,IF(WEEKDAY(A28)=1,I28,""))</f>
        <v>0</v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11"/>
        <v/>
      </c>
      <c r="Q28" s="208"/>
    </row>
    <row r="29" spans="1:17" ht="15">
      <c r="A29" s="81">
        <f t="shared" si="0"/>
        <v>2</v>
      </c>
      <c r="B29" s="80">
        <f t="shared" ref="B29" si="27">B28+1</f>
        <v>44004</v>
      </c>
      <c r="C29" s="150" t="str">
        <f t="shared" ref="C29" si="28">IF(E29="","",IF(E29="Krank","",IF(E29="Feiertag","",IF(E29="Urlaub","",IF(AND(E29&lt;&gt;"Firma",F29="Firma"),"00:00 -",IF(AND(E29="Firma",F29&lt;&gt;"Firma"),G29,IF(AND(E29&lt;&gt;"Firma",F29&lt;&gt;"Firma"),"00:00 -","")))))))</f>
        <v/>
      </c>
      <c r="D29" s="151" t="str">
        <f t="shared" ref="D29" si="29">IF(E29="","",IF(E29="Krank","",IF(E29="Feiertag","",IF(E29="Urlaub","",IF(AND(E29&lt;&gt;"Firma",F29="Firma"),H29,IF(AND(E29="Firma",F29&lt;&gt;"Firma"),"00:00",IF(AND(E29&lt;&gt;"Firma",F29&lt;&gt;"Firma"),"00:00","")))))))</f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ref="J29" si="30">IF(WEEKDAY(A29)=7,I29,IF(WEEKDAY(A29)=1,I29,""))</f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11"/>
        <v/>
      </c>
      <c r="Q29" s="208"/>
    </row>
    <row r="30" spans="1:17" ht="15">
      <c r="A30" s="81">
        <f t="shared" si="0"/>
        <v>3</v>
      </c>
      <c r="B30" s="80">
        <f t="shared" ref="B30" si="31">B29+1</f>
        <v>44005</v>
      </c>
      <c r="C30" s="150" t="str">
        <f t="shared" ref="C30" si="32">IF(E30="","",IF(E30="Krank","",IF(E30="Feiertag","",IF(E30="Urlaub","",IF(AND(E30&lt;&gt;"Firma",F30="Firma"),"00:00 -",IF(AND(E30="Firma",F30&lt;&gt;"Firma"),G30,IF(AND(E30&lt;&gt;"Firma",F30&lt;&gt;"Firma"),"00:00 -","")))))))</f>
        <v/>
      </c>
      <c r="D30" s="151" t="str">
        <f t="shared" ref="D30" si="33">IF(E30="","",IF(E30="Krank","",IF(E30="Feiertag","",IF(E30="Urlaub","",IF(AND(E30&lt;&gt;"Firma",F30="Firma"),H30,IF(AND(E30="Firma",F30&lt;&gt;"Firma"),"00:00",IF(AND(E30&lt;&gt;"Firma",F30&lt;&gt;"Firma"),"00:00","")))))))</f>
        <v/>
      </c>
      <c r="E30" s="75"/>
      <c r="F30" s="75"/>
      <c r="G30" s="88"/>
      <c r="H30" s="206"/>
      <c r="I30" s="85">
        <f t="shared" si="1"/>
        <v>0</v>
      </c>
      <c r="J30" s="85" t="str">
        <f t="shared" ref="J30" si="34">IF(WEEKDAY(A30)=7,I30,IF(WEEKDAY(A30)=1,I30,""))</f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11"/>
        <v/>
      </c>
      <c r="Q30" s="208"/>
    </row>
    <row r="31" spans="1:17" ht="15">
      <c r="A31" s="81">
        <f t="shared" si="0"/>
        <v>4</v>
      </c>
      <c r="B31" s="80">
        <f t="shared" ref="B31" si="35">B30+1</f>
        <v>44006</v>
      </c>
      <c r="C31" s="150" t="str">
        <f t="shared" ref="C31" si="36">IF(E31="","",IF(E31="Krank","",IF(E31="Feiertag","",IF(E31="Urlaub","",IF(AND(E31&lt;&gt;"Firma",F31="Firma"),"00:00 -",IF(AND(E31="Firma",F31&lt;&gt;"Firma"),G31,IF(AND(E31&lt;&gt;"Firma",F31&lt;&gt;"Firma"),"00:00 -","")))))))</f>
        <v/>
      </c>
      <c r="D31" s="151" t="str">
        <f t="shared" ref="D31" si="37">IF(E31="","",IF(E31="Krank","",IF(E31="Feiertag","",IF(E31="Urlaub","",IF(AND(E31&lt;&gt;"Firma",F31="Firma"),H31,IF(AND(E31="Firma",F31&lt;&gt;"Firma"),"00:00",IF(AND(E31&lt;&gt;"Firma",F31&lt;&gt;"Firma"),"00:00","")))))))</f>
        <v/>
      </c>
      <c r="E31" s="75"/>
      <c r="F31" s="75"/>
      <c r="G31" s="88"/>
      <c r="H31" s="206"/>
      <c r="I31" s="85">
        <f t="shared" si="1"/>
        <v>0</v>
      </c>
      <c r="J31" s="85" t="str">
        <f t="shared" ref="J31" si="38">IF(WEEKDAY(A31)=7,I31,IF(WEEKDAY(A31)=1,I31,""))</f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11"/>
        <v/>
      </c>
      <c r="Q31" s="208"/>
    </row>
    <row r="32" spans="1:17" ht="15">
      <c r="A32" s="81">
        <f t="shared" si="0"/>
        <v>5</v>
      </c>
      <c r="B32" s="80">
        <f t="shared" ref="B32" si="39">B31+1</f>
        <v>44007</v>
      </c>
      <c r="C32" s="150" t="str">
        <f t="shared" ref="C32" si="40">IF(E32="","",IF(E32="Krank","",IF(E32="Feiertag","",IF(E32="Urlaub","",IF(AND(E32&lt;&gt;"Firma",F32="Firma"),"00:00 -",IF(AND(E32="Firma",F32&lt;&gt;"Firma"),G32,IF(AND(E32&lt;&gt;"Firma",F32&lt;&gt;"Firma"),"00:00 -","")))))))</f>
        <v/>
      </c>
      <c r="D32" s="151" t="str">
        <f t="shared" ref="D32" si="41">IF(E32="","",IF(E32="Krank","",IF(E32="Feiertag","",IF(E32="Urlaub","",IF(AND(E32&lt;&gt;"Firma",F32="Firma"),H32,IF(AND(E32="Firma",F32&lt;&gt;"Firma"),"00:00",IF(AND(E32&lt;&gt;"Firma",F32&lt;&gt;"Firma"),"00:00","")))))))</f>
        <v/>
      </c>
      <c r="E32" s="75"/>
      <c r="F32" s="77"/>
      <c r="G32" s="88"/>
      <c r="H32" s="206"/>
      <c r="I32" s="85">
        <f t="shared" si="1"/>
        <v>0</v>
      </c>
      <c r="J32" s="85" t="str">
        <f t="shared" ref="J32" si="42">IF(WEEKDAY(A32)=7,I32,IF(WEEKDAY(A32)=1,I32,""))</f>
        <v/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11"/>
        <v/>
      </c>
      <c r="Q32" s="208"/>
    </row>
    <row r="33" spans="1:17" ht="15">
      <c r="A33" s="81">
        <f t="shared" si="0"/>
        <v>6</v>
      </c>
      <c r="B33" s="80">
        <f t="shared" ref="B33" si="43">B32+1</f>
        <v>44008</v>
      </c>
      <c r="C33" s="150" t="str">
        <f t="shared" ref="C33" si="44">IF(E33="","",IF(E33="Krank","",IF(E33="Feiertag","",IF(E33="Urlaub","",IF(AND(E33&lt;&gt;"Firma",F33="Firma"),"00:00 -",IF(AND(E33="Firma",F33&lt;&gt;"Firma"),G33,IF(AND(E33&lt;&gt;"Firma",F33&lt;&gt;"Firma"),"00:00 -","")))))))</f>
        <v/>
      </c>
      <c r="D33" s="151" t="str">
        <f t="shared" ref="D33" si="45">IF(E33="","",IF(E33="Krank","",IF(E33="Feiertag","",IF(E33="Urlaub","",IF(AND(E33&lt;&gt;"Firma",F33="Firma"),H33,IF(AND(E33="Firma",F33&lt;&gt;"Firma"),"00:00",IF(AND(E33&lt;&gt;"Firma",F33&lt;&gt;"Firma"),"00:00","")))))))</f>
        <v/>
      </c>
      <c r="E33" s="75"/>
      <c r="F33" s="77"/>
      <c r="G33" s="88"/>
      <c r="H33" s="206"/>
      <c r="I33" s="85">
        <f t="shared" si="1"/>
        <v>0</v>
      </c>
      <c r="J33" s="85" t="str">
        <f t="shared" ref="J33" si="46">IF(WEEKDAY(A33)=7,I33,IF(WEEKDAY(A33)=1,I33,""))</f>
        <v/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11"/>
        <v/>
      </c>
      <c r="Q33" s="208"/>
    </row>
    <row r="34" spans="1:17" ht="15">
      <c r="A34" s="81">
        <f t="shared" si="0"/>
        <v>7</v>
      </c>
      <c r="B34" s="80">
        <f t="shared" ref="B34" si="47">B33+1</f>
        <v>44009</v>
      </c>
      <c r="C34" s="150" t="str">
        <f t="shared" ref="C34" si="48">IF(E34="","",IF(E34="Krank","",IF(E34="Feiertag","",IF(E34="Urlaub","",IF(AND(E34&lt;&gt;"Firma",F34="Firma"),"00:00 -",IF(AND(E34="Firma",F34&lt;&gt;"Firma"),G34,IF(AND(E34&lt;&gt;"Firma",F34&lt;&gt;"Firma"),"00:00 -","")))))))</f>
        <v/>
      </c>
      <c r="D34" s="151" t="str">
        <f t="shared" ref="D34" si="49">IF(E34="","",IF(E34="Krank","",IF(E34="Feiertag","",IF(E34="Urlaub","",IF(AND(E34&lt;&gt;"Firma",F34="Firma"),H34,IF(AND(E34="Firma",F34&lt;&gt;"Firma"),"00:00",IF(AND(E34&lt;&gt;"Firma",F34&lt;&gt;"Firma"),"00:00","")))))))</f>
        <v/>
      </c>
      <c r="E34" s="75"/>
      <c r="F34" s="77"/>
      <c r="G34" s="88"/>
      <c r="H34" s="206"/>
      <c r="I34" s="85">
        <f t="shared" si="1"/>
        <v>0</v>
      </c>
      <c r="J34" s="85">
        <f t="shared" ref="J34" si="50">IF(WEEKDAY(A34)=7,I34,IF(WEEKDAY(A34)=1,I34,""))</f>
        <v>0</v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11"/>
        <v/>
      </c>
      <c r="Q34" s="208"/>
    </row>
    <row r="35" spans="1:17" ht="15">
      <c r="A35" s="81">
        <f t="shared" si="0"/>
        <v>1</v>
      </c>
      <c r="B35" s="80">
        <f t="shared" ref="B35" si="51">B34+1</f>
        <v>44010</v>
      </c>
      <c r="C35" s="150" t="str">
        <f t="shared" ref="C35" si="52">IF(E35="","",IF(E35="Krank","",IF(E35="Feiertag","",IF(E35="Urlaub","",IF(AND(E35&lt;&gt;"Firma",F35="Firma"),"00:00 -",IF(AND(E35="Firma",F35&lt;&gt;"Firma"),G35,IF(AND(E35&lt;&gt;"Firma",F35&lt;&gt;"Firma"),"00:00 -","")))))))</f>
        <v/>
      </c>
      <c r="D35" s="151" t="str">
        <f t="shared" ref="D35" si="53">IF(E35="","",IF(E35="Krank","",IF(E35="Feiertag","",IF(E35="Urlaub","",IF(AND(E35&lt;&gt;"Firma",F35="Firma"),H35,IF(AND(E35="Firma",F35&lt;&gt;"Firma"),"00:00",IF(AND(E35&lt;&gt;"Firma",F35&lt;&gt;"Firma"),"00:00","")))))))</f>
        <v/>
      </c>
      <c r="E35" s="75"/>
      <c r="F35" s="77"/>
      <c r="G35" s="88"/>
      <c r="H35" s="206"/>
      <c r="I35" s="85">
        <f t="shared" si="1"/>
        <v>0</v>
      </c>
      <c r="J35" s="85">
        <f t="shared" ref="J35" si="54">IF(WEEKDAY(A35)=7,I35,IF(WEEKDAY(A35)=1,I35,""))</f>
        <v>0</v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11"/>
        <v/>
      </c>
      <c r="Q35" s="208"/>
    </row>
    <row r="36" spans="1:17" ht="15">
      <c r="A36" s="81">
        <f t="shared" si="0"/>
        <v>2</v>
      </c>
      <c r="B36" s="80">
        <f t="shared" ref="B36" si="55">B35+1</f>
        <v>44011</v>
      </c>
      <c r="C36" s="150" t="str">
        <f t="shared" ref="C36" si="56">IF(E36="","",IF(E36="Krank","",IF(E36="Feiertag","",IF(E36="Urlaub","",IF(AND(E36&lt;&gt;"Firma",F36="Firma"),"00:00 -",IF(AND(E36="Firma",F36&lt;&gt;"Firma"),G36,IF(AND(E36&lt;&gt;"Firma",F36&lt;&gt;"Firma"),"00:00 -","")))))))</f>
        <v/>
      </c>
      <c r="D36" s="151" t="str">
        <f t="shared" ref="D36" si="57">IF(E36="","",IF(E36="Krank","",IF(E36="Feiertag","",IF(E36="Urlaub","",IF(AND(E36&lt;&gt;"Firma",F36="Firma"),H36,IF(AND(E36="Firma",F36&lt;&gt;"Firma"),"00:00",IF(AND(E36&lt;&gt;"Firma",F36&lt;&gt;"Firma"),"00:00","")))))))</f>
        <v/>
      </c>
      <c r="E36" s="75"/>
      <c r="F36" s="77"/>
      <c r="G36" s="88"/>
      <c r="H36" s="206"/>
      <c r="I36" s="85">
        <f t="shared" si="1"/>
        <v>0</v>
      </c>
      <c r="J36" s="85" t="str">
        <f t="shared" ref="J36" si="58">IF(WEEKDAY(A36)=7,I36,IF(WEEKDAY(A36)=1,I36,""))</f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11"/>
        <v/>
      </c>
      <c r="Q36" s="208"/>
    </row>
    <row r="37" spans="1:17" ht="15.75" thickBot="1">
      <c r="A37" s="81">
        <f t="shared" si="0"/>
        <v>3</v>
      </c>
      <c r="B37" s="80">
        <f t="shared" ref="B37" si="59">B36+1</f>
        <v>44012</v>
      </c>
      <c r="C37" s="150" t="str">
        <f t="shared" ref="C37" si="60">IF(E37="","",IF(E37="Krank","",IF(E37="Feiertag","",IF(E37="Urlaub","",IF(AND(E37&lt;&gt;"Firma",F37="Firma"),"00:00 -",IF(AND(E37="Firma",F37&lt;&gt;"Firma"),G37,IF(AND(E37&lt;&gt;"Firma",F37&lt;&gt;"Firma"),"00:00 -","")))))))</f>
        <v/>
      </c>
      <c r="D37" s="151" t="str">
        <f t="shared" ref="D37" si="61">IF(E37="","",IF(E37="Krank","",IF(E37="Feiertag","",IF(E37="Urlaub","",IF(AND(E37&lt;&gt;"Firma",F37="Firma"),H37,IF(AND(E37="Firma",F37&lt;&gt;"Firma"),"00:00",IF(AND(E37&lt;&gt;"Firma",F37&lt;&gt;"Firma"),"00:00","")))))))</f>
        <v/>
      </c>
      <c r="E37" s="75"/>
      <c r="F37" s="75"/>
      <c r="G37" s="88"/>
      <c r="H37" s="206"/>
      <c r="I37" s="85">
        <f t="shared" si="1"/>
        <v>0</v>
      </c>
      <c r="J37" s="85" t="str">
        <f t="shared" ref="J37" si="62">IF(WEEKDAY(A37)=7,I37,IF(WEEKDAY(A37)=1,I37,""))</f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11"/>
        <v/>
      </c>
      <c r="Q37" s="208"/>
    </row>
    <row r="38" spans="1:17" ht="16.5" thickTop="1">
      <c r="A38" s="82"/>
      <c r="B38" s="83"/>
      <c r="C38" s="82"/>
      <c r="D38" s="82"/>
      <c r="E38" s="82"/>
      <c r="F38" s="82"/>
      <c r="G38" s="82"/>
      <c r="H38" s="82"/>
      <c r="I38" s="221">
        <f>SUM(I8:I37)</f>
        <v>0</v>
      </c>
      <c r="J38" s="222">
        <f>SUM(J8:J37)</f>
        <v>0</v>
      </c>
      <c r="K38" s="222">
        <f>SUM(K8:K37)</f>
        <v>0</v>
      </c>
      <c r="L38" s="222"/>
      <c r="M38" s="223">
        <f>SUM(M8:M37)*24</f>
        <v>0</v>
      </c>
      <c r="N38" s="224">
        <f>SUM(N8:N37)</f>
        <v>0</v>
      </c>
    </row>
    <row r="39" spans="1:17" ht="15">
      <c r="I39" s="215">
        <f>IF(I38&gt;Einstellung!K8,I38-Einstellung!K8,0)</f>
        <v>0</v>
      </c>
    </row>
    <row r="40" spans="1:17" ht="15">
      <c r="B40" s="38"/>
      <c r="D40" s="71"/>
      <c r="E40" s="48"/>
      <c r="F40" s="48"/>
      <c r="H40" s="53" t="s">
        <v>64</v>
      </c>
      <c r="J40" s="225"/>
      <c r="M40" s="38"/>
      <c r="P40" s="142"/>
    </row>
    <row r="41" spans="1:17" ht="15">
      <c r="A41" s="54" t="s">
        <v>75</v>
      </c>
      <c r="D41" s="54"/>
      <c r="E41" s="252">
        <f>Mai!E42-I43</f>
        <v>26</v>
      </c>
      <c r="F41" s="48"/>
      <c r="H41" s="38"/>
      <c r="I41" s="247">
        <f>J38</f>
        <v>0</v>
      </c>
      <c r="J41" s="250" t="s">
        <v>122</v>
      </c>
      <c r="K41" s="92"/>
      <c r="L41" s="92"/>
      <c r="M41" s="92"/>
    </row>
    <row r="42" spans="1:17" ht="15">
      <c r="A42" s="54" t="s">
        <v>46</v>
      </c>
      <c r="D42" s="54"/>
      <c r="E42" s="253">
        <f>Mai!E43+I44</f>
        <v>0</v>
      </c>
      <c r="F42" s="48"/>
      <c r="H42" s="38"/>
      <c r="I42" s="248">
        <f>N38</f>
        <v>0</v>
      </c>
      <c r="J42" s="250" t="s">
        <v>47</v>
      </c>
      <c r="K42" s="92"/>
      <c r="L42" s="92"/>
      <c r="M42" s="92"/>
    </row>
    <row r="43" spans="1:17" ht="15">
      <c r="A43" s="54" t="s">
        <v>112</v>
      </c>
      <c r="D43" s="71"/>
      <c r="E43" s="253">
        <f>M38</f>
        <v>0</v>
      </c>
      <c r="F43" s="48"/>
      <c r="H43" s="38"/>
      <c r="I43" s="249">
        <f>COUNTIF(E8:E38,"Urlaub")</f>
        <v>0</v>
      </c>
      <c r="J43" s="250" t="s">
        <v>48</v>
      </c>
      <c r="K43" s="92"/>
      <c r="L43" s="92"/>
      <c r="M43" s="92"/>
    </row>
    <row r="44" spans="1:17" ht="15">
      <c r="B44" s="38"/>
      <c r="D44" s="71"/>
      <c r="E44" s="48"/>
      <c r="F44" s="48"/>
      <c r="G44" s="318"/>
      <c r="H44" s="319"/>
      <c r="I44" s="251">
        <f>IF(I38&gt;207.9,I39-J38,IF(I38&lt;208,I39-J38,0))</f>
        <v>0</v>
      </c>
      <c r="J44" s="250" t="s">
        <v>119</v>
      </c>
      <c r="K44" s="92"/>
      <c r="L44" s="92"/>
      <c r="M44" s="92"/>
    </row>
    <row r="46" spans="1:17">
      <c r="I46" s="154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M8:M37">
    <cfRule type="cellIs" dxfId="372" priority="41" operator="equal">
      <formula>0</formula>
    </cfRule>
    <cfRule type="cellIs" dxfId="371" priority="42" operator="equal">
      <formula>"0$L$8:$L$20"</formula>
    </cfRule>
    <cfRule type="containsText" dxfId="370" priority="43" operator="containsText" text="&quot;0,00 Std&quot;">
      <formula>NOT(ISERROR(SEARCH("""0,00 Std""",M8)))</formula>
    </cfRule>
    <cfRule type="cellIs" dxfId="369" priority="44" operator="equal">
      <formula>"0,00 Std"</formula>
    </cfRule>
    <cfRule type="cellIs" dxfId="368" priority="45" operator="equal">
      <formula>"0,00 Std"</formula>
    </cfRule>
    <cfRule type="cellIs" dxfId="367" priority="46" operator="lessThan">
      <formula>"0,00 Std"</formula>
    </cfRule>
    <cfRule type="cellIs" dxfId="366" priority="47" operator="greaterThan">
      <formula>"0,00 Std"</formula>
    </cfRule>
    <cfRule type="cellIs" dxfId="365" priority="48" operator="greaterThan">
      <formula>"0,00 Std"</formula>
    </cfRule>
  </conditionalFormatting>
  <conditionalFormatting sqref="I9:I10 I13">
    <cfRule type="cellIs" dxfId="364" priority="40" operator="equal">
      <formula>IF($J$8=$I$8,$I$8)</formula>
    </cfRule>
  </conditionalFormatting>
  <conditionalFormatting sqref="I9:I11 I13">
    <cfRule type="cellIs" dxfId="363" priority="39" operator="equal">
      <formula>$J$8</formula>
    </cfRule>
  </conditionalFormatting>
  <conditionalFormatting sqref="I9:I21">
    <cfRule type="cellIs" dxfId="362" priority="37" operator="equal">
      <formula>$J$8</formula>
    </cfRule>
    <cfRule type="cellIs" dxfId="361" priority="38" operator="equal">
      <formula>$J$8</formula>
    </cfRule>
  </conditionalFormatting>
  <conditionalFormatting sqref="I12">
    <cfRule type="cellIs" dxfId="360" priority="36" operator="equal">
      <formula>$J$12</formula>
    </cfRule>
  </conditionalFormatting>
  <conditionalFormatting sqref="I13">
    <cfRule type="cellIs" dxfId="359" priority="34" operator="equal">
      <formula>$J$13</formula>
    </cfRule>
    <cfRule type="cellIs" dxfId="358" priority="35" operator="equal">
      <formula>$J$12</formula>
    </cfRule>
  </conditionalFormatting>
  <conditionalFormatting sqref="I8">
    <cfRule type="cellIs" dxfId="357" priority="32" operator="equal">
      <formula>$J$8</formula>
    </cfRule>
    <cfRule type="cellIs" dxfId="356" priority="33" operator="equal">
      <formula>$J$8</formula>
    </cfRule>
  </conditionalFormatting>
  <conditionalFormatting sqref="I9">
    <cfRule type="cellIs" dxfId="355" priority="30" operator="equal">
      <formula>$J$9</formula>
    </cfRule>
    <cfRule type="cellIs" dxfId="354" priority="31" operator="equal">
      <formula>$J$8</formula>
    </cfRule>
  </conditionalFormatting>
  <conditionalFormatting sqref="I13">
    <cfRule type="cellIs" dxfId="353" priority="29" operator="equal">
      <formula>$J$8</formula>
    </cfRule>
  </conditionalFormatting>
  <conditionalFormatting sqref="I10">
    <cfRule type="cellIs" dxfId="352" priority="28" operator="equal">
      <formula>$J$10</formula>
    </cfRule>
  </conditionalFormatting>
  <conditionalFormatting sqref="I11">
    <cfRule type="cellIs" dxfId="351" priority="27" operator="equal">
      <formula>$J$11</formula>
    </cfRule>
  </conditionalFormatting>
  <conditionalFormatting sqref="I14">
    <cfRule type="cellIs" dxfId="350" priority="26" operator="equal">
      <formula>$J$14</formula>
    </cfRule>
  </conditionalFormatting>
  <conditionalFormatting sqref="I15">
    <cfRule type="cellIs" dxfId="349" priority="25" operator="equal">
      <formula>$J$15</formula>
    </cfRule>
  </conditionalFormatting>
  <conditionalFormatting sqref="I16">
    <cfRule type="cellIs" dxfId="348" priority="24" operator="equal">
      <formula>$J$16</formula>
    </cfRule>
  </conditionalFormatting>
  <conditionalFormatting sqref="I17">
    <cfRule type="cellIs" dxfId="347" priority="23" operator="equal">
      <formula>$J$17</formula>
    </cfRule>
  </conditionalFormatting>
  <conditionalFormatting sqref="I18">
    <cfRule type="cellIs" dxfId="346" priority="22" operator="equal">
      <formula>$J$18</formula>
    </cfRule>
  </conditionalFormatting>
  <conditionalFormatting sqref="I19">
    <cfRule type="cellIs" dxfId="345" priority="21" operator="equal">
      <formula>$J$19</formula>
    </cfRule>
  </conditionalFormatting>
  <conditionalFormatting sqref="I20">
    <cfRule type="cellIs" dxfId="344" priority="20" operator="equal">
      <formula>$J$20</formula>
    </cfRule>
  </conditionalFormatting>
  <conditionalFormatting sqref="I21">
    <cfRule type="cellIs" dxfId="343" priority="19" operator="equal">
      <formula>$J$21</formula>
    </cfRule>
  </conditionalFormatting>
  <conditionalFormatting sqref="I22">
    <cfRule type="cellIs" dxfId="342" priority="18" operator="equal">
      <formula>$J$22</formula>
    </cfRule>
  </conditionalFormatting>
  <conditionalFormatting sqref="I23">
    <cfRule type="cellIs" dxfId="341" priority="17" operator="equal">
      <formula>$J$23</formula>
    </cfRule>
  </conditionalFormatting>
  <conditionalFormatting sqref="I24">
    <cfRule type="cellIs" dxfId="340" priority="16" operator="equal">
      <formula>$J$24</formula>
    </cfRule>
  </conditionalFormatting>
  <conditionalFormatting sqref="I25">
    <cfRule type="cellIs" dxfId="339" priority="15" operator="equal">
      <formula>$J$25</formula>
    </cfRule>
  </conditionalFormatting>
  <conditionalFormatting sqref="I26">
    <cfRule type="cellIs" dxfId="338" priority="14" operator="equal">
      <formula>$J$26</formula>
    </cfRule>
  </conditionalFormatting>
  <conditionalFormatting sqref="I27">
    <cfRule type="cellIs" dxfId="337" priority="13" operator="equal">
      <formula>$J$27</formula>
    </cfRule>
  </conditionalFormatting>
  <conditionalFormatting sqref="I28">
    <cfRule type="cellIs" dxfId="336" priority="12" operator="equal">
      <formula>$J$28</formula>
    </cfRule>
  </conditionalFormatting>
  <conditionalFormatting sqref="I29">
    <cfRule type="cellIs" dxfId="335" priority="11" operator="equal">
      <formula>$J$29</formula>
    </cfRule>
  </conditionalFormatting>
  <conditionalFormatting sqref="I30">
    <cfRule type="cellIs" dxfId="334" priority="10" operator="equal">
      <formula>$J$30</formula>
    </cfRule>
  </conditionalFormatting>
  <conditionalFormatting sqref="I31">
    <cfRule type="cellIs" dxfId="333" priority="9" operator="equal">
      <formula>$J$31</formula>
    </cfRule>
  </conditionalFormatting>
  <conditionalFormatting sqref="I32">
    <cfRule type="cellIs" dxfId="332" priority="8" operator="equal">
      <formula>$J$32</formula>
    </cfRule>
  </conditionalFormatting>
  <conditionalFormatting sqref="I33">
    <cfRule type="cellIs" dxfId="331" priority="7" operator="equal">
      <formula>$J$33</formula>
    </cfRule>
  </conditionalFormatting>
  <conditionalFormatting sqref="I34">
    <cfRule type="cellIs" dxfId="330" priority="6" operator="equal">
      <formula>$J$34</formula>
    </cfRule>
  </conditionalFormatting>
  <conditionalFormatting sqref="I35">
    <cfRule type="cellIs" dxfId="329" priority="5" operator="equal">
      <formula>$J$35</formula>
    </cfRule>
  </conditionalFormatting>
  <conditionalFormatting sqref="I36">
    <cfRule type="cellIs" dxfId="328" priority="4" operator="equal">
      <formula>$J$36</formula>
    </cfRule>
  </conditionalFormatting>
  <conditionalFormatting sqref="I37">
    <cfRule type="cellIs" dxfId="327" priority="3" operator="equal">
      <formula>$J$37</formula>
    </cfRule>
  </conditionalFormatting>
  <conditionalFormatting sqref="E41">
    <cfRule type="cellIs" dxfId="326" priority="2" operator="lessThan">
      <formula>0</formula>
    </cfRule>
  </conditionalFormatting>
  <conditionalFormatting sqref="E42">
    <cfRule type="cellIs" dxfId="325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M38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2"/>
  <dimension ref="A1:S46"/>
  <sheetViews>
    <sheetView topLeftCell="A4" workbookViewId="0">
      <selection activeCell="Q11" sqref="Q11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1.570312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10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8" si="0">WEEKDAY(B8,1)</f>
        <v>4</v>
      </c>
      <c r="B8" s="80">
        <f>DATEVALUE(CONCATENATE(1,G4," ",I4))</f>
        <v>44013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 t="str">
        <f t="shared" ref="J8:J38" si="2">IF(WEEKDAY(A8)=7,I8,IF(WEEKDAY(A8)=1,I8,""))</f>
        <v/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5</v>
      </c>
      <c r="B9" s="80">
        <f>B8+1</f>
        <v>44014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6</v>
      </c>
      <c r="B10" s="80">
        <f t="shared" ref="B10:B38" si="6">B9+1</f>
        <v>44015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7</v>
      </c>
      <c r="B11" s="80">
        <f t="shared" si="6"/>
        <v>44016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>
        <f t="shared" si="2"/>
        <v>0</v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1</v>
      </c>
      <c r="B12" s="80">
        <f t="shared" si="6"/>
        <v>44017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>
        <f t="shared" si="2"/>
        <v>0</v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2</v>
      </c>
      <c r="B13" s="80">
        <f t="shared" si="6"/>
        <v>44018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3</v>
      </c>
      <c r="B14" s="80">
        <f t="shared" si="6"/>
        <v>44019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4</v>
      </c>
      <c r="B15" s="80">
        <f t="shared" si="6"/>
        <v>44020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5</v>
      </c>
      <c r="B16" s="80">
        <f t="shared" si="6"/>
        <v>44021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6</v>
      </c>
      <c r="B17" s="80">
        <f t="shared" si="6"/>
        <v>44022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7</v>
      </c>
      <c r="B18" s="80">
        <f t="shared" si="6"/>
        <v>44023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>
        <f t="shared" si="2"/>
        <v>0</v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1</v>
      </c>
      <c r="B19" s="80">
        <f t="shared" si="6"/>
        <v>44024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>
        <f t="shared" si="2"/>
        <v>0</v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2</v>
      </c>
      <c r="B20" s="80">
        <f t="shared" si="6"/>
        <v>44025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3</v>
      </c>
      <c r="B21" s="80">
        <f t="shared" si="6"/>
        <v>44026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4</v>
      </c>
      <c r="B22" s="80">
        <f t="shared" si="6"/>
        <v>44027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5</v>
      </c>
      <c r="B23" s="80">
        <f t="shared" si="6"/>
        <v>44028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6</v>
      </c>
      <c r="B24" s="80">
        <f t="shared" si="6"/>
        <v>44029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7</v>
      </c>
      <c r="B25" s="80">
        <f t="shared" si="6"/>
        <v>44030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>
        <f>IF(WEEKDAY(A25)=7,I25,IF(WEEKDAY(A25)=1,I25,""))</f>
        <v>0</v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7"/>
        <v/>
      </c>
      <c r="Q25" s="208"/>
    </row>
    <row r="26" spans="1:17" ht="15">
      <c r="A26" s="81">
        <f t="shared" si="0"/>
        <v>1</v>
      </c>
      <c r="B26" s="80">
        <f t="shared" si="6"/>
        <v>44031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>
        <f t="shared" si="2"/>
        <v>0</v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7"/>
        <v/>
      </c>
      <c r="O26" s="139"/>
      <c r="Q26" s="208"/>
    </row>
    <row r="27" spans="1:17" ht="15">
      <c r="A27" s="81">
        <f t="shared" si="0"/>
        <v>2</v>
      </c>
      <c r="B27" s="80">
        <f t="shared" si="6"/>
        <v>44032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7"/>
        <v/>
      </c>
      <c r="Q27" s="208"/>
    </row>
    <row r="28" spans="1:17" ht="15">
      <c r="A28" s="81">
        <f t="shared" si="0"/>
        <v>3</v>
      </c>
      <c r="B28" s="80">
        <f t="shared" si="6"/>
        <v>44033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7"/>
        <v/>
      </c>
      <c r="Q28" s="208"/>
    </row>
    <row r="29" spans="1:17" ht="15">
      <c r="A29" s="81">
        <f t="shared" si="0"/>
        <v>4</v>
      </c>
      <c r="B29" s="80">
        <f t="shared" si="6"/>
        <v>44034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2"/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7"/>
        <v/>
      </c>
      <c r="Q29" s="208"/>
    </row>
    <row r="30" spans="1:17" ht="15">
      <c r="A30" s="81">
        <f t="shared" si="0"/>
        <v>5</v>
      </c>
      <c r="B30" s="80">
        <f t="shared" si="6"/>
        <v>44035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2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7"/>
        <v/>
      </c>
      <c r="Q30" s="208"/>
    </row>
    <row r="31" spans="1:17" ht="15">
      <c r="A31" s="81">
        <f t="shared" si="0"/>
        <v>6</v>
      </c>
      <c r="B31" s="80">
        <f t="shared" si="6"/>
        <v>44036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7"/>
        <v/>
      </c>
      <c r="Q31" s="208"/>
    </row>
    <row r="32" spans="1:17" ht="15">
      <c r="A32" s="81">
        <f t="shared" si="0"/>
        <v>7</v>
      </c>
      <c r="B32" s="80">
        <f t="shared" si="6"/>
        <v>44037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>
        <f t="shared" si="2"/>
        <v>0</v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7"/>
        <v/>
      </c>
      <c r="Q32" s="208"/>
    </row>
    <row r="33" spans="1:17" ht="15">
      <c r="A33" s="81">
        <f t="shared" si="0"/>
        <v>1</v>
      </c>
      <c r="B33" s="80">
        <f t="shared" si="6"/>
        <v>44038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>
        <f t="shared" si="2"/>
        <v>0</v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7"/>
        <v/>
      </c>
      <c r="Q33" s="208"/>
    </row>
    <row r="34" spans="1:17" ht="15">
      <c r="A34" s="81">
        <f t="shared" si="0"/>
        <v>2</v>
      </c>
      <c r="B34" s="80">
        <f t="shared" si="6"/>
        <v>44039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7"/>
        <v/>
      </c>
      <c r="Q34" s="208"/>
    </row>
    <row r="35" spans="1:17" ht="15">
      <c r="A35" s="81">
        <f t="shared" si="0"/>
        <v>3</v>
      </c>
      <c r="B35" s="80">
        <f t="shared" si="6"/>
        <v>44040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7"/>
        <v/>
      </c>
      <c r="Q35" s="208"/>
    </row>
    <row r="36" spans="1:17" ht="15">
      <c r="A36" s="81">
        <f t="shared" si="0"/>
        <v>4</v>
      </c>
      <c r="B36" s="80">
        <f t="shared" si="6"/>
        <v>44041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2"/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7"/>
        <v/>
      </c>
      <c r="Q36" s="208"/>
    </row>
    <row r="37" spans="1:17" ht="15">
      <c r="A37" s="81">
        <f t="shared" si="0"/>
        <v>5</v>
      </c>
      <c r="B37" s="80">
        <f t="shared" si="6"/>
        <v>44042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2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7"/>
        <v/>
      </c>
      <c r="Q37" s="208"/>
    </row>
    <row r="38" spans="1:17" ht="15.75" thickBot="1">
      <c r="A38" s="81">
        <f t="shared" si="0"/>
        <v>6</v>
      </c>
      <c r="B38" s="80">
        <f t="shared" si="6"/>
        <v>44043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 t="str">
        <f t="shared" si="2"/>
        <v/>
      </c>
      <c r="K38" s="218"/>
      <c r="L38" s="218"/>
      <c r="M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220" t="str">
        <f t="shared" si="7"/>
        <v/>
      </c>
      <c r="Q38" s="208"/>
    </row>
    <row r="39" spans="1:17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2"/>
      <c r="M39" s="223">
        <f>SUM(M8:M38)*24</f>
        <v>0</v>
      </c>
      <c r="N39" s="224">
        <f>SUM(N8:N38)</f>
        <v>0</v>
      </c>
    </row>
    <row r="40" spans="1:17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M40" s="38"/>
      <c r="P40" s="142"/>
    </row>
    <row r="41" spans="1:17">
      <c r="B41" s="38"/>
      <c r="D41" s="71"/>
      <c r="E41" s="48"/>
      <c r="F41" s="48"/>
      <c r="H41" s="38"/>
      <c r="M41" s="38"/>
    </row>
    <row r="42" spans="1:17" ht="15">
      <c r="A42" s="54" t="s">
        <v>75</v>
      </c>
      <c r="D42" s="54"/>
      <c r="E42" s="252">
        <f>Juni!E41-I44</f>
        <v>26</v>
      </c>
      <c r="F42" s="48"/>
      <c r="H42" s="38"/>
      <c r="I42" s="247">
        <f>J39</f>
        <v>0</v>
      </c>
      <c r="J42" s="250" t="s">
        <v>122</v>
      </c>
      <c r="K42" s="92"/>
      <c r="L42" s="92"/>
      <c r="M42" s="92"/>
    </row>
    <row r="43" spans="1:17" ht="15">
      <c r="A43" s="54" t="s">
        <v>46</v>
      </c>
      <c r="D43" s="54"/>
      <c r="E43" s="253">
        <f>Juni!E42+I45</f>
        <v>0</v>
      </c>
      <c r="F43" s="48"/>
      <c r="H43" s="38"/>
      <c r="I43" s="248">
        <f>N39</f>
        <v>0</v>
      </c>
      <c r="J43" s="250" t="s">
        <v>47</v>
      </c>
      <c r="K43" s="92"/>
      <c r="L43" s="92"/>
      <c r="M43" s="92"/>
    </row>
    <row r="44" spans="1:17" ht="15">
      <c r="A44" s="54" t="s">
        <v>112</v>
      </c>
      <c r="D44" s="71"/>
      <c r="E44" s="253">
        <f>M39</f>
        <v>0</v>
      </c>
      <c r="F44" s="48"/>
      <c r="H44" s="38"/>
      <c r="I44" s="249">
        <f>COUNTIF(E8:E38,"Urlaub")</f>
        <v>0</v>
      </c>
      <c r="J44" s="250" t="s">
        <v>48</v>
      </c>
      <c r="K44" s="92"/>
      <c r="L44" s="92"/>
      <c r="M44" s="92"/>
    </row>
    <row r="45" spans="1:17" ht="15">
      <c r="B45" s="38"/>
      <c r="D45" s="71"/>
      <c r="E45" s="48"/>
      <c r="F45" s="48"/>
      <c r="G45" s="318"/>
      <c r="H45" s="319"/>
      <c r="I45" s="251">
        <f>IF(I39&gt;207.9,I40-J39,IF(I39&lt;208,I40-J39,0))</f>
        <v>0</v>
      </c>
      <c r="J45" s="250" t="s">
        <v>121</v>
      </c>
      <c r="K45" s="92"/>
      <c r="L45" s="92"/>
      <c r="M45" s="92"/>
    </row>
    <row r="46" spans="1:17">
      <c r="I46" s="154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0" type="noConversion"/>
  <conditionalFormatting sqref="E9">
    <cfRule type="cellIs" dxfId="324" priority="49" stopIfTrue="1" operator="equal">
      <formula>"Krank"</formula>
    </cfRule>
    <cfRule type="cellIs" dxfId="323" priority="50" stopIfTrue="1" operator="equal">
      <formula>"Urlaub"</formula>
    </cfRule>
  </conditionalFormatting>
  <conditionalFormatting sqref="M8:M38">
    <cfRule type="cellIs" dxfId="322" priority="41" operator="equal">
      <formula>0</formula>
    </cfRule>
    <cfRule type="cellIs" dxfId="321" priority="42" operator="equal">
      <formula>"0$L$8:$L$20"</formula>
    </cfRule>
    <cfRule type="containsText" dxfId="320" priority="43" operator="containsText" text="&quot;0,00 Std&quot;">
      <formula>NOT(ISERROR(SEARCH("""0,00 Std""",M8)))</formula>
    </cfRule>
    <cfRule type="cellIs" dxfId="319" priority="44" operator="equal">
      <formula>"0,00 Std"</formula>
    </cfRule>
    <cfRule type="cellIs" dxfId="318" priority="45" operator="equal">
      <formula>"0,00 Std"</formula>
    </cfRule>
    <cfRule type="cellIs" dxfId="317" priority="46" operator="lessThan">
      <formula>"0,00 Std"</formula>
    </cfRule>
    <cfRule type="cellIs" dxfId="316" priority="47" operator="greaterThan">
      <formula>"0,00 Std"</formula>
    </cfRule>
    <cfRule type="cellIs" dxfId="315" priority="48" operator="greaterThan">
      <formula>"0,00 Std"</formula>
    </cfRule>
  </conditionalFormatting>
  <conditionalFormatting sqref="I9:I10 I13">
    <cfRule type="cellIs" dxfId="314" priority="40" operator="equal">
      <formula>IF($J$8=$I$8,$I$8)</formula>
    </cfRule>
  </conditionalFormatting>
  <conditionalFormatting sqref="I9:I11 I13">
    <cfRule type="cellIs" dxfId="313" priority="39" operator="equal">
      <formula>$J$8</formula>
    </cfRule>
  </conditionalFormatting>
  <conditionalFormatting sqref="I9:I21">
    <cfRule type="cellIs" dxfId="312" priority="37" operator="equal">
      <formula>$J$8</formula>
    </cfRule>
    <cfRule type="cellIs" dxfId="311" priority="38" operator="equal">
      <formula>$J$8</formula>
    </cfRule>
  </conditionalFormatting>
  <conditionalFormatting sqref="I12">
    <cfRule type="cellIs" dxfId="310" priority="36" operator="equal">
      <formula>$J$12</formula>
    </cfRule>
  </conditionalFormatting>
  <conditionalFormatting sqref="I13">
    <cfRule type="cellIs" dxfId="309" priority="34" operator="equal">
      <formula>$J$13</formula>
    </cfRule>
    <cfRule type="cellIs" dxfId="308" priority="35" operator="equal">
      <formula>$J$12</formula>
    </cfRule>
  </conditionalFormatting>
  <conditionalFormatting sqref="I8">
    <cfRule type="cellIs" dxfId="307" priority="32" operator="equal">
      <formula>$J$8</formula>
    </cfRule>
    <cfRule type="cellIs" dxfId="306" priority="33" operator="equal">
      <formula>$J$8</formula>
    </cfRule>
  </conditionalFormatting>
  <conditionalFormatting sqref="I9">
    <cfRule type="cellIs" dxfId="305" priority="30" operator="equal">
      <formula>$J$9</formula>
    </cfRule>
    <cfRule type="cellIs" dxfId="304" priority="31" operator="equal">
      <formula>$J$8</formula>
    </cfRule>
  </conditionalFormatting>
  <conditionalFormatting sqref="I13">
    <cfRule type="cellIs" dxfId="303" priority="29" operator="equal">
      <formula>$J$8</formula>
    </cfRule>
  </conditionalFormatting>
  <conditionalFormatting sqref="I10">
    <cfRule type="cellIs" dxfId="302" priority="28" operator="equal">
      <formula>$J$10</formula>
    </cfRule>
  </conditionalFormatting>
  <conditionalFormatting sqref="I11">
    <cfRule type="cellIs" dxfId="301" priority="27" operator="equal">
      <formula>$J$11</formula>
    </cfRule>
  </conditionalFormatting>
  <conditionalFormatting sqref="I14">
    <cfRule type="cellIs" dxfId="300" priority="26" operator="equal">
      <formula>$J$14</formula>
    </cfRule>
  </conditionalFormatting>
  <conditionalFormatting sqref="I15">
    <cfRule type="cellIs" dxfId="299" priority="25" operator="equal">
      <formula>$J$15</formula>
    </cfRule>
  </conditionalFormatting>
  <conditionalFormatting sqref="I16">
    <cfRule type="cellIs" dxfId="298" priority="24" operator="equal">
      <formula>$J$16</formula>
    </cfRule>
  </conditionalFormatting>
  <conditionalFormatting sqref="I17">
    <cfRule type="cellIs" dxfId="297" priority="23" operator="equal">
      <formula>$J$17</formula>
    </cfRule>
  </conditionalFormatting>
  <conditionalFormatting sqref="I18">
    <cfRule type="cellIs" dxfId="296" priority="22" operator="equal">
      <formula>$J$18</formula>
    </cfRule>
  </conditionalFormatting>
  <conditionalFormatting sqref="I19">
    <cfRule type="cellIs" dxfId="295" priority="21" operator="equal">
      <formula>$J$19</formula>
    </cfRule>
  </conditionalFormatting>
  <conditionalFormatting sqref="I20">
    <cfRule type="cellIs" dxfId="294" priority="20" operator="equal">
      <formula>$J$20</formula>
    </cfRule>
  </conditionalFormatting>
  <conditionalFormatting sqref="I21">
    <cfRule type="cellIs" dxfId="293" priority="19" operator="equal">
      <formula>$J$21</formula>
    </cfRule>
  </conditionalFormatting>
  <conditionalFormatting sqref="I22">
    <cfRule type="cellIs" dxfId="292" priority="18" operator="equal">
      <formula>$J$22</formula>
    </cfRule>
  </conditionalFormatting>
  <conditionalFormatting sqref="I23">
    <cfRule type="cellIs" dxfId="291" priority="17" operator="equal">
      <formula>$J$23</formula>
    </cfRule>
  </conditionalFormatting>
  <conditionalFormatting sqref="I24">
    <cfRule type="cellIs" dxfId="290" priority="16" operator="equal">
      <formula>$J$24</formula>
    </cfRule>
  </conditionalFormatting>
  <conditionalFormatting sqref="I25">
    <cfRule type="cellIs" dxfId="289" priority="15" operator="equal">
      <formula>$J$25</formula>
    </cfRule>
  </conditionalFormatting>
  <conditionalFormatting sqref="I26">
    <cfRule type="cellIs" dxfId="288" priority="14" operator="equal">
      <formula>$J$26</formula>
    </cfRule>
  </conditionalFormatting>
  <conditionalFormatting sqref="I27">
    <cfRule type="cellIs" dxfId="287" priority="13" operator="equal">
      <formula>$J$27</formula>
    </cfRule>
  </conditionalFormatting>
  <conditionalFormatting sqref="I28">
    <cfRule type="cellIs" dxfId="286" priority="12" operator="equal">
      <formula>$J$28</formula>
    </cfRule>
  </conditionalFormatting>
  <conditionalFormatting sqref="I29">
    <cfRule type="cellIs" dxfId="285" priority="11" operator="equal">
      <formula>$J$29</formula>
    </cfRule>
  </conditionalFormatting>
  <conditionalFormatting sqref="I30">
    <cfRule type="cellIs" dxfId="284" priority="10" operator="equal">
      <formula>$J$30</formula>
    </cfRule>
  </conditionalFormatting>
  <conditionalFormatting sqref="I31">
    <cfRule type="cellIs" dxfId="283" priority="9" operator="equal">
      <formula>$J$31</formula>
    </cfRule>
  </conditionalFormatting>
  <conditionalFormatting sqref="I32">
    <cfRule type="cellIs" dxfId="282" priority="8" operator="equal">
      <formula>$J$32</formula>
    </cfRule>
  </conditionalFormatting>
  <conditionalFormatting sqref="I33">
    <cfRule type="cellIs" dxfId="281" priority="7" operator="equal">
      <formula>$J$33</formula>
    </cfRule>
  </conditionalFormatting>
  <conditionalFormatting sqref="I34">
    <cfRule type="cellIs" dxfId="280" priority="6" operator="equal">
      <formula>$J$34</formula>
    </cfRule>
  </conditionalFormatting>
  <conditionalFormatting sqref="I35">
    <cfRule type="cellIs" dxfId="279" priority="5" operator="equal">
      <formula>$J$35</formula>
    </cfRule>
  </conditionalFormatting>
  <conditionalFormatting sqref="I36">
    <cfRule type="cellIs" dxfId="278" priority="4" operator="equal">
      <formula>$J$36</formula>
    </cfRule>
  </conditionalFormatting>
  <conditionalFormatting sqref="I37">
    <cfRule type="cellIs" dxfId="277" priority="3" operator="equal">
      <formula>$J$37</formula>
    </cfRule>
  </conditionalFormatting>
  <conditionalFormatting sqref="I38">
    <cfRule type="cellIs" dxfId="276" priority="2" operator="equal">
      <formula>$J$38</formula>
    </cfRule>
  </conditionalFormatting>
  <conditionalFormatting sqref="I45 E42:E43">
    <cfRule type="cellIs" dxfId="275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M3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3"/>
  <dimension ref="A1:S46"/>
  <sheetViews>
    <sheetView workbookViewId="0">
      <selection activeCell="N4" sqref="N4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1.14062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9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8" si="0">WEEKDAY(B8,1)</f>
        <v>7</v>
      </c>
      <c r="B8" s="80">
        <f>DATEVALUE(CONCATENATE(1,G4," ",I4))</f>
        <v>44044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>
        <f t="shared" ref="J8:J38" si="2">IF(WEEKDAY(A8)=7,I8,IF(WEEKDAY(A8)=1,I8,""))</f>
        <v>0</v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1</v>
      </c>
      <c r="B9" s="80">
        <f>B8+1</f>
        <v>44045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>
        <f t="shared" si="2"/>
        <v>0</v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2</v>
      </c>
      <c r="B10" s="80">
        <f t="shared" ref="B10:B38" si="6">B9+1</f>
        <v>44046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3</v>
      </c>
      <c r="B11" s="80">
        <f t="shared" si="6"/>
        <v>44047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4</v>
      </c>
      <c r="B12" s="80">
        <f t="shared" si="6"/>
        <v>44048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5</v>
      </c>
      <c r="B13" s="80">
        <f t="shared" si="6"/>
        <v>44049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6</v>
      </c>
      <c r="B14" s="80">
        <f t="shared" si="6"/>
        <v>44050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7</v>
      </c>
      <c r="B15" s="80">
        <f t="shared" si="6"/>
        <v>44051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>
        <f t="shared" si="2"/>
        <v>0</v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1</v>
      </c>
      <c r="B16" s="80">
        <f t="shared" si="6"/>
        <v>44052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>
        <f t="shared" si="2"/>
        <v>0</v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2</v>
      </c>
      <c r="B17" s="80">
        <f t="shared" si="6"/>
        <v>44053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3</v>
      </c>
      <c r="B18" s="80">
        <f t="shared" si="6"/>
        <v>44054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4</v>
      </c>
      <c r="B19" s="80">
        <f t="shared" si="6"/>
        <v>44055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5</v>
      </c>
      <c r="B20" s="80">
        <f t="shared" si="6"/>
        <v>44056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6</v>
      </c>
      <c r="B21" s="80">
        <f t="shared" si="6"/>
        <v>44057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7</v>
      </c>
      <c r="B22" s="80">
        <f t="shared" si="6"/>
        <v>44058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>
        <f t="shared" si="2"/>
        <v>0</v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1</v>
      </c>
      <c r="B23" s="80">
        <f t="shared" si="6"/>
        <v>44059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>
        <f t="shared" si="2"/>
        <v>0</v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2</v>
      </c>
      <c r="B24" s="80">
        <f t="shared" si="6"/>
        <v>44060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3</v>
      </c>
      <c r="B25" s="80">
        <f t="shared" si="6"/>
        <v>44061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7"/>
        <v/>
      </c>
      <c r="Q25" s="208"/>
    </row>
    <row r="26" spans="1:17" ht="15">
      <c r="A26" s="81">
        <f t="shared" si="0"/>
        <v>4</v>
      </c>
      <c r="B26" s="80">
        <f t="shared" si="6"/>
        <v>44062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7"/>
        <v/>
      </c>
      <c r="O26" s="139"/>
      <c r="Q26" s="208"/>
    </row>
    <row r="27" spans="1:17" ht="15">
      <c r="A27" s="81">
        <f t="shared" si="0"/>
        <v>5</v>
      </c>
      <c r="B27" s="80">
        <f t="shared" si="6"/>
        <v>44063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7"/>
        <v/>
      </c>
      <c r="Q27" s="208"/>
    </row>
    <row r="28" spans="1:17" ht="15">
      <c r="A28" s="81">
        <f t="shared" si="0"/>
        <v>6</v>
      </c>
      <c r="B28" s="80">
        <f t="shared" si="6"/>
        <v>44064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7"/>
        <v/>
      </c>
      <c r="Q28" s="208"/>
    </row>
    <row r="29" spans="1:17" ht="15">
      <c r="A29" s="81">
        <f t="shared" si="0"/>
        <v>7</v>
      </c>
      <c r="B29" s="80">
        <f t="shared" si="6"/>
        <v>44065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>
        <f t="shared" si="2"/>
        <v>0</v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7"/>
        <v/>
      </c>
      <c r="Q29" s="208"/>
    </row>
    <row r="30" spans="1:17" ht="15">
      <c r="A30" s="81">
        <f t="shared" si="0"/>
        <v>1</v>
      </c>
      <c r="B30" s="80">
        <f t="shared" si="6"/>
        <v>44066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>
        <f t="shared" si="2"/>
        <v>0</v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7"/>
        <v/>
      </c>
      <c r="Q30" s="208"/>
    </row>
    <row r="31" spans="1:17" ht="15">
      <c r="A31" s="81">
        <f t="shared" si="0"/>
        <v>2</v>
      </c>
      <c r="B31" s="80">
        <f t="shared" si="6"/>
        <v>44067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7"/>
        <v/>
      </c>
      <c r="Q31" s="208"/>
    </row>
    <row r="32" spans="1:17" ht="15">
      <c r="A32" s="81">
        <f t="shared" si="0"/>
        <v>3</v>
      </c>
      <c r="B32" s="80">
        <f t="shared" si="6"/>
        <v>44068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7"/>
        <v/>
      </c>
      <c r="Q32" s="208"/>
    </row>
    <row r="33" spans="1:17" ht="15">
      <c r="A33" s="81">
        <f t="shared" si="0"/>
        <v>4</v>
      </c>
      <c r="B33" s="80">
        <f t="shared" si="6"/>
        <v>44069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7"/>
        <v/>
      </c>
      <c r="Q33" s="208"/>
    </row>
    <row r="34" spans="1:17" ht="15">
      <c r="A34" s="81">
        <f t="shared" si="0"/>
        <v>5</v>
      </c>
      <c r="B34" s="80">
        <f t="shared" si="6"/>
        <v>44070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7"/>
        <v/>
      </c>
      <c r="Q34" s="208"/>
    </row>
    <row r="35" spans="1:17" ht="15">
      <c r="A35" s="81">
        <f t="shared" si="0"/>
        <v>6</v>
      </c>
      <c r="B35" s="80">
        <f t="shared" si="6"/>
        <v>44071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7"/>
        <v/>
      </c>
      <c r="Q35" s="208"/>
    </row>
    <row r="36" spans="1:17" ht="15">
      <c r="A36" s="81">
        <f t="shared" si="0"/>
        <v>7</v>
      </c>
      <c r="B36" s="80">
        <f t="shared" si="6"/>
        <v>44072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>
        <f t="shared" si="2"/>
        <v>0</v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7"/>
        <v/>
      </c>
      <c r="Q36" s="208"/>
    </row>
    <row r="37" spans="1:17" ht="15">
      <c r="A37" s="81">
        <f t="shared" si="0"/>
        <v>1</v>
      </c>
      <c r="B37" s="80">
        <f t="shared" si="6"/>
        <v>44073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>
        <f t="shared" si="2"/>
        <v>0</v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7"/>
        <v/>
      </c>
      <c r="Q37" s="208"/>
    </row>
    <row r="38" spans="1:17" ht="15.75" thickBot="1">
      <c r="A38" s="81">
        <f t="shared" si="0"/>
        <v>2</v>
      </c>
      <c r="B38" s="80">
        <f t="shared" si="6"/>
        <v>44074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 t="str">
        <f t="shared" si="2"/>
        <v/>
      </c>
      <c r="K38" s="218"/>
      <c r="L38" s="218"/>
      <c r="M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220" t="str">
        <f t="shared" si="7"/>
        <v/>
      </c>
      <c r="Q38" s="208"/>
    </row>
    <row r="39" spans="1:17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2"/>
      <c r="M39" s="223">
        <f>SUM(M8:M38)*24</f>
        <v>0</v>
      </c>
      <c r="N39" s="224">
        <f>SUM(N8:N38)</f>
        <v>0</v>
      </c>
    </row>
    <row r="40" spans="1:17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M40" s="38"/>
      <c r="P40" s="142"/>
    </row>
    <row r="41" spans="1:17">
      <c r="B41" s="38"/>
      <c r="D41" s="71"/>
      <c r="E41" s="48"/>
      <c r="F41" s="48"/>
      <c r="H41" s="38"/>
      <c r="M41" s="38"/>
    </row>
    <row r="42" spans="1:17" ht="15">
      <c r="A42" s="54" t="s">
        <v>75</v>
      </c>
      <c r="D42" s="54"/>
      <c r="E42" s="252">
        <f>Juli!E42-I44</f>
        <v>26</v>
      </c>
      <c r="F42" s="48"/>
      <c r="H42" s="38"/>
      <c r="I42" s="247">
        <f>J39</f>
        <v>0</v>
      </c>
      <c r="J42" s="250" t="s">
        <v>122</v>
      </c>
      <c r="K42" s="92"/>
      <c r="L42" s="92"/>
      <c r="M42" s="92"/>
    </row>
    <row r="43" spans="1:17" ht="15">
      <c r="A43" s="54" t="s">
        <v>46</v>
      </c>
      <c r="D43" s="54"/>
      <c r="E43" s="253">
        <f>Juli!E43+I45</f>
        <v>0</v>
      </c>
      <c r="F43" s="48"/>
      <c r="H43" s="38"/>
      <c r="I43" s="248">
        <f>N39</f>
        <v>0</v>
      </c>
      <c r="J43" s="250" t="s">
        <v>47</v>
      </c>
      <c r="K43" s="92"/>
      <c r="L43" s="92"/>
      <c r="M43" s="92"/>
    </row>
    <row r="44" spans="1:17" ht="15">
      <c r="A44" s="54" t="s">
        <v>112</v>
      </c>
      <c r="D44" s="71"/>
      <c r="E44" s="253">
        <f>M39</f>
        <v>0</v>
      </c>
      <c r="F44" s="48"/>
      <c r="H44" s="38"/>
      <c r="I44" s="249">
        <f>COUNTIF(E8:E38,"Urlaub")</f>
        <v>0</v>
      </c>
      <c r="J44" s="250" t="s">
        <v>48</v>
      </c>
      <c r="K44" s="92"/>
      <c r="L44" s="92"/>
      <c r="M44" s="92"/>
    </row>
    <row r="45" spans="1:17" ht="15">
      <c r="B45" s="38"/>
      <c r="D45" s="71"/>
      <c r="E45" s="48"/>
      <c r="F45" s="48"/>
      <c r="G45" s="318"/>
      <c r="H45" s="319"/>
      <c r="I45" s="251">
        <f>IF(I39&gt;207.9,I40-J39,IF(I39&lt;208,I40-J39,0))</f>
        <v>0</v>
      </c>
      <c r="J45" s="250" t="s">
        <v>119</v>
      </c>
      <c r="K45" s="92"/>
      <c r="L45" s="92"/>
      <c r="M45" s="92"/>
    </row>
    <row r="46" spans="1:17">
      <c r="I46" s="154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0" type="noConversion"/>
  <conditionalFormatting sqref="E9">
    <cfRule type="cellIs" dxfId="274" priority="53" stopIfTrue="1" operator="equal">
      <formula>"Krank"</formula>
    </cfRule>
    <cfRule type="cellIs" dxfId="273" priority="54" stopIfTrue="1" operator="equal">
      <formula>"Urlaub"</formula>
    </cfRule>
  </conditionalFormatting>
  <conditionalFormatting sqref="M8:M38">
    <cfRule type="cellIs" dxfId="272" priority="41" operator="equal">
      <formula>0</formula>
    </cfRule>
    <cfRule type="cellIs" dxfId="271" priority="42" operator="equal">
      <formula>"0$L$8:$L$20"</formula>
    </cfRule>
    <cfRule type="containsText" dxfId="270" priority="43" operator="containsText" text="&quot;0,00 Std&quot;">
      <formula>NOT(ISERROR(SEARCH("""0,00 Std""",M8)))</formula>
    </cfRule>
    <cfRule type="cellIs" dxfId="269" priority="44" operator="equal">
      <formula>"0,00 Std"</formula>
    </cfRule>
    <cfRule type="cellIs" dxfId="268" priority="45" operator="equal">
      <formula>"0,00 Std"</formula>
    </cfRule>
    <cfRule type="cellIs" dxfId="267" priority="46" operator="lessThan">
      <formula>"0,00 Std"</formula>
    </cfRule>
    <cfRule type="cellIs" dxfId="266" priority="47" operator="greaterThan">
      <formula>"0,00 Std"</formula>
    </cfRule>
    <cfRule type="cellIs" dxfId="265" priority="48" operator="greaterThan">
      <formula>"0,00 Std"</formula>
    </cfRule>
  </conditionalFormatting>
  <conditionalFormatting sqref="I9:I10 I13">
    <cfRule type="cellIs" dxfId="264" priority="40" operator="equal">
      <formula>IF($J$8=$I$8,$I$8)</formula>
    </cfRule>
  </conditionalFormatting>
  <conditionalFormatting sqref="I9:I11 I13">
    <cfRule type="cellIs" dxfId="263" priority="39" operator="equal">
      <formula>$J$8</formula>
    </cfRule>
  </conditionalFormatting>
  <conditionalFormatting sqref="I9:I21">
    <cfRule type="cellIs" dxfId="262" priority="37" operator="equal">
      <formula>$J$8</formula>
    </cfRule>
    <cfRule type="cellIs" dxfId="261" priority="38" operator="equal">
      <formula>$J$8</formula>
    </cfRule>
  </conditionalFormatting>
  <conditionalFormatting sqref="I12">
    <cfRule type="cellIs" dxfId="260" priority="36" operator="equal">
      <formula>$J$12</formula>
    </cfRule>
  </conditionalFormatting>
  <conditionalFormatting sqref="I13">
    <cfRule type="cellIs" dxfId="259" priority="34" operator="equal">
      <formula>$J$13</formula>
    </cfRule>
    <cfRule type="cellIs" dxfId="258" priority="35" operator="equal">
      <formula>$J$12</formula>
    </cfRule>
  </conditionalFormatting>
  <conditionalFormatting sqref="I8">
    <cfRule type="cellIs" dxfId="257" priority="32" operator="equal">
      <formula>$J$8</formula>
    </cfRule>
    <cfRule type="cellIs" dxfId="256" priority="33" operator="equal">
      <formula>$J$8</formula>
    </cfRule>
  </conditionalFormatting>
  <conditionalFormatting sqref="I9">
    <cfRule type="cellIs" dxfId="255" priority="30" operator="equal">
      <formula>$J$9</formula>
    </cfRule>
    <cfRule type="cellIs" dxfId="254" priority="31" operator="equal">
      <formula>$J$8</formula>
    </cfRule>
  </conditionalFormatting>
  <conditionalFormatting sqref="I13">
    <cfRule type="cellIs" dxfId="253" priority="29" operator="equal">
      <formula>$J$8</formula>
    </cfRule>
  </conditionalFormatting>
  <conditionalFormatting sqref="I10">
    <cfRule type="cellIs" dxfId="252" priority="28" operator="equal">
      <formula>$J$10</formula>
    </cfRule>
  </conditionalFormatting>
  <conditionalFormatting sqref="I11">
    <cfRule type="cellIs" dxfId="251" priority="27" operator="equal">
      <formula>$J$11</formula>
    </cfRule>
  </conditionalFormatting>
  <conditionalFormatting sqref="I14">
    <cfRule type="cellIs" dxfId="250" priority="26" operator="equal">
      <formula>$J$14</formula>
    </cfRule>
  </conditionalFormatting>
  <conditionalFormatting sqref="I15">
    <cfRule type="cellIs" dxfId="249" priority="25" operator="equal">
      <formula>$J$15</formula>
    </cfRule>
  </conditionalFormatting>
  <conditionalFormatting sqref="I16">
    <cfRule type="cellIs" dxfId="248" priority="24" operator="equal">
      <formula>$J$16</formula>
    </cfRule>
  </conditionalFormatting>
  <conditionalFormatting sqref="I17">
    <cfRule type="cellIs" dxfId="247" priority="23" operator="equal">
      <formula>$J$17</formula>
    </cfRule>
  </conditionalFormatting>
  <conditionalFormatting sqref="I18">
    <cfRule type="cellIs" dxfId="246" priority="22" operator="equal">
      <formula>$J$18</formula>
    </cfRule>
  </conditionalFormatting>
  <conditionalFormatting sqref="I19">
    <cfRule type="cellIs" dxfId="245" priority="21" operator="equal">
      <formula>$J$19</formula>
    </cfRule>
  </conditionalFormatting>
  <conditionalFormatting sqref="I20">
    <cfRule type="cellIs" dxfId="244" priority="20" operator="equal">
      <formula>$J$20</formula>
    </cfRule>
  </conditionalFormatting>
  <conditionalFormatting sqref="I21">
    <cfRule type="cellIs" dxfId="243" priority="19" operator="equal">
      <formula>$J$21</formula>
    </cfRule>
  </conditionalFormatting>
  <conditionalFormatting sqref="I22">
    <cfRule type="cellIs" dxfId="242" priority="18" operator="equal">
      <formula>$J$22</formula>
    </cfRule>
  </conditionalFormatting>
  <conditionalFormatting sqref="I23">
    <cfRule type="cellIs" dxfId="241" priority="17" operator="equal">
      <formula>$J$23</formula>
    </cfRule>
  </conditionalFormatting>
  <conditionalFormatting sqref="I24">
    <cfRule type="cellIs" dxfId="240" priority="16" operator="equal">
      <formula>$J$24</formula>
    </cfRule>
  </conditionalFormatting>
  <conditionalFormatting sqref="I25">
    <cfRule type="cellIs" dxfId="239" priority="15" operator="equal">
      <formula>$J$25</formula>
    </cfRule>
  </conditionalFormatting>
  <conditionalFormatting sqref="I26">
    <cfRule type="cellIs" dxfId="238" priority="14" operator="equal">
      <formula>$J$26</formula>
    </cfRule>
  </conditionalFormatting>
  <conditionalFormatting sqref="I27">
    <cfRule type="cellIs" dxfId="237" priority="13" operator="equal">
      <formula>$J$27</formula>
    </cfRule>
  </conditionalFormatting>
  <conditionalFormatting sqref="I28">
    <cfRule type="cellIs" dxfId="236" priority="12" operator="equal">
      <formula>$J$28</formula>
    </cfRule>
  </conditionalFormatting>
  <conditionalFormatting sqref="I29">
    <cfRule type="cellIs" dxfId="235" priority="11" operator="equal">
      <formula>$J$29</formula>
    </cfRule>
  </conditionalFormatting>
  <conditionalFormatting sqref="I30">
    <cfRule type="cellIs" dxfId="234" priority="10" operator="equal">
      <formula>$J$30</formula>
    </cfRule>
  </conditionalFormatting>
  <conditionalFormatting sqref="I31">
    <cfRule type="cellIs" dxfId="233" priority="9" operator="equal">
      <formula>$J$31</formula>
    </cfRule>
  </conditionalFormatting>
  <conditionalFormatting sqref="I32">
    <cfRule type="cellIs" dxfId="232" priority="8" operator="equal">
      <formula>$J$32</formula>
    </cfRule>
  </conditionalFormatting>
  <conditionalFormatting sqref="I33">
    <cfRule type="cellIs" dxfId="231" priority="7" operator="equal">
      <formula>$J$33</formula>
    </cfRule>
  </conditionalFormatting>
  <conditionalFormatting sqref="I34">
    <cfRule type="cellIs" dxfId="230" priority="6" operator="equal">
      <formula>$J$34</formula>
    </cfRule>
  </conditionalFormatting>
  <conditionalFormatting sqref="I35">
    <cfRule type="cellIs" dxfId="229" priority="5" operator="equal">
      <formula>$J$35</formula>
    </cfRule>
  </conditionalFormatting>
  <conditionalFormatting sqref="I36">
    <cfRule type="cellIs" dxfId="228" priority="4" operator="equal">
      <formula>$J$36</formula>
    </cfRule>
  </conditionalFormatting>
  <conditionalFormatting sqref="I37">
    <cfRule type="cellIs" dxfId="227" priority="3" operator="equal">
      <formula>$J$37</formula>
    </cfRule>
  </conditionalFormatting>
  <conditionalFormatting sqref="I38">
    <cfRule type="cellIs" dxfId="226" priority="2" operator="equal">
      <formula>$J$38</formula>
    </cfRule>
  </conditionalFormatting>
  <conditionalFormatting sqref="I45 E42:E43">
    <cfRule type="cellIs" dxfId="225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M39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19"/>
  <dimension ref="A1:S46"/>
  <sheetViews>
    <sheetView zoomScaleNormal="100" workbookViewId="0">
      <selection activeCell="R10" sqref="R10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1.4257812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8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7" si="0">WEEKDAY(B8,1)</f>
        <v>3</v>
      </c>
      <c r="B8" s="80">
        <f>DATEVALUE(CONCATENATE(1,G4," ",I4))</f>
        <v>44075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7" si="1">IF(E8="Krank","",IF(E8="Urlaub","",IF(E8="Feiertag","",IF(G8="",,IF(H8&gt;G8,H8*24-G8*24,(1-G8)*24+H8*24))-K8)))</f>
        <v>0</v>
      </c>
      <c r="J8" s="85" t="str">
        <f t="shared" ref="J8:J24" si="2">IF(WEEKDAY(A8)=7,I8,IF(WEEKDAY(A8)=1,I8,""))</f>
        <v/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4</v>
      </c>
      <c r="B9" s="80">
        <f>B8+1</f>
        <v>44076</v>
      </c>
      <c r="C9" s="150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5</v>
      </c>
      <c r="B10" s="80">
        <f t="shared" ref="B10:B25" si="6">B9+1</f>
        <v>44077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6</v>
      </c>
      <c r="B11" s="80">
        <f t="shared" si="6"/>
        <v>44078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7</v>
      </c>
      <c r="B12" s="80">
        <f t="shared" si="6"/>
        <v>44079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>
        <f t="shared" si="2"/>
        <v>0</v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1</v>
      </c>
      <c r="B13" s="80">
        <f t="shared" si="6"/>
        <v>44080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>
        <f t="shared" si="2"/>
        <v>0</v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2</v>
      </c>
      <c r="B14" s="80">
        <f t="shared" si="6"/>
        <v>44081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3</v>
      </c>
      <c r="B15" s="80">
        <f t="shared" si="6"/>
        <v>44082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4</v>
      </c>
      <c r="B16" s="80">
        <f t="shared" si="6"/>
        <v>44083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5</v>
      </c>
      <c r="B17" s="80">
        <f t="shared" si="6"/>
        <v>44084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6</v>
      </c>
      <c r="B18" s="80">
        <f t="shared" si="6"/>
        <v>44085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7</v>
      </c>
      <c r="B19" s="80">
        <f t="shared" si="6"/>
        <v>44086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>
        <f t="shared" si="2"/>
        <v>0</v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1</v>
      </c>
      <c r="B20" s="80">
        <f t="shared" si="6"/>
        <v>44087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>
        <f t="shared" si="2"/>
        <v>0</v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2</v>
      </c>
      <c r="B21" s="80">
        <f t="shared" si="6"/>
        <v>44088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3</v>
      </c>
      <c r="B22" s="80">
        <f t="shared" si="6"/>
        <v>44089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4</v>
      </c>
      <c r="B23" s="80">
        <f t="shared" si="6"/>
        <v>44090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5</v>
      </c>
      <c r="B24" s="80">
        <f t="shared" si="6"/>
        <v>44091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7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6</v>
      </c>
      <c r="B25" s="80">
        <f t="shared" si="6"/>
        <v>44092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7"/>
        <v/>
      </c>
      <c r="Q25" s="208"/>
    </row>
    <row r="26" spans="1:17" ht="15">
      <c r="A26" s="81">
        <f t="shared" si="0"/>
        <v>7</v>
      </c>
      <c r="B26" s="80">
        <f t="shared" ref="B26:B37" si="8">B25+1</f>
        <v>44093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>
        <f t="shared" ref="J26:J37" si="9">IF(WEEKDAY(A26)=7,I26,IF(WEEKDAY(A26)=1,I26,""))</f>
        <v>0</v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7"/>
        <v/>
      </c>
      <c r="O26" s="139"/>
      <c r="Q26" s="208"/>
    </row>
    <row r="27" spans="1:17" ht="15">
      <c r="A27" s="81">
        <f t="shared" si="0"/>
        <v>1</v>
      </c>
      <c r="B27" s="80">
        <f t="shared" si="8"/>
        <v>44094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>
        <f t="shared" si="9"/>
        <v>0</v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7"/>
        <v/>
      </c>
      <c r="Q27" s="208"/>
    </row>
    <row r="28" spans="1:17" ht="15">
      <c r="A28" s="81">
        <f t="shared" si="0"/>
        <v>2</v>
      </c>
      <c r="B28" s="80">
        <f t="shared" si="8"/>
        <v>44095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9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7"/>
        <v/>
      </c>
      <c r="Q28" s="208"/>
    </row>
    <row r="29" spans="1:17" ht="15">
      <c r="A29" s="81">
        <f t="shared" si="0"/>
        <v>3</v>
      </c>
      <c r="B29" s="80">
        <f t="shared" si="8"/>
        <v>44096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9"/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7"/>
        <v/>
      </c>
      <c r="Q29" s="208"/>
    </row>
    <row r="30" spans="1:17" ht="15">
      <c r="A30" s="81">
        <f t="shared" si="0"/>
        <v>4</v>
      </c>
      <c r="B30" s="80">
        <f t="shared" si="8"/>
        <v>44097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9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7"/>
        <v/>
      </c>
      <c r="Q30" s="208"/>
    </row>
    <row r="31" spans="1:17" ht="15">
      <c r="A31" s="81">
        <f t="shared" si="0"/>
        <v>5</v>
      </c>
      <c r="B31" s="80">
        <f t="shared" si="8"/>
        <v>44098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9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7"/>
        <v/>
      </c>
      <c r="Q31" s="208"/>
    </row>
    <row r="32" spans="1:17" ht="15">
      <c r="A32" s="81">
        <f t="shared" si="0"/>
        <v>6</v>
      </c>
      <c r="B32" s="80">
        <f t="shared" si="8"/>
        <v>44099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9"/>
        <v/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7"/>
        <v/>
      </c>
      <c r="Q32" s="208"/>
    </row>
    <row r="33" spans="1:17" ht="15">
      <c r="A33" s="81">
        <f t="shared" si="0"/>
        <v>7</v>
      </c>
      <c r="B33" s="80">
        <f t="shared" si="8"/>
        <v>44100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>
        <f t="shared" si="9"/>
        <v>0</v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7"/>
        <v/>
      </c>
      <c r="Q33" s="208"/>
    </row>
    <row r="34" spans="1:17" ht="15">
      <c r="A34" s="81">
        <f t="shared" si="0"/>
        <v>1</v>
      </c>
      <c r="B34" s="80">
        <f t="shared" si="8"/>
        <v>44101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>
        <f t="shared" si="9"/>
        <v>0</v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7"/>
        <v/>
      </c>
      <c r="Q34" s="208"/>
    </row>
    <row r="35" spans="1:17" ht="15">
      <c r="A35" s="81">
        <f t="shared" si="0"/>
        <v>2</v>
      </c>
      <c r="B35" s="80">
        <f t="shared" si="8"/>
        <v>44102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9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7"/>
        <v/>
      </c>
      <c r="Q35" s="208"/>
    </row>
    <row r="36" spans="1:17" ht="15">
      <c r="A36" s="81">
        <f t="shared" si="0"/>
        <v>3</v>
      </c>
      <c r="B36" s="80">
        <f t="shared" si="8"/>
        <v>44103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9"/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7"/>
        <v/>
      </c>
      <c r="Q36" s="208"/>
    </row>
    <row r="37" spans="1:17" ht="15.75" thickBot="1">
      <c r="A37" s="81">
        <f t="shared" si="0"/>
        <v>4</v>
      </c>
      <c r="B37" s="80">
        <f t="shared" si="8"/>
        <v>44104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9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7"/>
        <v/>
      </c>
      <c r="Q37" s="208"/>
    </row>
    <row r="38" spans="1:17" ht="16.5" thickTop="1">
      <c r="A38" s="82"/>
      <c r="B38" s="83"/>
      <c r="C38" s="82"/>
      <c r="D38" s="82"/>
      <c r="E38" s="82"/>
      <c r="F38" s="82"/>
      <c r="G38" s="82"/>
      <c r="H38" s="82"/>
      <c r="I38" s="221">
        <f>SUM(I8:I37)</f>
        <v>0</v>
      </c>
      <c r="J38" s="222">
        <f>SUM(J8:J37)</f>
        <v>0</v>
      </c>
      <c r="K38" s="222">
        <f>SUM(K8:K37)</f>
        <v>0</v>
      </c>
      <c r="L38" s="222"/>
      <c r="M38" s="223">
        <f>SUM(M8:M37)*24</f>
        <v>0</v>
      </c>
      <c r="N38" s="224">
        <f>SUM(N8:N37)</f>
        <v>0</v>
      </c>
    </row>
    <row r="39" spans="1:17" ht="15">
      <c r="H39" s="53" t="s">
        <v>64</v>
      </c>
      <c r="I39" s="215">
        <f>IF(I38&gt;Einstellung!K8,I38-Einstellung!K8,0)</f>
        <v>0</v>
      </c>
    </row>
    <row r="40" spans="1:17" ht="15">
      <c r="B40" s="38"/>
      <c r="D40" s="71"/>
      <c r="E40" s="48"/>
      <c r="F40" s="48"/>
      <c r="J40" s="225"/>
      <c r="M40" s="38"/>
      <c r="P40" s="142"/>
    </row>
    <row r="41" spans="1:17" ht="15">
      <c r="A41" s="54" t="s">
        <v>75</v>
      </c>
      <c r="D41" s="54"/>
      <c r="E41" s="252">
        <f>Aug!E42-I43</f>
        <v>26</v>
      </c>
      <c r="F41" s="48"/>
      <c r="H41" s="38"/>
      <c r="I41" s="247">
        <f>J38</f>
        <v>0</v>
      </c>
      <c r="J41" s="250" t="s">
        <v>122</v>
      </c>
      <c r="K41" s="92"/>
      <c r="L41" s="92"/>
      <c r="M41" s="92"/>
    </row>
    <row r="42" spans="1:17" ht="15">
      <c r="A42" s="54" t="s">
        <v>46</v>
      </c>
      <c r="D42" s="54"/>
      <c r="E42" s="253">
        <f>Aug!E43+I44</f>
        <v>0</v>
      </c>
      <c r="F42" s="48"/>
      <c r="H42" s="38"/>
      <c r="I42" s="248">
        <f>N38</f>
        <v>0</v>
      </c>
      <c r="J42" s="250" t="s">
        <v>47</v>
      </c>
      <c r="K42" s="92"/>
      <c r="L42" s="92"/>
      <c r="M42" s="92"/>
    </row>
    <row r="43" spans="1:17" ht="15">
      <c r="A43" s="54" t="s">
        <v>112</v>
      </c>
      <c r="D43" s="71"/>
      <c r="E43" s="253">
        <f>M38</f>
        <v>0</v>
      </c>
      <c r="F43" s="48"/>
      <c r="H43" s="38"/>
      <c r="I43" s="249">
        <f>COUNTIF(E8:E38,"Urlaub")</f>
        <v>0</v>
      </c>
      <c r="J43" s="250" t="s">
        <v>48</v>
      </c>
      <c r="K43" s="92"/>
      <c r="L43" s="92"/>
      <c r="M43" s="92"/>
    </row>
    <row r="44" spans="1:17" ht="15">
      <c r="A44" s="38"/>
      <c r="D44" s="71"/>
      <c r="E44" s="48"/>
      <c r="F44" s="48"/>
      <c r="G44" s="318"/>
      <c r="H44" s="319"/>
      <c r="I44" s="251">
        <f>IF(I38&gt;207.9,I39-J38,IF(I38&lt;208,I39-J38,0))</f>
        <v>0</v>
      </c>
      <c r="J44" s="250" t="s">
        <v>119</v>
      </c>
      <c r="K44" s="92"/>
      <c r="L44" s="92"/>
      <c r="M44" s="92"/>
    </row>
    <row r="46" spans="1:17">
      <c r="I46" s="154"/>
    </row>
  </sheetData>
  <mergeCells count="7">
    <mergeCell ref="G44:H44"/>
    <mergeCell ref="H2:I2"/>
    <mergeCell ref="J6:J7"/>
    <mergeCell ref="G4:H4"/>
    <mergeCell ref="A7:B7"/>
    <mergeCell ref="G7:H7"/>
    <mergeCell ref="C7:D7"/>
  </mergeCells>
  <phoneticPr fontId="9" type="noConversion"/>
  <conditionalFormatting sqref="E9">
    <cfRule type="cellIs" dxfId="224" priority="50" stopIfTrue="1" operator="equal">
      <formula>"Krank"</formula>
    </cfRule>
    <cfRule type="cellIs" dxfId="223" priority="51" stopIfTrue="1" operator="equal">
      <formula>"Urlaub"</formula>
    </cfRule>
  </conditionalFormatting>
  <conditionalFormatting sqref="M8:M37">
    <cfRule type="cellIs" dxfId="222" priority="40" operator="equal">
      <formula>0</formula>
    </cfRule>
    <cfRule type="cellIs" dxfId="221" priority="41" operator="equal">
      <formula>"0$L$8:$L$20"</formula>
    </cfRule>
    <cfRule type="containsText" dxfId="220" priority="42" operator="containsText" text="&quot;0,00 Std&quot;">
      <formula>NOT(ISERROR(SEARCH("""0,00 Std""",M8)))</formula>
    </cfRule>
    <cfRule type="cellIs" dxfId="219" priority="43" operator="equal">
      <formula>"0,00 Std"</formula>
    </cfRule>
    <cfRule type="cellIs" dxfId="218" priority="44" operator="equal">
      <formula>"0,00 Std"</formula>
    </cfRule>
    <cfRule type="cellIs" dxfId="217" priority="45" operator="lessThan">
      <formula>"0,00 Std"</formula>
    </cfRule>
    <cfRule type="cellIs" dxfId="216" priority="46" operator="greaterThan">
      <formula>"0,00 Std"</formula>
    </cfRule>
    <cfRule type="cellIs" dxfId="215" priority="47" operator="greaterThan">
      <formula>"0,00 Std"</formula>
    </cfRule>
  </conditionalFormatting>
  <conditionalFormatting sqref="I9:I10 I13">
    <cfRule type="cellIs" dxfId="214" priority="39" operator="equal">
      <formula>IF($J$8=$I$8,$I$8)</formula>
    </cfRule>
  </conditionalFormatting>
  <conditionalFormatting sqref="I9:I11 I13">
    <cfRule type="cellIs" dxfId="213" priority="38" operator="equal">
      <formula>$J$8</formula>
    </cfRule>
  </conditionalFormatting>
  <conditionalFormatting sqref="I9:I21">
    <cfRule type="cellIs" dxfId="212" priority="36" operator="equal">
      <formula>$J$8</formula>
    </cfRule>
    <cfRule type="cellIs" dxfId="211" priority="37" operator="equal">
      <formula>$J$8</formula>
    </cfRule>
  </conditionalFormatting>
  <conditionalFormatting sqref="I12">
    <cfRule type="cellIs" dxfId="210" priority="35" operator="equal">
      <formula>$J$12</formula>
    </cfRule>
  </conditionalFormatting>
  <conditionalFormatting sqref="I13">
    <cfRule type="cellIs" dxfId="209" priority="33" operator="equal">
      <formula>$J$13</formula>
    </cfRule>
    <cfRule type="cellIs" dxfId="208" priority="34" operator="equal">
      <formula>$J$12</formula>
    </cfRule>
  </conditionalFormatting>
  <conditionalFormatting sqref="I8">
    <cfRule type="cellIs" dxfId="207" priority="31" operator="equal">
      <formula>$J$8</formula>
    </cfRule>
    <cfRule type="cellIs" dxfId="206" priority="32" operator="equal">
      <formula>$J$8</formula>
    </cfRule>
  </conditionalFormatting>
  <conditionalFormatting sqref="I9">
    <cfRule type="cellIs" dxfId="205" priority="29" operator="equal">
      <formula>$J$9</formula>
    </cfRule>
    <cfRule type="cellIs" dxfId="204" priority="30" operator="equal">
      <formula>$J$8</formula>
    </cfRule>
  </conditionalFormatting>
  <conditionalFormatting sqref="I13">
    <cfRule type="cellIs" dxfId="203" priority="28" operator="equal">
      <formula>$J$8</formula>
    </cfRule>
  </conditionalFormatting>
  <conditionalFormatting sqref="I10">
    <cfRule type="cellIs" dxfId="202" priority="27" operator="equal">
      <formula>$J$10</formula>
    </cfRule>
  </conditionalFormatting>
  <conditionalFormatting sqref="I11">
    <cfRule type="cellIs" dxfId="201" priority="26" operator="equal">
      <formula>$J$11</formula>
    </cfRule>
  </conditionalFormatting>
  <conditionalFormatting sqref="I14">
    <cfRule type="cellIs" dxfId="200" priority="25" operator="equal">
      <formula>$J$14</formula>
    </cfRule>
  </conditionalFormatting>
  <conditionalFormatting sqref="I15">
    <cfRule type="cellIs" dxfId="199" priority="24" operator="equal">
      <formula>$J$15</formula>
    </cfRule>
  </conditionalFormatting>
  <conditionalFormatting sqref="I16">
    <cfRule type="cellIs" dxfId="198" priority="23" operator="equal">
      <formula>$J$16</formula>
    </cfRule>
  </conditionalFormatting>
  <conditionalFormatting sqref="I17">
    <cfRule type="cellIs" dxfId="197" priority="22" operator="equal">
      <formula>$J$17</formula>
    </cfRule>
  </conditionalFormatting>
  <conditionalFormatting sqref="I18">
    <cfRule type="cellIs" dxfId="196" priority="21" operator="equal">
      <formula>$J$18</formula>
    </cfRule>
  </conditionalFormatting>
  <conditionalFormatting sqref="I19">
    <cfRule type="cellIs" dxfId="195" priority="20" operator="equal">
      <formula>$J$19</formula>
    </cfRule>
  </conditionalFormatting>
  <conditionalFormatting sqref="I20">
    <cfRule type="cellIs" dxfId="194" priority="19" operator="equal">
      <formula>$J$20</formula>
    </cfRule>
  </conditionalFormatting>
  <conditionalFormatting sqref="I21">
    <cfRule type="cellIs" dxfId="193" priority="18" operator="equal">
      <formula>$J$21</formula>
    </cfRule>
  </conditionalFormatting>
  <conditionalFormatting sqref="I22">
    <cfRule type="cellIs" dxfId="192" priority="17" operator="equal">
      <formula>$J$22</formula>
    </cfRule>
  </conditionalFormatting>
  <conditionalFormatting sqref="I23">
    <cfRule type="cellIs" dxfId="191" priority="16" operator="equal">
      <formula>$J$23</formula>
    </cfRule>
  </conditionalFormatting>
  <conditionalFormatting sqref="I24">
    <cfRule type="cellIs" dxfId="190" priority="15" operator="equal">
      <formula>$J$24</formula>
    </cfRule>
  </conditionalFormatting>
  <conditionalFormatting sqref="I25">
    <cfRule type="cellIs" dxfId="189" priority="14" operator="equal">
      <formula>$J$25</formula>
    </cfRule>
  </conditionalFormatting>
  <conditionalFormatting sqref="I26">
    <cfRule type="cellIs" dxfId="188" priority="13" operator="equal">
      <formula>$J$26</formula>
    </cfRule>
  </conditionalFormatting>
  <conditionalFormatting sqref="I27">
    <cfRule type="cellIs" dxfId="187" priority="12" operator="equal">
      <formula>$J$27</formula>
    </cfRule>
  </conditionalFormatting>
  <conditionalFormatting sqref="I28">
    <cfRule type="cellIs" dxfId="186" priority="11" operator="equal">
      <formula>$J$28</formula>
    </cfRule>
  </conditionalFormatting>
  <conditionalFormatting sqref="I29">
    <cfRule type="cellIs" dxfId="185" priority="10" operator="equal">
      <formula>$J$29</formula>
    </cfRule>
  </conditionalFormatting>
  <conditionalFormatting sqref="I30">
    <cfRule type="cellIs" dxfId="184" priority="9" operator="equal">
      <formula>$J$30</formula>
    </cfRule>
  </conditionalFormatting>
  <conditionalFormatting sqref="I31">
    <cfRule type="cellIs" dxfId="183" priority="8" operator="equal">
      <formula>$J$31</formula>
    </cfRule>
  </conditionalFormatting>
  <conditionalFormatting sqref="I32">
    <cfRule type="cellIs" dxfId="182" priority="7" operator="equal">
      <formula>$J$32</formula>
    </cfRule>
  </conditionalFormatting>
  <conditionalFormatting sqref="I33">
    <cfRule type="cellIs" dxfId="181" priority="6" operator="equal">
      <formula>$J$33</formula>
    </cfRule>
  </conditionalFormatting>
  <conditionalFormatting sqref="I34">
    <cfRule type="cellIs" dxfId="180" priority="5" operator="equal">
      <formula>$J$34</formula>
    </cfRule>
  </conditionalFormatting>
  <conditionalFormatting sqref="I35">
    <cfRule type="cellIs" dxfId="179" priority="4" operator="equal">
      <formula>$J$35</formula>
    </cfRule>
  </conditionalFormatting>
  <conditionalFormatting sqref="I36">
    <cfRule type="cellIs" dxfId="178" priority="3" operator="equal">
      <formula>$J$36</formula>
    </cfRule>
  </conditionalFormatting>
  <conditionalFormatting sqref="I37">
    <cfRule type="cellIs" dxfId="177" priority="2" operator="equal">
      <formula>$J$37</formula>
    </cfRule>
  </conditionalFormatting>
  <conditionalFormatting sqref="I44 E41:E42">
    <cfRule type="cellIs" dxfId="176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scale="85" orientation="portrait" horizontalDpi="4294967293" verticalDpi="4294967293" r:id="rId1"/>
  <headerFooter alignWithMargins="0"/>
  <ignoredErrors>
    <ignoredError sqref="M38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Tabelle4"/>
  <dimension ref="A1:S46"/>
  <sheetViews>
    <sheetView topLeftCell="A7" workbookViewId="0">
      <selection activeCell="Q7" sqref="Q7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0.710937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7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8" si="0">WEEKDAY(B8,1)</f>
        <v>5</v>
      </c>
      <c r="B8" s="80">
        <f>DATEVALUE(CONCATENATE(1,G4," ",I4))</f>
        <v>44105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8" si="1">IF(E8="Krank","",IF(E8="Urlaub","",IF(E8="Feiertag","",IF(G8="",,IF(H8&gt;G8,H8*24-G8*24,(1-G8)*24+H8*24))-K8)))</f>
        <v>0</v>
      </c>
      <c r="J8" s="85" t="str">
        <f t="shared" ref="J8:J38" si="2">IF(WEEKDAY(A8)=7,I8,IF(WEEKDAY(A8)=1,I8,""))</f>
        <v/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6</v>
      </c>
      <c r="B9" s="80">
        <f>B8+1</f>
        <v>44106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7</v>
      </c>
      <c r="B10" s="80">
        <f t="shared" ref="B10:B38" si="6">B9+1</f>
        <v>44107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>
        <f t="shared" si="2"/>
        <v>0</v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1</v>
      </c>
      <c r="B11" s="80">
        <f t="shared" si="6"/>
        <v>44108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>
        <f t="shared" si="2"/>
        <v>0</v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2</v>
      </c>
      <c r="B12" s="80">
        <f t="shared" si="6"/>
        <v>44109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3</v>
      </c>
      <c r="B13" s="80">
        <f t="shared" si="6"/>
        <v>44110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4</v>
      </c>
      <c r="B14" s="80">
        <f t="shared" si="6"/>
        <v>44111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5</v>
      </c>
      <c r="B15" s="80">
        <f t="shared" si="6"/>
        <v>44112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6</v>
      </c>
      <c r="B16" s="80">
        <f t="shared" si="6"/>
        <v>44113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7</v>
      </c>
      <c r="B17" s="80">
        <f t="shared" si="6"/>
        <v>44114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>
        <f t="shared" si="2"/>
        <v>0</v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1</v>
      </c>
      <c r="B18" s="80">
        <f t="shared" si="6"/>
        <v>44115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>
        <f t="shared" si="2"/>
        <v>0</v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2</v>
      </c>
      <c r="B19" s="80">
        <f t="shared" si="6"/>
        <v>44116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3</v>
      </c>
      <c r="B20" s="80">
        <f t="shared" si="6"/>
        <v>44117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4</v>
      </c>
      <c r="B21" s="80">
        <f t="shared" si="6"/>
        <v>44118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5</v>
      </c>
      <c r="B22" s="80">
        <f t="shared" si="6"/>
        <v>44119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6</v>
      </c>
      <c r="B23" s="80">
        <f t="shared" si="6"/>
        <v>44120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7</v>
      </c>
      <c r="B24" s="80">
        <f t="shared" si="6"/>
        <v>44121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>
        <f t="shared" si="2"/>
        <v>0</v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1</v>
      </c>
      <c r="B25" s="80">
        <f t="shared" si="6"/>
        <v>44122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>
        <f>IF(WEEKDAY(A25)=7,I25,IF(WEEKDAY(A25)=1,I25,""))</f>
        <v>0</v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7"/>
        <v/>
      </c>
      <c r="Q25" s="208"/>
    </row>
    <row r="26" spans="1:17" ht="15">
      <c r="A26" s="81">
        <f t="shared" si="0"/>
        <v>2</v>
      </c>
      <c r="B26" s="80">
        <f t="shared" si="6"/>
        <v>44123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si="2"/>
        <v/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7"/>
        <v/>
      </c>
      <c r="O26" s="139"/>
      <c r="Q26" s="208"/>
    </row>
    <row r="27" spans="1:17" ht="15">
      <c r="A27" s="81">
        <f t="shared" si="0"/>
        <v>3</v>
      </c>
      <c r="B27" s="80">
        <f t="shared" si="6"/>
        <v>44124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2"/>
        <v/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7"/>
        <v/>
      </c>
      <c r="Q27" s="208"/>
    </row>
    <row r="28" spans="1:17" ht="15">
      <c r="A28" s="81">
        <f t="shared" si="0"/>
        <v>4</v>
      </c>
      <c r="B28" s="80">
        <f t="shared" si="6"/>
        <v>44125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7"/>
        <v/>
      </c>
      <c r="Q28" s="208"/>
    </row>
    <row r="29" spans="1:17" ht="15">
      <c r="A29" s="81">
        <f t="shared" si="0"/>
        <v>5</v>
      </c>
      <c r="B29" s="80">
        <f t="shared" si="6"/>
        <v>44126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 t="str">
        <f t="shared" si="2"/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7"/>
        <v/>
      </c>
      <c r="Q29" s="208"/>
    </row>
    <row r="30" spans="1:17" ht="15">
      <c r="A30" s="81">
        <f t="shared" si="0"/>
        <v>6</v>
      </c>
      <c r="B30" s="80">
        <f t="shared" si="6"/>
        <v>44127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2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7"/>
        <v/>
      </c>
      <c r="Q30" s="208"/>
    </row>
    <row r="31" spans="1:17" ht="15">
      <c r="A31" s="81">
        <f t="shared" si="0"/>
        <v>7</v>
      </c>
      <c r="B31" s="80">
        <f t="shared" si="6"/>
        <v>44128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>
        <f t="shared" si="2"/>
        <v>0</v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7"/>
        <v/>
      </c>
      <c r="Q31" s="208"/>
    </row>
    <row r="32" spans="1:17" ht="15">
      <c r="A32" s="81">
        <f t="shared" si="0"/>
        <v>1</v>
      </c>
      <c r="B32" s="80">
        <f t="shared" si="6"/>
        <v>44129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>
        <f t="shared" si="2"/>
        <v>0</v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7"/>
        <v/>
      </c>
      <c r="Q32" s="208"/>
    </row>
    <row r="33" spans="1:17" ht="15">
      <c r="A33" s="81">
        <f t="shared" si="0"/>
        <v>2</v>
      </c>
      <c r="B33" s="80">
        <f t="shared" si="6"/>
        <v>44130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2"/>
        <v/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7"/>
        <v/>
      </c>
      <c r="Q33" s="208"/>
    </row>
    <row r="34" spans="1:17" ht="15">
      <c r="A34" s="81">
        <f t="shared" si="0"/>
        <v>3</v>
      </c>
      <c r="B34" s="80">
        <f t="shared" si="6"/>
        <v>44131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2"/>
        <v/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7"/>
        <v/>
      </c>
      <c r="Q34" s="208"/>
    </row>
    <row r="35" spans="1:17" ht="15">
      <c r="A35" s="81">
        <f t="shared" si="0"/>
        <v>4</v>
      </c>
      <c r="B35" s="80">
        <f t="shared" si="6"/>
        <v>44132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7"/>
        <v/>
      </c>
      <c r="Q35" s="208"/>
    </row>
    <row r="36" spans="1:17" ht="15">
      <c r="A36" s="81">
        <f t="shared" si="0"/>
        <v>5</v>
      </c>
      <c r="B36" s="80">
        <f t="shared" si="6"/>
        <v>44133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2"/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7"/>
        <v/>
      </c>
      <c r="Q36" s="208"/>
    </row>
    <row r="37" spans="1:17" ht="15">
      <c r="A37" s="81">
        <f t="shared" si="0"/>
        <v>6</v>
      </c>
      <c r="B37" s="80">
        <f t="shared" si="6"/>
        <v>44134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2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7"/>
        <v/>
      </c>
      <c r="Q37" s="208"/>
    </row>
    <row r="38" spans="1:17" ht="15.75" thickBot="1">
      <c r="A38" s="81">
        <f t="shared" si="0"/>
        <v>7</v>
      </c>
      <c r="B38" s="80">
        <f t="shared" si="6"/>
        <v>44135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>
        <f t="shared" si="2"/>
        <v>0</v>
      </c>
      <c r="K38" s="218"/>
      <c r="L38" s="218"/>
      <c r="M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220" t="str">
        <f t="shared" si="7"/>
        <v/>
      </c>
      <c r="Q38" s="208"/>
    </row>
    <row r="39" spans="1:17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0</v>
      </c>
      <c r="J39" s="222">
        <f>SUM(J8:J38)</f>
        <v>0</v>
      </c>
      <c r="K39" s="222">
        <f>SUM(K8:K38)</f>
        <v>0</v>
      </c>
      <c r="L39" s="222"/>
      <c r="M39" s="223">
        <f>SUM(M8:M38)*24</f>
        <v>0</v>
      </c>
      <c r="N39" s="224">
        <f>SUM(N8:N38)</f>
        <v>0</v>
      </c>
    </row>
    <row r="40" spans="1:17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M40" s="38"/>
      <c r="P40" s="142"/>
    </row>
    <row r="41" spans="1:17">
      <c r="B41" s="38"/>
      <c r="D41" s="71"/>
      <c r="E41" s="48"/>
      <c r="F41" s="48"/>
      <c r="H41" s="38"/>
      <c r="M41" s="38"/>
    </row>
    <row r="42" spans="1:17" ht="15">
      <c r="A42" s="54" t="s">
        <v>75</v>
      </c>
      <c r="D42" s="54"/>
      <c r="E42" s="252">
        <f>Sep!E41-I44</f>
        <v>26</v>
      </c>
      <c r="F42" s="48"/>
      <c r="H42" s="38"/>
      <c r="I42" s="247">
        <f>J39</f>
        <v>0</v>
      </c>
      <c r="J42" s="250" t="s">
        <v>122</v>
      </c>
      <c r="K42" s="92"/>
      <c r="L42" s="92"/>
      <c r="M42" s="92"/>
    </row>
    <row r="43" spans="1:17" ht="15">
      <c r="A43" s="54" t="s">
        <v>46</v>
      </c>
      <c r="D43" s="54"/>
      <c r="E43" s="253">
        <f>Sep!E42+I45</f>
        <v>0</v>
      </c>
      <c r="F43" s="48"/>
      <c r="H43" s="38"/>
      <c r="I43" s="248">
        <f>N39</f>
        <v>0</v>
      </c>
      <c r="J43" s="250" t="s">
        <v>47</v>
      </c>
      <c r="K43" s="92"/>
      <c r="L43" s="92"/>
      <c r="M43" s="92"/>
    </row>
    <row r="44" spans="1:17" ht="15">
      <c r="A44" s="54" t="s">
        <v>112</v>
      </c>
      <c r="D44" s="71"/>
      <c r="E44" s="253">
        <f>M39</f>
        <v>0</v>
      </c>
      <c r="F44" s="48"/>
      <c r="H44" s="38"/>
      <c r="I44" s="249">
        <f>COUNTIF(E8:E38,"Urlaub")</f>
        <v>0</v>
      </c>
      <c r="J44" s="250" t="s">
        <v>48</v>
      </c>
      <c r="K44" s="92"/>
      <c r="L44" s="92"/>
      <c r="M44" s="92"/>
    </row>
    <row r="45" spans="1:17" ht="15">
      <c r="B45" s="38"/>
      <c r="D45" s="71"/>
      <c r="E45" s="48"/>
      <c r="F45" s="48"/>
      <c r="G45" s="318"/>
      <c r="H45" s="319"/>
      <c r="I45" s="251">
        <f>IF(I39&gt;207.9,I40-J39,IF(I39&lt;208,I40-J39,0))</f>
        <v>0</v>
      </c>
      <c r="J45" s="250" t="s">
        <v>120</v>
      </c>
      <c r="K45" s="92"/>
      <c r="L45" s="92"/>
      <c r="M45" s="92"/>
    </row>
    <row r="46" spans="1:17">
      <c r="I46" s="154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175" priority="57" stopIfTrue="1" operator="equal">
      <formula>"Krank"</formula>
    </cfRule>
    <cfRule type="cellIs" dxfId="174" priority="58" stopIfTrue="1" operator="equal">
      <formula>"Urlaub"</formula>
    </cfRule>
  </conditionalFormatting>
  <conditionalFormatting sqref="M8:M38">
    <cfRule type="cellIs" dxfId="173" priority="41" operator="equal">
      <formula>0</formula>
    </cfRule>
    <cfRule type="cellIs" dxfId="172" priority="42" operator="equal">
      <formula>"0$L$8:$L$20"</formula>
    </cfRule>
    <cfRule type="containsText" dxfId="171" priority="43" operator="containsText" text="&quot;0,00 Std&quot;">
      <formula>NOT(ISERROR(SEARCH("""0,00 Std""",M8)))</formula>
    </cfRule>
    <cfRule type="cellIs" dxfId="170" priority="44" operator="equal">
      <formula>"0,00 Std"</formula>
    </cfRule>
    <cfRule type="cellIs" dxfId="169" priority="45" operator="equal">
      <formula>"0,00 Std"</formula>
    </cfRule>
    <cfRule type="cellIs" dxfId="168" priority="46" operator="lessThan">
      <formula>"0,00 Std"</formula>
    </cfRule>
    <cfRule type="cellIs" dxfId="167" priority="47" operator="greaterThan">
      <formula>"0,00 Std"</formula>
    </cfRule>
    <cfRule type="cellIs" dxfId="166" priority="48" operator="greaterThan">
      <formula>"0,00 Std"</formula>
    </cfRule>
  </conditionalFormatting>
  <conditionalFormatting sqref="I9:I10 I13">
    <cfRule type="cellIs" dxfId="165" priority="40" operator="equal">
      <formula>IF($J$8=$I$8,$I$8)</formula>
    </cfRule>
  </conditionalFormatting>
  <conditionalFormatting sqref="I9:I11 I13">
    <cfRule type="cellIs" dxfId="164" priority="39" operator="equal">
      <formula>$J$8</formula>
    </cfRule>
  </conditionalFormatting>
  <conditionalFormatting sqref="I9:I21">
    <cfRule type="cellIs" dxfId="163" priority="37" operator="equal">
      <formula>$J$8</formula>
    </cfRule>
    <cfRule type="cellIs" dxfId="162" priority="38" operator="equal">
      <formula>$J$8</formula>
    </cfRule>
  </conditionalFormatting>
  <conditionalFormatting sqref="I12">
    <cfRule type="cellIs" dxfId="161" priority="36" operator="equal">
      <formula>$J$12</formula>
    </cfRule>
  </conditionalFormatting>
  <conditionalFormatting sqref="I13">
    <cfRule type="cellIs" dxfId="160" priority="34" operator="equal">
      <formula>$J$13</formula>
    </cfRule>
    <cfRule type="cellIs" dxfId="159" priority="35" operator="equal">
      <formula>$J$12</formula>
    </cfRule>
  </conditionalFormatting>
  <conditionalFormatting sqref="I8">
    <cfRule type="cellIs" dxfId="158" priority="32" operator="equal">
      <formula>$J$8</formula>
    </cfRule>
    <cfRule type="cellIs" dxfId="157" priority="33" operator="equal">
      <formula>$J$8</formula>
    </cfRule>
  </conditionalFormatting>
  <conditionalFormatting sqref="I9">
    <cfRule type="cellIs" dxfId="156" priority="30" operator="equal">
      <formula>$J$9</formula>
    </cfRule>
    <cfRule type="cellIs" dxfId="155" priority="31" operator="equal">
      <formula>$J$8</formula>
    </cfRule>
  </conditionalFormatting>
  <conditionalFormatting sqref="I13">
    <cfRule type="cellIs" dxfId="154" priority="29" operator="equal">
      <formula>$J$8</formula>
    </cfRule>
  </conditionalFormatting>
  <conditionalFormatting sqref="I10">
    <cfRule type="cellIs" dxfId="153" priority="28" operator="equal">
      <formula>$J$10</formula>
    </cfRule>
  </conditionalFormatting>
  <conditionalFormatting sqref="I11">
    <cfRule type="cellIs" dxfId="152" priority="27" operator="equal">
      <formula>$J$11</formula>
    </cfRule>
  </conditionalFormatting>
  <conditionalFormatting sqref="I14">
    <cfRule type="cellIs" dxfId="151" priority="26" operator="equal">
      <formula>$J$14</formula>
    </cfRule>
  </conditionalFormatting>
  <conditionalFormatting sqref="I15">
    <cfRule type="cellIs" dxfId="150" priority="25" operator="equal">
      <formula>$J$15</formula>
    </cfRule>
  </conditionalFormatting>
  <conditionalFormatting sqref="I16">
    <cfRule type="cellIs" dxfId="149" priority="24" operator="equal">
      <formula>$J$16</formula>
    </cfRule>
  </conditionalFormatting>
  <conditionalFormatting sqref="I17">
    <cfRule type="cellIs" dxfId="148" priority="23" operator="equal">
      <formula>$J$17</formula>
    </cfRule>
  </conditionalFormatting>
  <conditionalFormatting sqref="I18">
    <cfRule type="cellIs" dxfId="147" priority="22" operator="equal">
      <formula>$J$18</formula>
    </cfRule>
  </conditionalFormatting>
  <conditionalFormatting sqref="I19">
    <cfRule type="cellIs" dxfId="146" priority="21" operator="equal">
      <formula>$J$19</formula>
    </cfRule>
  </conditionalFormatting>
  <conditionalFormatting sqref="I20">
    <cfRule type="cellIs" dxfId="145" priority="20" operator="equal">
      <formula>$J$20</formula>
    </cfRule>
  </conditionalFormatting>
  <conditionalFormatting sqref="I21">
    <cfRule type="cellIs" dxfId="144" priority="19" operator="equal">
      <formula>$J$21</formula>
    </cfRule>
  </conditionalFormatting>
  <conditionalFormatting sqref="I22">
    <cfRule type="cellIs" dxfId="143" priority="18" operator="equal">
      <formula>$J$22</formula>
    </cfRule>
  </conditionalFormatting>
  <conditionalFormatting sqref="I23">
    <cfRule type="cellIs" dxfId="142" priority="17" operator="equal">
      <formula>$J$23</formula>
    </cfRule>
  </conditionalFormatting>
  <conditionalFormatting sqref="I24">
    <cfRule type="cellIs" dxfId="141" priority="16" operator="equal">
      <formula>$J$24</formula>
    </cfRule>
  </conditionalFormatting>
  <conditionalFormatting sqref="I25">
    <cfRule type="cellIs" dxfId="140" priority="15" operator="equal">
      <formula>$J$25</formula>
    </cfRule>
  </conditionalFormatting>
  <conditionalFormatting sqref="I26">
    <cfRule type="cellIs" dxfId="139" priority="14" operator="equal">
      <formula>$J$26</formula>
    </cfRule>
  </conditionalFormatting>
  <conditionalFormatting sqref="I27">
    <cfRule type="cellIs" dxfId="138" priority="13" operator="equal">
      <formula>$J$27</formula>
    </cfRule>
  </conditionalFormatting>
  <conditionalFormatting sqref="I28">
    <cfRule type="cellIs" dxfId="137" priority="12" operator="equal">
      <formula>$J$28</formula>
    </cfRule>
  </conditionalFormatting>
  <conditionalFormatting sqref="I29">
    <cfRule type="cellIs" dxfId="136" priority="11" operator="equal">
      <formula>$J$29</formula>
    </cfRule>
  </conditionalFormatting>
  <conditionalFormatting sqref="I30">
    <cfRule type="cellIs" dxfId="135" priority="10" operator="equal">
      <formula>$J$30</formula>
    </cfRule>
  </conditionalFormatting>
  <conditionalFormatting sqref="I31">
    <cfRule type="cellIs" dxfId="134" priority="9" operator="equal">
      <formula>$J$31</formula>
    </cfRule>
  </conditionalFormatting>
  <conditionalFormatting sqref="I32">
    <cfRule type="cellIs" dxfId="133" priority="8" operator="equal">
      <formula>$J$32</formula>
    </cfRule>
  </conditionalFormatting>
  <conditionalFormatting sqref="I33">
    <cfRule type="cellIs" dxfId="132" priority="7" operator="equal">
      <formula>$J$33</formula>
    </cfRule>
  </conditionalFormatting>
  <conditionalFormatting sqref="I34">
    <cfRule type="cellIs" dxfId="131" priority="6" operator="equal">
      <formula>$J$34</formula>
    </cfRule>
  </conditionalFormatting>
  <conditionalFormatting sqref="I35">
    <cfRule type="cellIs" dxfId="130" priority="5" operator="equal">
      <formula>$J$35</formula>
    </cfRule>
  </conditionalFormatting>
  <conditionalFormatting sqref="I36">
    <cfRule type="cellIs" dxfId="129" priority="4" operator="equal">
      <formula>$J$36</formula>
    </cfRule>
  </conditionalFormatting>
  <conditionalFormatting sqref="I37">
    <cfRule type="cellIs" dxfId="128" priority="3" operator="equal">
      <formula>$J$37</formula>
    </cfRule>
  </conditionalFormatting>
  <conditionalFormatting sqref="I38">
    <cfRule type="cellIs" dxfId="127" priority="2" operator="equal">
      <formula>$J$38</formula>
    </cfRule>
  </conditionalFormatting>
  <conditionalFormatting sqref="I45 E42:E43">
    <cfRule type="cellIs" dxfId="126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M39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Tabelle5"/>
  <dimension ref="A1:S46"/>
  <sheetViews>
    <sheetView zoomScaleNormal="100" workbookViewId="0">
      <selection activeCell="R14" sqref="R14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10.5703125" style="304" customWidth="1"/>
    <col min="13" max="13" width="12.85546875" style="209" customWidth="1"/>
    <col min="14" max="14" width="9.140625" style="209" customWidth="1"/>
    <col min="15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6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6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7" si="0">WEEKDAY(B8,1)</f>
        <v>1</v>
      </c>
      <c r="B8" s="80">
        <f>DATEVALUE(CONCATENATE(1,G4," ",I4))</f>
        <v>44136</v>
      </c>
      <c r="C8" s="150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75"/>
      <c r="F8" s="76"/>
      <c r="G8" s="88"/>
      <c r="H8" s="206"/>
      <c r="I8" s="85">
        <f t="shared" ref="I8:I37" si="1">IF(E8="Krank","",IF(E8="Urlaub","",IF(E8="Feiertag","",IF(G8="",,IF(H8&gt;G8,H8*24-G8*24,(1-G8)*24+H8*24))-K8)))</f>
        <v>0</v>
      </c>
      <c r="J8" s="85">
        <f t="shared" ref="J8:J24" si="2">IF(WEEKDAY(A8)=7,I8,IF(WEEKDAY(A8)=1,I8,""))</f>
        <v>0</v>
      </c>
      <c r="K8" s="89"/>
      <c r="L8" s="89"/>
      <c r="M8" s="203" t="str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/>
      </c>
      <c r="N8" s="86" t="str">
        <f t="shared" ref="N8:N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2</v>
      </c>
      <c r="B9" s="80">
        <f>B8+1</f>
        <v>44137</v>
      </c>
      <c r="C9" s="150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51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75"/>
      <c r="F9" s="87"/>
      <c r="G9" s="88"/>
      <c r="H9" s="206"/>
      <c r="I9" s="85">
        <f t="shared" si="1"/>
        <v>0</v>
      </c>
      <c r="J9" s="85" t="str">
        <f t="shared" si="2"/>
        <v/>
      </c>
      <c r="K9" s="89"/>
      <c r="L9" s="89"/>
      <c r="M9" s="203" t="str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/>
      </c>
      <c r="N9" s="86" t="str">
        <f t="shared" si="3"/>
        <v/>
      </c>
      <c r="Q9" s="210"/>
      <c r="R9" s="1"/>
      <c r="S9" s="1"/>
    </row>
    <row r="10" spans="1:19" ht="15">
      <c r="A10" s="81">
        <f t="shared" si="0"/>
        <v>3</v>
      </c>
      <c r="B10" s="80">
        <f t="shared" ref="B10:B25" si="6">B9+1</f>
        <v>44138</v>
      </c>
      <c r="C10" s="150" t="str">
        <f t="shared" si="4"/>
        <v/>
      </c>
      <c r="D10" s="151" t="str">
        <f t="shared" si="5"/>
        <v/>
      </c>
      <c r="E10" s="75"/>
      <c r="F10" s="75"/>
      <c r="G10" s="88"/>
      <c r="H10" s="206"/>
      <c r="I10" s="85">
        <f t="shared" si="1"/>
        <v>0</v>
      </c>
      <c r="J10" s="85" t="str">
        <f t="shared" si="2"/>
        <v/>
      </c>
      <c r="K10" s="89"/>
      <c r="L10" s="89"/>
      <c r="M10" s="203" t="str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/>
      </c>
      <c r="N10" s="86" t="str">
        <f t="shared" si="3"/>
        <v/>
      </c>
      <c r="Q10" s="210"/>
      <c r="R10" s="1"/>
      <c r="S10" s="1"/>
    </row>
    <row r="11" spans="1:19" ht="15">
      <c r="A11" s="81">
        <f t="shared" si="0"/>
        <v>4</v>
      </c>
      <c r="B11" s="80">
        <f t="shared" si="6"/>
        <v>44139</v>
      </c>
      <c r="C11" s="150" t="str">
        <f t="shared" si="4"/>
        <v/>
      </c>
      <c r="D11" s="151" t="str">
        <f t="shared" si="5"/>
        <v/>
      </c>
      <c r="E11" s="75"/>
      <c r="F11" s="75"/>
      <c r="G11" s="88"/>
      <c r="H11" s="206"/>
      <c r="I11" s="85">
        <f t="shared" si="1"/>
        <v>0</v>
      </c>
      <c r="J11" s="85" t="str">
        <f t="shared" si="2"/>
        <v/>
      </c>
      <c r="K11" s="89"/>
      <c r="L11" s="89"/>
      <c r="M11" s="203" t="str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/>
      </c>
      <c r="N11" s="86" t="str">
        <f t="shared" si="3"/>
        <v/>
      </c>
      <c r="P11" s="142"/>
      <c r="Q11" s="210"/>
      <c r="R11" s="1"/>
      <c r="S11" s="1"/>
    </row>
    <row r="12" spans="1:19" ht="15">
      <c r="A12" s="81">
        <f t="shared" si="0"/>
        <v>5</v>
      </c>
      <c r="B12" s="80">
        <f t="shared" si="6"/>
        <v>44140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 t="str">
        <f t="shared" si="2"/>
        <v/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6</v>
      </c>
      <c r="B13" s="80">
        <f t="shared" si="6"/>
        <v>44141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 t="str">
        <f t="shared" si="2"/>
        <v/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O13" s="212"/>
      <c r="Q13" s="208"/>
    </row>
    <row r="14" spans="1:19" ht="15">
      <c r="A14" s="81">
        <f t="shared" si="0"/>
        <v>7</v>
      </c>
      <c r="B14" s="80">
        <f t="shared" si="6"/>
        <v>44142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>
        <f t="shared" si="2"/>
        <v>0</v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O14" s="213"/>
      <c r="P14" s="180"/>
      <c r="Q14" s="208"/>
    </row>
    <row r="15" spans="1:19" ht="15">
      <c r="A15" s="81">
        <f t="shared" si="0"/>
        <v>1</v>
      </c>
      <c r="B15" s="80">
        <f t="shared" si="6"/>
        <v>44143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>
        <f t="shared" si="2"/>
        <v>0</v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O15" s="212"/>
      <c r="Q15" s="208"/>
    </row>
    <row r="16" spans="1:19" ht="15">
      <c r="A16" s="81">
        <f t="shared" si="0"/>
        <v>2</v>
      </c>
      <c r="B16" s="80">
        <f t="shared" si="6"/>
        <v>44144</v>
      </c>
      <c r="C16" s="150" t="str">
        <f t="shared" si="4"/>
        <v/>
      </c>
      <c r="D16" s="151" t="str">
        <f t="shared" si="5"/>
        <v/>
      </c>
      <c r="E16" s="75"/>
      <c r="F16" s="75"/>
      <c r="G16" s="88"/>
      <c r="H16" s="206"/>
      <c r="I16" s="85">
        <f t="shared" si="1"/>
        <v>0</v>
      </c>
      <c r="J16" s="85" t="str">
        <f t="shared" si="2"/>
        <v/>
      </c>
      <c r="K16" s="89"/>
      <c r="L16" s="89"/>
      <c r="M16" s="203" t="str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/>
      </c>
      <c r="N16" s="86" t="str">
        <f t="shared" si="3"/>
        <v/>
      </c>
      <c r="P16" s="204"/>
      <c r="Q16" s="208"/>
    </row>
    <row r="17" spans="1:17" ht="15">
      <c r="A17" s="81">
        <f t="shared" si="0"/>
        <v>3</v>
      </c>
      <c r="B17" s="80">
        <f t="shared" si="6"/>
        <v>44145</v>
      </c>
      <c r="C17" s="150" t="str">
        <f t="shared" si="4"/>
        <v/>
      </c>
      <c r="D17" s="151" t="str">
        <f t="shared" si="5"/>
        <v/>
      </c>
      <c r="E17" s="75"/>
      <c r="F17" s="75"/>
      <c r="G17" s="88"/>
      <c r="H17" s="206"/>
      <c r="I17" s="85">
        <f t="shared" si="1"/>
        <v>0</v>
      </c>
      <c r="J17" s="85" t="str">
        <f t="shared" si="2"/>
        <v/>
      </c>
      <c r="K17" s="89"/>
      <c r="L17" s="89"/>
      <c r="M17" s="203" t="str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/>
      </c>
      <c r="N17" s="86" t="str">
        <f t="shared" si="3"/>
        <v/>
      </c>
      <c r="Q17" s="208"/>
    </row>
    <row r="18" spans="1:17" ht="15">
      <c r="A18" s="81">
        <f t="shared" si="0"/>
        <v>4</v>
      </c>
      <c r="B18" s="80">
        <f t="shared" si="6"/>
        <v>44146</v>
      </c>
      <c r="C18" s="150" t="str">
        <f t="shared" si="4"/>
        <v/>
      </c>
      <c r="D18" s="151" t="str">
        <f t="shared" si="5"/>
        <v/>
      </c>
      <c r="E18" s="75"/>
      <c r="F18" s="75"/>
      <c r="G18" s="88"/>
      <c r="H18" s="206"/>
      <c r="I18" s="85">
        <f t="shared" si="1"/>
        <v>0</v>
      </c>
      <c r="J18" s="85" t="str">
        <f t="shared" si="2"/>
        <v/>
      </c>
      <c r="K18" s="89"/>
      <c r="L18" s="89"/>
      <c r="M18" s="203" t="str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/>
      </c>
      <c r="N18" s="86" t="str">
        <f t="shared" si="3"/>
        <v/>
      </c>
      <c r="Q18" s="208"/>
    </row>
    <row r="19" spans="1:17" ht="15">
      <c r="A19" s="81">
        <f t="shared" si="0"/>
        <v>5</v>
      </c>
      <c r="B19" s="80">
        <f t="shared" si="6"/>
        <v>44147</v>
      </c>
      <c r="C19" s="150" t="str">
        <f t="shared" si="4"/>
        <v/>
      </c>
      <c r="D19" s="151" t="str">
        <f t="shared" si="5"/>
        <v/>
      </c>
      <c r="E19" s="75"/>
      <c r="F19" s="75"/>
      <c r="G19" s="88"/>
      <c r="H19" s="206"/>
      <c r="I19" s="85">
        <f t="shared" si="1"/>
        <v>0</v>
      </c>
      <c r="J19" s="85" t="str">
        <f t="shared" si="2"/>
        <v/>
      </c>
      <c r="K19" s="89"/>
      <c r="L19" s="89"/>
      <c r="M19" s="203" t="str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/>
      </c>
      <c r="N19" s="86" t="str">
        <f t="shared" si="3"/>
        <v/>
      </c>
      <c r="Q19" s="208"/>
    </row>
    <row r="20" spans="1:17" ht="15">
      <c r="A20" s="81">
        <f t="shared" si="0"/>
        <v>6</v>
      </c>
      <c r="B20" s="80">
        <f t="shared" si="6"/>
        <v>44148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 t="str">
        <f t="shared" si="2"/>
        <v/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7</v>
      </c>
      <c r="B21" s="80">
        <f t="shared" si="6"/>
        <v>44149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>
        <f t="shared" si="2"/>
        <v>0</v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1</v>
      </c>
      <c r="B22" s="80">
        <f t="shared" si="6"/>
        <v>44150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>
        <f t="shared" si="2"/>
        <v>0</v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2</v>
      </c>
      <c r="B23" s="80">
        <f t="shared" si="6"/>
        <v>44151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Q23" s="208"/>
    </row>
    <row r="24" spans="1:17" ht="15">
      <c r="A24" s="81">
        <f t="shared" si="0"/>
        <v>3</v>
      </c>
      <c r="B24" s="80">
        <f t="shared" si="6"/>
        <v>44152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ref="N24:N37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Q24" s="208"/>
    </row>
    <row r="25" spans="1:17" ht="15">
      <c r="A25" s="81">
        <f t="shared" si="0"/>
        <v>4</v>
      </c>
      <c r="B25" s="80">
        <f t="shared" si="6"/>
        <v>44153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7"/>
        <v/>
      </c>
      <c r="Q25" s="208"/>
    </row>
    <row r="26" spans="1:17" ht="15">
      <c r="A26" s="81">
        <f t="shared" si="0"/>
        <v>5</v>
      </c>
      <c r="B26" s="80">
        <f t="shared" ref="B26:B37" si="8">B25+1</f>
        <v>44154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 t="str">
        <f t="shared" ref="J26:J37" si="9">IF(WEEKDAY(A26)=7,I26,IF(WEEKDAY(A26)=1,I26,""))</f>
        <v/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7"/>
        <v/>
      </c>
      <c r="O26" s="139"/>
      <c r="Q26" s="208"/>
    </row>
    <row r="27" spans="1:17" ht="15">
      <c r="A27" s="81">
        <f t="shared" si="0"/>
        <v>6</v>
      </c>
      <c r="B27" s="80">
        <f t="shared" si="8"/>
        <v>44155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 t="str">
        <f t="shared" si="9"/>
        <v/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7"/>
        <v/>
      </c>
      <c r="Q27" s="208"/>
    </row>
    <row r="28" spans="1:17" ht="15">
      <c r="A28" s="81">
        <f t="shared" si="0"/>
        <v>7</v>
      </c>
      <c r="B28" s="80">
        <f t="shared" si="8"/>
        <v>44156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>
        <f t="shared" si="9"/>
        <v>0</v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7"/>
        <v/>
      </c>
      <c r="Q28" s="208"/>
    </row>
    <row r="29" spans="1:17" ht="15">
      <c r="A29" s="81">
        <f t="shared" si="0"/>
        <v>1</v>
      </c>
      <c r="B29" s="80">
        <f t="shared" si="8"/>
        <v>44157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>IF(E29="Krank","",IF(E29="Urlaub","",IF(E29="Feiertag","",IF(G29="",,IF(H29&gt;G29,H29*24-G29*24,(1-G29)*24+H29*24))-K29)))</f>
        <v>0</v>
      </c>
      <c r="J29" s="85">
        <f t="shared" si="9"/>
        <v>0</v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7"/>
        <v/>
      </c>
      <c r="Q29" s="208"/>
    </row>
    <row r="30" spans="1:17" ht="15">
      <c r="A30" s="81">
        <f t="shared" si="0"/>
        <v>2</v>
      </c>
      <c r="B30" s="80">
        <f t="shared" si="8"/>
        <v>44158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9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7"/>
        <v/>
      </c>
      <c r="Q30" s="208"/>
    </row>
    <row r="31" spans="1:17" ht="15">
      <c r="A31" s="81">
        <f t="shared" si="0"/>
        <v>3</v>
      </c>
      <c r="B31" s="80">
        <f t="shared" si="8"/>
        <v>44159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9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7"/>
        <v/>
      </c>
      <c r="Q31" s="208"/>
    </row>
    <row r="32" spans="1:17" ht="15">
      <c r="A32" s="81">
        <f t="shared" si="0"/>
        <v>4</v>
      </c>
      <c r="B32" s="80">
        <f t="shared" si="8"/>
        <v>44160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9"/>
        <v/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7"/>
        <v/>
      </c>
      <c r="Q32" s="208"/>
    </row>
    <row r="33" spans="1:17" ht="15">
      <c r="A33" s="81">
        <f t="shared" si="0"/>
        <v>5</v>
      </c>
      <c r="B33" s="80">
        <f t="shared" si="8"/>
        <v>44161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 t="str">
        <f t="shared" si="9"/>
        <v/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7"/>
        <v/>
      </c>
      <c r="Q33" s="208"/>
    </row>
    <row r="34" spans="1:17" ht="15">
      <c r="A34" s="81">
        <f t="shared" si="0"/>
        <v>6</v>
      </c>
      <c r="B34" s="80">
        <f t="shared" si="8"/>
        <v>44162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 t="str">
        <f t="shared" si="9"/>
        <v/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7"/>
        <v/>
      </c>
      <c r="Q34" s="208"/>
    </row>
    <row r="35" spans="1:17" ht="15">
      <c r="A35" s="81">
        <f t="shared" si="0"/>
        <v>7</v>
      </c>
      <c r="B35" s="80">
        <f t="shared" si="8"/>
        <v>44163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>
        <f t="shared" si="9"/>
        <v>0</v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7"/>
        <v/>
      </c>
      <c r="Q35" s="208"/>
    </row>
    <row r="36" spans="1:17" ht="15">
      <c r="A36" s="81">
        <f t="shared" si="0"/>
        <v>1</v>
      </c>
      <c r="B36" s="80">
        <f t="shared" si="8"/>
        <v>44164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>
        <f t="shared" si="9"/>
        <v>0</v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7"/>
        <v/>
      </c>
      <c r="Q36" s="208"/>
    </row>
    <row r="37" spans="1:17" ht="15.75" thickBot="1">
      <c r="A37" s="81">
        <f t="shared" si="0"/>
        <v>2</v>
      </c>
      <c r="B37" s="80">
        <f t="shared" si="8"/>
        <v>44165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9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7"/>
        <v/>
      </c>
      <c r="Q37" s="208"/>
    </row>
    <row r="38" spans="1:17" ht="16.5" thickTop="1">
      <c r="A38" s="82"/>
      <c r="B38" s="83"/>
      <c r="C38" s="82"/>
      <c r="D38" s="82"/>
      <c r="E38" s="82"/>
      <c r="F38" s="82"/>
      <c r="G38" s="82"/>
      <c r="H38" s="82"/>
      <c r="I38" s="221">
        <f>SUM(I8:I37)</f>
        <v>0</v>
      </c>
      <c r="J38" s="222">
        <f>SUM(J8:J37)</f>
        <v>0</v>
      </c>
      <c r="K38" s="222">
        <f>SUM(K8:K37)</f>
        <v>0</v>
      </c>
      <c r="L38" s="222"/>
      <c r="M38" s="223">
        <f>SUM(M8:M37)*24</f>
        <v>0</v>
      </c>
      <c r="N38" s="224">
        <f>SUM(N8:N37)</f>
        <v>0</v>
      </c>
    </row>
    <row r="39" spans="1:17" ht="15">
      <c r="H39" s="53" t="s">
        <v>64</v>
      </c>
      <c r="I39" s="215">
        <f>IF(I38&gt;Einstellung!K8,I38-Einstellung!K8,0)</f>
        <v>0</v>
      </c>
    </row>
    <row r="40" spans="1:17" ht="15">
      <c r="B40" s="38"/>
      <c r="D40" s="71"/>
      <c r="E40" s="48"/>
      <c r="F40" s="48"/>
      <c r="J40" s="225"/>
      <c r="M40" s="38"/>
      <c r="P40" s="142"/>
    </row>
    <row r="41" spans="1:17" ht="15">
      <c r="A41" s="54" t="s">
        <v>75</v>
      </c>
      <c r="D41" s="54"/>
      <c r="E41" s="252">
        <f>Okt!E42-I43</f>
        <v>26</v>
      </c>
      <c r="F41" s="48"/>
      <c r="H41" s="38"/>
      <c r="I41" s="247">
        <f>J38</f>
        <v>0</v>
      </c>
      <c r="J41" s="250" t="s">
        <v>122</v>
      </c>
      <c r="K41" s="92"/>
      <c r="L41" s="92"/>
      <c r="M41" s="92"/>
    </row>
    <row r="42" spans="1:17" ht="15">
      <c r="A42" s="54" t="s">
        <v>46</v>
      </c>
      <c r="D42" s="54"/>
      <c r="E42" s="253">
        <f>Okt!E43+I44</f>
        <v>0</v>
      </c>
      <c r="F42" s="48"/>
      <c r="H42" s="38"/>
      <c r="I42" s="248">
        <f>N38</f>
        <v>0</v>
      </c>
      <c r="J42" s="250" t="s">
        <v>47</v>
      </c>
      <c r="K42" s="92"/>
      <c r="L42" s="92"/>
      <c r="M42" s="92"/>
    </row>
    <row r="43" spans="1:17" ht="15">
      <c r="A43" s="54" t="s">
        <v>112</v>
      </c>
      <c r="D43" s="71"/>
      <c r="E43" s="253">
        <f>M38</f>
        <v>0</v>
      </c>
      <c r="F43" s="48"/>
      <c r="H43" s="38"/>
      <c r="I43" s="249">
        <f>COUNTIF(E8:E38,"Urlaub")</f>
        <v>0</v>
      </c>
      <c r="J43" s="250" t="s">
        <v>48</v>
      </c>
      <c r="K43" s="92"/>
      <c r="L43" s="92"/>
      <c r="M43" s="92"/>
    </row>
    <row r="44" spans="1:17" ht="15">
      <c r="B44" s="38"/>
      <c r="D44" s="71"/>
      <c r="E44" s="48"/>
      <c r="F44" s="48"/>
      <c r="G44" s="318"/>
      <c r="H44" s="319"/>
      <c r="I44" s="251">
        <f>IF(I38&gt;207.9,I39-J38,IF(I38&lt;208,I39-J38,0))</f>
        <v>0</v>
      </c>
      <c r="J44" s="250" t="s">
        <v>119</v>
      </c>
      <c r="K44" s="92"/>
      <c r="L44" s="92"/>
      <c r="M44" s="92"/>
    </row>
    <row r="45" spans="1:17">
      <c r="J45" s="92"/>
      <c r="K45" s="92"/>
      <c r="L45" s="92"/>
      <c r="M45" s="92"/>
    </row>
    <row r="46" spans="1:17">
      <c r="I46" s="154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125" priority="52" stopIfTrue="1" operator="equal">
      <formula>"Krank"</formula>
    </cfRule>
    <cfRule type="cellIs" dxfId="124" priority="53" stopIfTrue="1" operator="equal">
      <formula>"Urlaub"</formula>
    </cfRule>
  </conditionalFormatting>
  <conditionalFormatting sqref="M8:M37">
    <cfRule type="cellIs" dxfId="123" priority="40" operator="equal">
      <formula>0</formula>
    </cfRule>
    <cfRule type="cellIs" dxfId="122" priority="41" operator="equal">
      <formula>"0$L$8:$L$20"</formula>
    </cfRule>
    <cfRule type="containsText" dxfId="121" priority="42" operator="containsText" text="&quot;0,00 Std&quot;">
      <formula>NOT(ISERROR(SEARCH("""0,00 Std""",M8)))</formula>
    </cfRule>
    <cfRule type="cellIs" dxfId="120" priority="43" operator="equal">
      <formula>"0,00 Std"</formula>
    </cfRule>
    <cfRule type="cellIs" dxfId="119" priority="44" operator="equal">
      <formula>"0,00 Std"</formula>
    </cfRule>
    <cfRule type="cellIs" dxfId="118" priority="45" operator="lessThan">
      <formula>"0,00 Std"</formula>
    </cfRule>
    <cfRule type="cellIs" dxfId="117" priority="46" operator="greaterThan">
      <formula>"0,00 Std"</formula>
    </cfRule>
    <cfRule type="cellIs" dxfId="116" priority="47" operator="greaterThan">
      <formula>"0,00 Std"</formula>
    </cfRule>
  </conditionalFormatting>
  <conditionalFormatting sqref="I9:I10 I13">
    <cfRule type="cellIs" dxfId="115" priority="39" operator="equal">
      <formula>IF($J$8=$I$8,$I$8)</formula>
    </cfRule>
  </conditionalFormatting>
  <conditionalFormatting sqref="I9:I11 I13">
    <cfRule type="cellIs" dxfId="114" priority="38" operator="equal">
      <formula>$J$8</formula>
    </cfRule>
  </conditionalFormatting>
  <conditionalFormatting sqref="I9:I21">
    <cfRule type="cellIs" dxfId="113" priority="36" operator="equal">
      <formula>$J$8</formula>
    </cfRule>
    <cfRule type="cellIs" dxfId="112" priority="37" operator="equal">
      <formula>$J$8</formula>
    </cfRule>
  </conditionalFormatting>
  <conditionalFormatting sqref="I12">
    <cfRule type="cellIs" dxfId="111" priority="35" operator="equal">
      <formula>$J$12</formula>
    </cfRule>
  </conditionalFormatting>
  <conditionalFormatting sqref="I13">
    <cfRule type="cellIs" dxfId="110" priority="33" operator="equal">
      <formula>$J$13</formula>
    </cfRule>
    <cfRule type="cellIs" dxfId="109" priority="34" operator="equal">
      <formula>$J$12</formula>
    </cfRule>
  </conditionalFormatting>
  <conditionalFormatting sqref="I8">
    <cfRule type="cellIs" dxfId="108" priority="31" operator="equal">
      <formula>$J$8</formula>
    </cfRule>
    <cfRule type="cellIs" dxfId="107" priority="32" operator="equal">
      <formula>$J$8</formula>
    </cfRule>
  </conditionalFormatting>
  <conditionalFormatting sqref="I9">
    <cfRule type="cellIs" dxfId="106" priority="29" operator="equal">
      <formula>$J$9</formula>
    </cfRule>
    <cfRule type="cellIs" dxfId="105" priority="30" operator="equal">
      <formula>$J$8</formula>
    </cfRule>
  </conditionalFormatting>
  <conditionalFormatting sqref="I13">
    <cfRule type="cellIs" dxfId="104" priority="28" operator="equal">
      <formula>$J$8</formula>
    </cfRule>
  </conditionalFormatting>
  <conditionalFormatting sqref="I10">
    <cfRule type="cellIs" dxfId="103" priority="27" operator="equal">
      <formula>$J$10</formula>
    </cfRule>
  </conditionalFormatting>
  <conditionalFormatting sqref="I11">
    <cfRule type="cellIs" dxfId="102" priority="26" operator="equal">
      <formula>$J$11</formula>
    </cfRule>
  </conditionalFormatting>
  <conditionalFormatting sqref="I14">
    <cfRule type="cellIs" dxfId="101" priority="25" operator="equal">
      <formula>$J$14</formula>
    </cfRule>
  </conditionalFormatting>
  <conditionalFormatting sqref="I15">
    <cfRule type="cellIs" dxfId="100" priority="24" operator="equal">
      <formula>$J$15</formula>
    </cfRule>
  </conditionalFormatting>
  <conditionalFormatting sqref="I16">
    <cfRule type="cellIs" dxfId="99" priority="23" operator="equal">
      <formula>$J$16</formula>
    </cfRule>
  </conditionalFormatting>
  <conditionalFormatting sqref="I17">
    <cfRule type="cellIs" dxfId="98" priority="22" operator="equal">
      <formula>$J$17</formula>
    </cfRule>
  </conditionalFormatting>
  <conditionalFormatting sqref="I18">
    <cfRule type="cellIs" dxfId="97" priority="21" operator="equal">
      <formula>$J$18</formula>
    </cfRule>
  </conditionalFormatting>
  <conditionalFormatting sqref="I19">
    <cfRule type="cellIs" dxfId="96" priority="20" operator="equal">
      <formula>$J$19</formula>
    </cfRule>
  </conditionalFormatting>
  <conditionalFormatting sqref="I20">
    <cfRule type="cellIs" dxfId="95" priority="19" operator="equal">
      <formula>$J$20</formula>
    </cfRule>
  </conditionalFormatting>
  <conditionalFormatting sqref="I21">
    <cfRule type="cellIs" dxfId="94" priority="18" operator="equal">
      <formula>$J$21</formula>
    </cfRule>
  </conditionalFormatting>
  <conditionalFormatting sqref="I22">
    <cfRule type="cellIs" dxfId="93" priority="17" operator="equal">
      <formula>$J$22</formula>
    </cfRule>
  </conditionalFormatting>
  <conditionalFormatting sqref="I23">
    <cfRule type="cellIs" dxfId="92" priority="16" operator="equal">
      <formula>$J$23</formula>
    </cfRule>
  </conditionalFormatting>
  <conditionalFormatting sqref="I24">
    <cfRule type="cellIs" dxfId="91" priority="15" operator="equal">
      <formula>$J$24</formula>
    </cfRule>
  </conditionalFormatting>
  <conditionalFormatting sqref="I25">
    <cfRule type="cellIs" dxfId="90" priority="14" operator="equal">
      <formula>$J$25</formula>
    </cfRule>
  </conditionalFormatting>
  <conditionalFormatting sqref="I26">
    <cfRule type="cellIs" dxfId="89" priority="13" operator="equal">
      <formula>$J$26</formula>
    </cfRule>
  </conditionalFormatting>
  <conditionalFormatting sqref="I27">
    <cfRule type="cellIs" dxfId="88" priority="12" operator="equal">
      <formula>$J$27</formula>
    </cfRule>
  </conditionalFormatting>
  <conditionalFormatting sqref="I28">
    <cfRule type="cellIs" dxfId="87" priority="11" operator="equal">
      <formula>$J$28</formula>
    </cfRule>
  </conditionalFormatting>
  <conditionalFormatting sqref="I29">
    <cfRule type="cellIs" dxfId="86" priority="10" operator="equal">
      <formula>$J$29</formula>
    </cfRule>
  </conditionalFormatting>
  <conditionalFormatting sqref="I30">
    <cfRule type="cellIs" dxfId="85" priority="9" operator="equal">
      <formula>$J$30</formula>
    </cfRule>
  </conditionalFormatting>
  <conditionalFormatting sqref="I31">
    <cfRule type="cellIs" dxfId="84" priority="8" operator="equal">
      <formula>$J$31</formula>
    </cfRule>
  </conditionalFormatting>
  <conditionalFormatting sqref="I32">
    <cfRule type="cellIs" dxfId="83" priority="7" operator="equal">
      <formula>$J$32</formula>
    </cfRule>
  </conditionalFormatting>
  <conditionalFormatting sqref="I33">
    <cfRule type="cellIs" dxfId="82" priority="6" operator="equal">
      <formula>$J$33</formula>
    </cfRule>
  </conditionalFormatting>
  <conditionalFormatting sqref="I34">
    <cfRule type="cellIs" dxfId="81" priority="5" operator="equal">
      <formula>$J$34</formula>
    </cfRule>
  </conditionalFormatting>
  <conditionalFormatting sqref="I35">
    <cfRule type="cellIs" dxfId="80" priority="4" operator="equal">
      <formula>$J$35</formula>
    </cfRule>
  </conditionalFormatting>
  <conditionalFormatting sqref="I36">
    <cfRule type="cellIs" dxfId="79" priority="3" operator="equal">
      <formula>$J$36</formula>
    </cfRule>
  </conditionalFormatting>
  <conditionalFormatting sqref="I37">
    <cfRule type="cellIs" dxfId="78" priority="2" operator="equal">
      <formula>$J$37</formula>
    </cfRule>
  </conditionalFormatting>
  <conditionalFormatting sqref="I44 E41:E42">
    <cfRule type="cellIs" dxfId="77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scale="78" orientation="portrait" horizontalDpi="4294967293" verticalDpi="4294967293" r:id="rId1"/>
  <headerFooter alignWithMargins="0"/>
  <ignoredErrors>
    <ignoredError sqref="M38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 codeName="Tabelle6"/>
  <dimension ref="A1:S46"/>
  <sheetViews>
    <sheetView tabSelected="1" topLeftCell="A4" workbookViewId="0">
      <selection activeCell="P15" sqref="P15"/>
    </sheetView>
  </sheetViews>
  <sheetFormatPr baseColWidth="10" defaultRowHeight="12.75"/>
  <cols>
    <col min="1" max="1" width="4.7109375" style="209" customWidth="1"/>
    <col min="2" max="2" width="4.5703125" style="209" customWidth="1"/>
    <col min="3" max="3" width="5.5703125" style="209" customWidth="1"/>
    <col min="4" max="4" width="4.5703125" style="209" customWidth="1"/>
    <col min="5" max="6" width="17.85546875" style="209" customWidth="1"/>
    <col min="7" max="7" width="8.140625" style="209" customWidth="1"/>
    <col min="8" max="8" width="7.42578125" style="209" customWidth="1"/>
    <col min="9" max="9" width="12" style="209" customWidth="1"/>
    <col min="10" max="10" width="14.42578125" style="209" customWidth="1"/>
    <col min="11" max="11" width="6.5703125" style="209" customWidth="1"/>
    <col min="12" max="12" width="9.28515625" style="301" customWidth="1"/>
    <col min="13" max="13" width="12.85546875" style="209" customWidth="1"/>
    <col min="14" max="14" width="9.140625" style="209" customWidth="1"/>
    <col min="16" max="18" width="11.42578125" style="209" customWidth="1"/>
    <col min="19" max="16384" width="11.42578125" style="209"/>
  </cols>
  <sheetData>
    <row r="1" spans="1:19" ht="15">
      <c r="A1" s="30" t="s">
        <v>57</v>
      </c>
      <c r="B1" s="38"/>
      <c r="D1" s="71"/>
      <c r="E1" s="48"/>
      <c r="F1" s="48"/>
      <c r="H1" s="38"/>
      <c r="M1" s="38"/>
    </row>
    <row r="2" spans="1:19" ht="15">
      <c r="A2" s="30" t="s">
        <v>20</v>
      </c>
      <c r="B2" s="38"/>
      <c r="D2" s="71"/>
      <c r="E2" s="48"/>
      <c r="F2" s="79" t="s">
        <v>59</v>
      </c>
      <c r="G2" s="155" t="str">
        <f>Einstellung!H5</f>
        <v>Jörn</v>
      </c>
      <c r="H2" s="313" t="str">
        <f>Einstellung!I5</f>
        <v>Tiedemann</v>
      </c>
      <c r="I2" s="314"/>
      <c r="M2" s="1"/>
    </row>
    <row r="3" spans="1:19" ht="15">
      <c r="A3" s="30" t="s">
        <v>21</v>
      </c>
      <c r="B3" s="2"/>
      <c r="C3" s="1"/>
      <c r="D3" s="71"/>
      <c r="E3" s="48"/>
      <c r="F3" s="72"/>
      <c r="G3" s="48"/>
      <c r="H3" s="49"/>
      <c r="I3" s="6"/>
      <c r="M3" s="3"/>
      <c r="P3" s="48"/>
      <c r="Q3" s="48"/>
      <c r="R3" s="202"/>
    </row>
    <row r="4" spans="1:19" ht="15.75">
      <c r="A4" s="30" t="s">
        <v>22</v>
      </c>
      <c r="B4" s="38"/>
      <c r="C4" s="9"/>
      <c r="D4" s="71"/>
      <c r="E4" s="48"/>
      <c r="F4" s="79" t="s">
        <v>63</v>
      </c>
      <c r="G4" s="315" t="s">
        <v>5</v>
      </c>
      <c r="H4" s="316"/>
      <c r="I4" s="90">
        <f>Einstellung!G5</f>
        <v>2020</v>
      </c>
      <c r="M4" s="205"/>
    </row>
    <row r="5" spans="1:19" ht="15">
      <c r="B5" s="38"/>
      <c r="C5" s="10"/>
      <c r="D5" s="73"/>
      <c r="E5" s="49"/>
      <c r="F5" s="49"/>
      <c r="G5" s="7"/>
      <c r="H5" s="84"/>
      <c r="I5" s="67"/>
      <c r="M5" s="2"/>
    </row>
    <row r="6" spans="1:19" ht="15">
      <c r="A6" s="12"/>
      <c r="B6" s="38"/>
      <c r="C6" s="152" t="s">
        <v>73</v>
      </c>
      <c r="D6" s="71"/>
      <c r="E6" s="48"/>
      <c r="F6" s="48"/>
      <c r="G6" s="8"/>
      <c r="H6" s="38"/>
      <c r="I6" s="66"/>
      <c r="J6" s="307" t="s">
        <v>115</v>
      </c>
      <c r="L6" s="305" t="s">
        <v>140</v>
      </c>
      <c r="M6" s="38"/>
    </row>
    <row r="7" spans="1:19" ht="15">
      <c r="A7" s="309" t="s">
        <v>0</v>
      </c>
      <c r="B7" s="321"/>
      <c r="C7" s="322" t="s">
        <v>74</v>
      </c>
      <c r="D7" s="323"/>
      <c r="E7" s="68" t="s">
        <v>60</v>
      </c>
      <c r="F7" s="74" t="s">
        <v>61</v>
      </c>
      <c r="G7" s="317" t="s">
        <v>62</v>
      </c>
      <c r="H7" s="310"/>
      <c r="I7" s="69" t="s">
        <v>114</v>
      </c>
      <c r="J7" s="320"/>
      <c r="K7" s="68" t="s">
        <v>56</v>
      </c>
      <c r="L7" s="68" t="s">
        <v>54</v>
      </c>
      <c r="M7" s="68" t="s">
        <v>113</v>
      </c>
      <c r="N7" s="70" t="s">
        <v>1</v>
      </c>
      <c r="Q7" s="210"/>
      <c r="R7" s="1"/>
      <c r="S7" s="1"/>
    </row>
    <row r="8" spans="1:19" ht="15">
      <c r="A8" s="81">
        <f t="shared" ref="A8:A38" si="0">WEEKDAY(B8,1)</f>
        <v>3</v>
      </c>
      <c r="B8" s="80">
        <f>DATEVALUE(CONCATENATE(1,G4," ",I4))</f>
        <v>44166</v>
      </c>
      <c r="C8" s="150">
        <f>IF(E8="","",IF(E8="Krank","",IF(E8="Feiertag","",IF(E8="Urlaub","",IF(AND(E8&lt;&gt;"Firma",F8="Firma"),"00:00 -",IF(AND(E8="Firma",F8&lt;&gt;"Firma"),G8,IF(AND(E8&lt;&gt;"Firma",F8&lt;&gt;"Firma"),"00:00 -","")))))))</f>
        <v>0.25</v>
      </c>
      <c r="D8" s="151" t="str">
        <f>IF(E8="","",IF(E8="Krank","",IF(E8="Feiertag","",IF(E8="Urlaub","",IF(AND(E8&lt;&gt;"Firma",F8="Firma"),H8,IF(AND(E8="Firma",F8&lt;&gt;"Firma"),"00:00",IF(AND(E8&lt;&gt;"Firma",F8&lt;&gt;"Firma"),"00:00","")))))))</f>
        <v>00:00</v>
      </c>
      <c r="E8" s="75" t="s">
        <v>85</v>
      </c>
      <c r="F8" s="76" t="s">
        <v>49</v>
      </c>
      <c r="G8" s="88">
        <v>0.25</v>
      </c>
      <c r="H8" s="206">
        <v>0.6875</v>
      </c>
      <c r="I8" s="85">
        <f t="shared" ref="I8:I38" si="1">IF(E8="Krank","",IF(E8="Urlaub","",IF(E8="Feiertag","",IF(G8="",,IF(H8&gt;G8,H8*24-G8*24,(1-G8)*24+H8*24))-K8)))</f>
        <v>10</v>
      </c>
      <c r="J8" s="85" t="str">
        <f t="shared" ref="J8:J38" si="2">IF(WEEKDAY(A8)=7,I8,IF(WEEKDAY(A8)=1,I8,""))</f>
        <v/>
      </c>
      <c r="K8" s="89">
        <v>0.5</v>
      </c>
      <c r="L8" s="89">
        <v>4.6061111111111099</v>
      </c>
      <c r="M8" s="203">
        <f>IF(I8=0,"",MAX(,MIN(H8+(G8&gt;H8),MAX((Einstellung!$I$8&gt;Einstellung!$J$8),Einstellung!$J$8))-MAX(G8,Einstellung!$I$8))+MAX(,MIN(H8,MAX((Einstellung!$I$8&gt;Einstellung!$J$8),Einstellung!$J$8))-MAX(,Einstellung!$I$8))*(G8&gt;H8)+MAX(,MIN(H8+(G8&gt;H8),MIN((Einstellung!$I$8&gt;Einstellung!$J$8),Einstellung!$J$8))-MAX(G8,))+MIN(H8,MIN((Einstellung!$I$8&gt;Einstellung!$J$8),Einstellung!$J$8))*(G8&gt;H8))</f>
        <v>0</v>
      </c>
      <c r="N8" s="86">
        <f t="shared" ref="N8:N38" si="3">IF(E8="Krank","",IF(E8="Feiertag","",IF(E8="Urlaub","",IF(E8="","",IF(AND(E8&lt;&gt;"Firma",F8&lt;&gt;"Firma"),24,IF(AND(E8&lt;&gt;"Firma",F8="Firma"),12,IF(AND(E8="Firma",F8&lt;&gt;"Firma"),12,IF(AND(E8="Firma",F8="Firma"),IF(I8+K8&gt;13.9,12,12)))))))))</f>
        <v>12</v>
      </c>
      <c r="Q8" s="210"/>
      <c r="R8" s="211">
        <f>IF(N8="Krank","",IF(N8="Urlaub","",IF(N8="Feiertag","",IF(P8="",,IF(Q8&gt;P8,Q8*24-P8*24,(1-P8)*24+Q8*24))-T8)))</f>
        <v>0</v>
      </c>
      <c r="S8" s="1"/>
    </row>
    <row r="9" spans="1:19" ht="15">
      <c r="A9" s="81">
        <f t="shared" si="0"/>
        <v>4</v>
      </c>
      <c r="B9" s="80">
        <f>B8+1</f>
        <v>44167</v>
      </c>
      <c r="C9" s="150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>00:00 -</v>
      </c>
      <c r="D9" s="151">
        <f t="shared" ref="D9:D38" si="5">IF(E9="","",IF(E9="Krank","",IF(E9="Feiertag","",IF(E9="Urlaub","",IF(AND(E9&lt;&gt;"Firma",F9="Firma"),H9,IF(AND(E9="Firma",F9&lt;&gt;"Firma"),"00:00",IF(AND(E9&lt;&gt;"Firma",F9&lt;&gt;"Firma"),"00:00","")))))))</f>
        <v>0.66666666666666663</v>
      </c>
      <c r="E9" s="75" t="s">
        <v>49</v>
      </c>
      <c r="F9" s="87" t="s">
        <v>85</v>
      </c>
      <c r="G9" s="88">
        <v>0.25</v>
      </c>
      <c r="H9" s="206">
        <v>0.66666666666666663</v>
      </c>
      <c r="I9" s="85">
        <f t="shared" si="1"/>
        <v>10</v>
      </c>
      <c r="J9" s="85" t="str">
        <f t="shared" si="2"/>
        <v/>
      </c>
      <c r="K9" s="89">
        <v>0</v>
      </c>
      <c r="L9" s="89">
        <v>6.3341666666666629</v>
      </c>
      <c r="M9" s="203">
        <f>IF(I9=0,"",MAX(,MIN(H9+(G9&gt;H9),MAX((Einstellung!$I$8&gt;Einstellung!$J$8),Einstellung!$J$8))-MAX(G9,Einstellung!$I$8))+MAX(,MIN(H9,MAX((Einstellung!$I$8&gt;Einstellung!$J$8),Einstellung!$J$8))-MAX(,Einstellung!$I$8))*(G9&gt;H9)+MAX(,MIN(H9+(G9&gt;H9),MIN((Einstellung!$I$8&gt;Einstellung!$J$8),Einstellung!$J$8))-MAX(G9,))+MIN(H9,MIN((Einstellung!$I$8&gt;Einstellung!$J$8),Einstellung!$J$8))*(G9&gt;H9))</f>
        <v>0</v>
      </c>
      <c r="N9" s="86">
        <f t="shared" si="3"/>
        <v>12</v>
      </c>
      <c r="Q9" s="210"/>
      <c r="R9" s="1"/>
      <c r="S9" s="1"/>
    </row>
    <row r="10" spans="1:19" ht="15">
      <c r="A10" s="81">
        <f t="shared" si="0"/>
        <v>5</v>
      </c>
      <c r="B10" s="80">
        <f t="shared" ref="B10:B38" si="6">B9+1</f>
        <v>44168</v>
      </c>
      <c r="C10" s="150" t="str">
        <f t="shared" si="4"/>
        <v/>
      </c>
      <c r="D10" s="151" t="str">
        <f t="shared" si="5"/>
        <v/>
      </c>
      <c r="E10" s="75" t="s">
        <v>85</v>
      </c>
      <c r="F10" s="75" t="s">
        <v>85</v>
      </c>
      <c r="G10" s="88">
        <v>0.27083333333333331</v>
      </c>
      <c r="H10" s="206">
        <v>0.85416666666666663</v>
      </c>
      <c r="I10" s="85">
        <f t="shared" si="1"/>
        <v>14</v>
      </c>
      <c r="J10" s="85" t="str">
        <f t="shared" si="2"/>
        <v/>
      </c>
      <c r="K10" s="89">
        <v>0</v>
      </c>
      <c r="L10" s="89">
        <v>6.453055555555558</v>
      </c>
      <c r="M10" s="203">
        <f>IF(I10=0,"",MAX(,MIN(H10+(G10&gt;H10),MAX((Einstellung!$I$8&gt;Einstellung!$J$8),Einstellung!$J$8))-MAX(G10,Einstellung!$I$8))+MAX(,MIN(H10,MAX((Einstellung!$I$8&gt;Einstellung!$J$8),Einstellung!$J$8))-MAX(,Einstellung!$I$8))*(G10&gt;H10)+MAX(,MIN(H10+(G10&gt;H10),MIN((Einstellung!$I$8&gt;Einstellung!$J$8),Einstellung!$J$8))-MAX(G10,))+MIN(H10,MIN((Einstellung!$I$8&gt;Einstellung!$J$8),Einstellung!$J$8))*(G10&gt;H10))</f>
        <v>0</v>
      </c>
      <c r="N10" s="86">
        <f t="shared" si="3"/>
        <v>12</v>
      </c>
      <c r="Q10" s="210"/>
      <c r="R10" s="1"/>
      <c r="S10" s="1"/>
    </row>
    <row r="11" spans="1:19" ht="15">
      <c r="A11" s="81">
        <f t="shared" si="0"/>
        <v>6</v>
      </c>
      <c r="B11" s="80">
        <f t="shared" si="6"/>
        <v>44169</v>
      </c>
      <c r="C11" s="150" t="str">
        <f t="shared" si="4"/>
        <v/>
      </c>
      <c r="D11" s="151" t="str">
        <f t="shared" si="5"/>
        <v/>
      </c>
      <c r="E11" s="75" t="s">
        <v>85</v>
      </c>
      <c r="F11" s="75" t="s">
        <v>85</v>
      </c>
      <c r="G11" s="88">
        <v>0.45833333333333331</v>
      </c>
      <c r="H11" s="206">
        <v>0.66666666666666663</v>
      </c>
      <c r="I11" s="85">
        <f t="shared" si="1"/>
        <v>5</v>
      </c>
      <c r="J11" s="85" t="str">
        <f t="shared" si="2"/>
        <v/>
      </c>
      <c r="K11" s="89">
        <v>0</v>
      </c>
      <c r="L11" s="89">
        <v>0</v>
      </c>
      <c r="M11" s="203">
        <f>IF(I11=0,"",MAX(,MIN(H11+(G11&gt;H11),MAX((Einstellung!$I$8&gt;Einstellung!$J$8),Einstellung!$J$8))-MAX(G11,Einstellung!$I$8))+MAX(,MIN(H11,MAX((Einstellung!$I$8&gt;Einstellung!$J$8),Einstellung!$J$8))-MAX(,Einstellung!$I$8))*(G11&gt;H11)+MAX(,MIN(H11+(G11&gt;H11),MIN((Einstellung!$I$8&gt;Einstellung!$J$8),Einstellung!$J$8))-MAX(G11,))+MIN(H11,MIN((Einstellung!$I$8&gt;Einstellung!$J$8),Einstellung!$J$8))*(G11&gt;H11))</f>
        <v>0</v>
      </c>
      <c r="N11" s="86">
        <f t="shared" si="3"/>
        <v>12</v>
      </c>
      <c r="P11" s="142"/>
      <c r="Q11" s="210"/>
      <c r="R11" s="1"/>
      <c r="S11" s="1"/>
    </row>
    <row r="12" spans="1:19" ht="15">
      <c r="A12" s="81">
        <f t="shared" si="0"/>
        <v>7</v>
      </c>
      <c r="B12" s="80">
        <f t="shared" si="6"/>
        <v>44170</v>
      </c>
      <c r="C12" s="150" t="str">
        <f t="shared" si="4"/>
        <v/>
      </c>
      <c r="D12" s="151" t="str">
        <f t="shared" si="5"/>
        <v/>
      </c>
      <c r="E12" s="75"/>
      <c r="F12" s="75"/>
      <c r="G12" s="88"/>
      <c r="H12" s="206"/>
      <c r="I12" s="85">
        <f t="shared" si="1"/>
        <v>0</v>
      </c>
      <c r="J12" s="85">
        <f t="shared" si="2"/>
        <v>0</v>
      </c>
      <c r="K12" s="89"/>
      <c r="L12" s="89"/>
      <c r="M12" s="203" t="str">
        <f>IF(I12=0,"",MAX(,MIN(H12+(G12&gt;H12),MAX((Einstellung!$I$8&gt;Einstellung!$J$8),Einstellung!$J$8))-MAX(G12,Einstellung!$I$8))+MAX(,MIN(H12,MAX((Einstellung!$I$8&gt;Einstellung!$J$8),Einstellung!$J$8))-MAX(,Einstellung!$I$8))*(G12&gt;H12)+MAX(,MIN(H12+(G12&gt;H12),MIN((Einstellung!$I$8&gt;Einstellung!$J$8),Einstellung!$J$8))-MAX(G12,))+MIN(H12,MIN((Einstellung!$I$8&gt;Einstellung!$J$8),Einstellung!$J$8))*(G12&gt;H12))</f>
        <v/>
      </c>
      <c r="N12" s="86" t="str">
        <f t="shared" si="3"/>
        <v/>
      </c>
      <c r="P12" s="24"/>
      <c r="Q12" s="208"/>
    </row>
    <row r="13" spans="1:19" ht="15">
      <c r="A13" s="81">
        <f t="shared" si="0"/>
        <v>1</v>
      </c>
      <c r="B13" s="80">
        <f t="shared" si="6"/>
        <v>44171</v>
      </c>
      <c r="C13" s="150" t="str">
        <f t="shared" si="4"/>
        <v/>
      </c>
      <c r="D13" s="151" t="str">
        <f t="shared" si="5"/>
        <v/>
      </c>
      <c r="E13" s="75"/>
      <c r="F13" s="75"/>
      <c r="G13" s="88"/>
      <c r="H13" s="206"/>
      <c r="I13" s="85">
        <f t="shared" si="1"/>
        <v>0</v>
      </c>
      <c r="J13" s="85">
        <f t="shared" si="2"/>
        <v>0</v>
      </c>
      <c r="K13" s="89"/>
      <c r="L13" s="89"/>
      <c r="M13" s="203" t="str">
        <f>IF(I13=0,"",MAX(,MIN(H13+(G13&gt;H13),MAX((Einstellung!$I$8&gt;Einstellung!$J$8),Einstellung!$J$8))-MAX(G13,Einstellung!$I$8))+MAX(,MIN(H13,MAX((Einstellung!$I$8&gt;Einstellung!$J$8),Einstellung!$J$8))-MAX(,Einstellung!$I$8))*(G13&gt;H13)+MAX(,MIN(H13+(G13&gt;H13),MIN((Einstellung!$I$8&gt;Einstellung!$J$8),Einstellung!$J$8))-MAX(G13,))+MIN(H13,MIN((Einstellung!$I$8&gt;Einstellung!$J$8),Einstellung!$J$8))*(G13&gt;H13))</f>
        <v/>
      </c>
      <c r="N13" s="86" t="str">
        <f t="shared" si="3"/>
        <v/>
      </c>
      <c r="Q13" s="208"/>
    </row>
    <row r="14" spans="1:19" ht="15">
      <c r="A14" s="81">
        <f t="shared" si="0"/>
        <v>2</v>
      </c>
      <c r="B14" s="80">
        <f t="shared" si="6"/>
        <v>44172</v>
      </c>
      <c r="C14" s="150" t="str">
        <f t="shared" si="4"/>
        <v/>
      </c>
      <c r="D14" s="151" t="str">
        <f t="shared" si="5"/>
        <v/>
      </c>
      <c r="E14" s="75"/>
      <c r="F14" s="77"/>
      <c r="G14" s="88"/>
      <c r="H14" s="206"/>
      <c r="I14" s="85">
        <f t="shared" si="1"/>
        <v>0</v>
      </c>
      <c r="J14" s="85" t="str">
        <f t="shared" si="2"/>
        <v/>
      </c>
      <c r="K14" s="89"/>
      <c r="L14" s="89"/>
      <c r="M14" s="203" t="str">
        <f>IF(I14=0,"",MAX(,MIN(H14+(G14&gt;H14),MAX((Einstellung!$I$8&gt;Einstellung!$J$8),Einstellung!$J$8))-MAX(G14,Einstellung!$I$8))+MAX(,MIN(H14,MAX((Einstellung!$I$8&gt;Einstellung!$J$8),Einstellung!$J$8))-MAX(,Einstellung!$I$8))*(G14&gt;H14)+MAX(,MIN(H14+(G14&gt;H14),MIN((Einstellung!$I$8&gt;Einstellung!$J$8),Einstellung!$J$8))-MAX(G14,))+MIN(H14,MIN((Einstellung!$I$8&gt;Einstellung!$J$8),Einstellung!$J$8))*(G14&gt;H14))</f>
        <v/>
      </c>
      <c r="N14" s="86" t="str">
        <f t="shared" si="3"/>
        <v/>
      </c>
      <c r="P14" s="180"/>
      <c r="Q14" s="208"/>
    </row>
    <row r="15" spans="1:19" ht="15">
      <c r="A15" s="81">
        <f t="shared" si="0"/>
        <v>3</v>
      </c>
      <c r="B15" s="80">
        <f t="shared" si="6"/>
        <v>44173</v>
      </c>
      <c r="C15" s="150" t="str">
        <f t="shared" si="4"/>
        <v/>
      </c>
      <c r="D15" s="151" t="str">
        <f t="shared" si="5"/>
        <v/>
      </c>
      <c r="E15" s="75"/>
      <c r="F15" s="77"/>
      <c r="G15" s="88"/>
      <c r="H15" s="206"/>
      <c r="I15" s="85">
        <f t="shared" si="1"/>
        <v>0</v>
      </c>
      <c r="J15" s="85" t="str">
        <f t="shared" si="2"/>
        <v/>
      </c>
      <c r="K15" s="89"/>
      <c r="L15" s="89"/>
      <c r="M15" s="203" t="str">
        <f>IF(I15=0,"",MAX(,MIN(H15+(G15&gt;H15),MAX((Einstellung!$I$8&gt;Einstellung!$J$8),Einstellung!$J$8))-MAX(G15,Einstellung!$I$8))+MAX(,MIN(H15,MAX((Einstellung!$I$8&gt;Einstellung!$J$8),Einstellung!$J$8))-MAX(,Einstellung!$I$8))*(G15&gt;H15)+MAX(,MIN(H15+(G15&gt;H15),MIN((Einstellung!$I$8&gt;Einstellung!$J$8),Einstellung!$J$8))-MAX(G15,))+MIN(H15,MIN((Einstellung!$I$8&gt;Einstellung!$J$8),Einstellung!$J$8))*(G15&gt;H15))</f>
        <v/>
      </c>
      <c r="N15" s="86" t="str">
        <f t="shared" si="3"/>
        <v/>
      </c>
      <c r="Q15" s="208"/>
    </row>
    <row r="16" spans="1:19" ht="15">
      <c r="A16" s="81">
        <f t="shared" si="0"/>
        <v>4</v>
      </c>
      <c r="B16" s="80">
        <f t="shared" si="6"/>
        <v>44174</v>
      </c>
      <c r="C16" s="150" t="str">
        <f t="shared" si="4"/>
        <v/>
      </c>
      <c r="D16" s="151" t="str">
        <f t="shared" si="5"/>
        <v/>
      </c>
      <c r="E16" s="75" t="s">
        <v>85</v>
      </c>
      <c r="F16" s="75" t="s">
        <v>85</v>
      </c>
      <c r="G16" s="88">
        <v>0.5</v>
      </c>
      <c r="H16" s="206">
        <v>0.6875</v>
      </c>
      <c r="I16" s="85">
        <f t="shared" si="1"/>
        <v>3.5</v>
      </c>
      <c r="J16" s="85" t="str">
        <f t="shared" si="2"/>
        <v/>
      </c>
      <c r="K16" s="89">
        <v>1</v>
      </c>
      <c r="L16" s="89">
        <v>0</v>
      </c>
      <c r="M16" s="203">
        <f>IF(I16=0,"",MAX(,MIN(H16+(G16&gt;H16),MAX((Einstellung!$I$8&gt;Einstellung!$J$8),Einstellung!$J$8))-MAX(G16,Einstellung!$I$8))+MAX(,MIN(H16,MAX((Einstellung!$I$8&gt;Einstellung!$J$8),Einstellung!$J$8))-MAX(,Einstellung!$I$8))*(G16&gt;H16)+MAX(,MIN(H16+(G16&gt;H16),MIN((Einstellung!$I$8&gt;Einstellung!$J$8),Einstellung!$J$8))-MAX(G16,))+MIN(H16,MIN((Einstellung!$I$8&gt;Einstellung!$J$8),Einstellung!$J$8))*(G16&gt;H16))</f>
        <v>0</v>
      </c>
      <c r="N16" s="86">
        <f t="shared" si="3"/>
        <v>12</v>
      </c>
      <c r="P16" s="204"/>
      <c r="Q16" s="208"/>
    </row>
    <row r="17" spans="1:17" ht="15">
      <c r="A17" s="81">
        <f t="shared" si="0"/>
        <v>5</v>
      </c>
      <c r="B17" s="80">
        <f t="shared" si="6"/>
        <v>44175</v>
      </c>
      <c r="C17" s="150">
        <f t="shared" si="4"/>
        <v>0.33333333333333331</v>
      </c>
      <c r="D17" s="151" t="str">
        <f t="shared" si="5"/>
        <v>00:00</v>
      </c>
      <c r="E17" s="75" t="s">
        <v>85</v>
      </c>
      <c r="F17" s="75" t="s">
        <v>49</v>
      </c>
      <c r="G17" s="88">
        <v>0.33333333333333331</v>
      </c>
      <c r="H17" s="206">
        <v>0.97916666666666663</v>
      </c>
      <c r="I17" s="85">
        <f t="shared" si="1"/>
        <v>15.5</v>
      </c>
      <c r="J17" s="85" t="str">
        <f t="shared" si="2"/>
        <v/>
      </c>
      <c r="K17" s="89">
        <v>0</v>
      </c>
      <c r="L17" s="89">
        <v>3.0166666666666666</v>
      </c>
      <c r="M17" s="203">
        <f>IF(I17=0,"",MAX(,MIN(H17+(G17&gt;H17),MAX((Einstellung!$I$8&gt;Einstellung!$J$8),Einstellung!$J$8))-MAX(G17,Einstellung!$I$8))+MAX(,MIN(H17,MAX((Einstellung!$I$8&gt;Einstellung!$J$8),Einstellung!$J$8))-MAX(,Einstellung!$I$8))*(G17&gt;H17)+MAX(,MIN(H17+(G17&gt;H17),MIN((Einstellung!$I$8&gt;Einstellung!$J$8),Einstellung!$J$8))-MAX(G17,))+MIN(H17,MIN((Einstellung!$I$8&gt;Einstellung!$J$8),Einstellung!$J$8))*(G17&gt;H17))</f>
        <v>2.0833333333333259E-2</v>
      </c>
      <c r="N17" s="86">
        <f t="shared" si="3"/>
        <v>12</v>
      </c>
      <c r="Q17" s="208"/>
    </row>
    <row r="18" spans="1:17" ht="15">
      <c r="A18" s="81">
        <f t="shared" si="0"/>
        <v>6</v>
      </c>
      <c r="B18" s="80">
        <f t="shared" si="6"/>
        <v>44176</v>
      </c>
      <c r="C18" s="150" t="str">
        <f t="shared" si="4"/>
        <v>00:00 -</v>
      </c>
      <c r="D18" s="151" t="str">
        <f t="shared" si="5"/>
        <v>00:00</v>
      </c>
      <c r="E18" s="75" t="s">
        <v>49</v>
      </c>
      <c r="F18" s="75" t="s">
        <v>49</v>
      </c>
      <c r="G18" s="88">
        <v>0.3125</v>
      </c>
      <c r="H18" s="206">
        <v>0.72916666666666663</v>
      </c>
      <c r="I18" s="85">
        <f t="shared" si="1"/>
        <v>9</v>
      </c>
      <c r="J18" s="85" t="str">
        <f t="shared" si="2"/>
        <v/>
      </c>
      <c r="K18" s="89">
        <v>1</v>
      </c>
      <c r="L18" s="89">
        <v>0</v>
      </c>
      <c r="M18" s="203">
        <f>IF(I18=0,"",MAX(,MIN(H18+(G18&gt;H18),MAX((Einstellung!$I$8&gt;Einstellung!$J$8),Einstellung!$J$8))-MAX(G18,Einstellung!$I$8))+MAX(,MIN(H18,MAX((Einstellung!$I$8&gt;Einstellung!$J$8),Einstellung!$J$8))-MAX(,Einstellung!$I$8))*(G18&gt;H18)+MAX(,MIN(H18+(G18&gt;H18),MIN((Einstellung!$I$8&gt;Einstellung!$J$8),Einstellung!$J$8))-MAX(G18,))+MIN(H18,MIN((Einstellung!$I$8&gt;Einstellung!$J$8),Einstellung!$J$8))*(G18&gt;H18))</f>
        <v>0</v>
      </c>
      <c r="N18" s="86">
        <f t="shared" si="3"/>
        <v>24</v>
      </c>
      <c r="Q18" s="208"/>
    </row>
    <row r="19" spans="1:17" ht="15">
      <c r="A19" s="81">
        <f t="shared" si="0"/>
        <v>7</v>
      </c>
      <c r="B19" s="80">
        <f t="shared" si="6"/>
        <v>44177</v>
      </c>
      <c r="C19" s="150" t="str">
        <f t="shared" si="4"/>
        <v>00:00 -</v>
      </c>
      <c r="D19" s="151">
        <f t="shared" si="5"/>
        <v>0.85416666666666663</v>
      </c>
      <c r="E19" s="75" t="s">
        <v>49</v>
      </c>
      <c r="F19" s="75" t="s">
        <v>85</v>
      </c>
      <c r="G19" s="88">
        <v>0.4375</v>
      </c>
      <c r="H19" s="206">
        <v>0.85416666666666663</v>
      </c>
      <c r="I19" s="85">
        <f t="shared" si="1"/>
        <v>9</v>
      </c>
      <c r="J19" s="85">
        <f t="shared" si="2"/>
        <v>9</v>
      </c>
      <c r="K19" s="89">
        <v>1</v>
      </c>
      <c r="L19" s="89">
        <v>0</v>
      </c>
      <c r="M19" s="203">
        <f>IF(I19=0,"",MAX(,MIN(H19+(G19&gt;H19),MAX((Einstellung!$I$8&gt;Einstellung!$J$8),Einstellung!$J$8))-MAX(G19,Einstellung!$I$8))+MAX(,MIN(H19,MAX((Einstellung!$I$8&gt;Einstellung!$J$8),Einstellung!$J$8))-MAX(,Einstellung!$I$8))*(G19&gt;H19)+MAX(,MIN(H19+(G19&gt;H19),MIN((Einstellung!$I$8&gt;Einstellung!$J$8),Einstellung!$J$8))-MAX(G19,))+MIN(H19,MIN((Einstellung!$I$8&gt;Einstellung!$J$8),Einstellung!$J$8))*(G19&gt;H19))</f>
        <v>0</v>
      </c>
      <c r="N19" s="86">
        <f t="shared" si="3"/>
        <v>12</v>
      </c>
      <c r="Q19" s="208"/>
    </row>
    <row r="20" spans="1:17" ht="15">
      <c r="A20" s="81">
        <f t="shared" si="0"/>
        <v>1</v>
      </c>
      <c r="B20" s="80">
        <f t="shared" si="6"/>
        <v>44178</v>
      </c>
      <c r="C20" s="150" t="str">
        <f t="shared" si="4"/>
        <v/>
      </c>
      <c r="D20" s="151" t="str">
        <f t="shared" si="5"/>
        <v/>
      </c>
      <c r="E20" s="75"/>
      <c r="F20" s="75"/>
      <c r="G20" s="88"/>
      <c r="H20" s="206"/>
      <c r="I20" s="85">
        <f t="shared" si="1"/>
        <v>0</v>
      </c>
      <c r="J20" s="85">
        <f t="shared" si="2"/>
        <v>0</v>
      </c>
      <c r="K20" s="89"/>
      <c r="L20" s="89"/>
      <c r="M20" s="203" t="str">
        <f>IF(I20=0,"",MAX(,MIN(H20+(G20&gt;H20),MAX((Einstellung!$I$8&gt;Einstellung!$J$8),Einstellung!$J$8))-MAX(G20,Einstellung!$I$8))+MAX(,MIN(H20,MAX((Einstellung!$I$8&gt;Einstellung!$J$8),Einstellung!$J$8))-MAX(,Einstellung!$I$8))*(G20&gt;H20)+MAX(,MIN(H20+(G20&gt;H20),MIN((Einstellung!$I$8&gt;Einstellung!$J$8),Einstellung!$J$8))-MAX(G20,))+MIN(H20,MIN((Einstellung!$I$8&gt;Einstellung!$J$8),Einstellung!$J$8))*(G20&gt;H20))</f>
        <v/>
      </c>
      <c r="N20" s="86" t="str">
        <f t="shared" si="3"/>
        <v/>
      </c>
      <c r="Q20" s="208"/>
    </row>
    <row r="21" spans="1:17" ht="15">
      <c r="A21" s="81">
        <f t="shared" si="0"/>
        <v>2</v>
      </c>
      <c r="B21" s="80">
        <f t="shared" si="6"/>
        <v>44179</v>
      </c>
      <c r="C21" s="150" t="str">
        <f t="shared" si="4"/>
        <v/>
      </c>
      <c r="D21" s="151" t="str">
        <f t="shared" si="5"/>
        <v/>
      </c>
      <c r="E21" s="75"/>
      <c r="F21" s="77"/>
      <c r="G21" s="88"/>
      <c r="H21" s="206"/>
      <c r="I21" s="85">
        <f t="shared" si="1"/>
        <v>0</v>
      </c>
      <c r="J21" s="85" t="str">
        <f t="shared" si="2"/>
        <v/>
      </c>
      <c r="K21" s="89"/>
      <c r="L21" s="89"/>
      <c r="M21" s="203" t="str">
        <f>IF(I21=0,"",MAX(,MIN(H21+(G21&gt;H21),MAX((Einstellung!$I$8&gt;Einstellung!$J$8),Einstellung!$J$8))-MAX(G21,Einstellung!$I$8))+MAX(,MIN(H21,MAX((Einstellung!$I$8&gt;Einstellung!$J$8),Einstellung!$J$8))-MAX(,Einstellung!$I$8))*(G21&gt;H21)+MAX(,MIN(H21+(G21&gt;H21),MIN((Einstellung!$I$8&gt;Einstellung!$J$8),Einstellung!$J$8))-MAX(G21,))+MIN(H21,MIN((Einstellung!$I$8&gt;Einstellung!$J$8),Einstellung!$J$8))*(G21&gt;H21))</f>
        <v/>
      </c>
      <c r="N21" s="86" t="str">
        <f t="shared" si="3"/>
        <v/>
      </c>
      <c r="Q21" s="208"/>
    </row>
    <row r="22" spans="1:17" ht="15">
      <c r="A22" s="81">
        <f t="shared" si="0"/>
        <v>3</v>
      </c>
      <c r="B22" s="80">
        <f t="shared" si="6"/>
        <v>44180</v>
      </c>
      <c r="C22" s="150" t="str">
        <f t="shared" si="4"/>
        <v/>
      </c>
      <c r="D22" s="151" t="str">
        <f t="shared" si="5"/>
        <v/>
      </c>
      <c r="E22" s="75"/>
      <c r="F22" s="77"/>
      <c r="G22" s="88"/>
      <c r="H22" s="206"/>
      <c r="I22" s="85">
        <f t="shared" si="1"/>
        <v>0</v>
      </c>
      <c r="J22" s="85" t="str">
        <f t="shared" si="2"/>
        <v/>
      </c>
      <c r="K22" s="89"/>
      <c r="L22" s="89"/>
      <c r="M22" s="203" t="str">
        <f>IF(I22=0,"",MAX(,MIN(H22+(G22&gt;H22),MAX((Einstellung!$I$8&gt;Einstellung!$J$8),Einstellung!$J$8))-MAX(G22,Einstellung!$I$8))+MAX(,MIN(H22,MAX((Einstellung!$I$8&gt;Einstellung!$J$8),Einstellung!$J$8))-MAX(,Einstellung!$I$8))*(G22&gt;H22)+MAX(,MIN(H22+(G22&gt;H22),MIN((Einstellung!$I$8&gt;Einstellung!$J$8),Einstellung!$J$8))-MAX(G22,))+MIN(H22,MIN((Einstellung!$I$8&gt;Einstellung!$J$8),Einstellung!$J$8))*(G22&gt;H22))</f>
        <v/>
      </c>
      <c r="N22" s="86" t="str">
        <f t="shared" si="3"/>
        <v/>
      </c>
      <c r="Q22" s="208"/>
    </row>
    <row r="23" spans="1:17" ht="15">
      <c r="A23" s="81">
        <f t="shared" si="0"/>
        <v>4</v>
      </c>
      <c r="B23" s="80">
        <f t="shared" si="6"/>
        <v>44181</v>
      </c>
      <c r="C23" s="150" t="str">
        <f t="shared" si="4"/>
        <v/>
      </c>
      <c r="D23" s="151" t="str">
        <f t="shared" si="5"/>
        <v/>
      </c>
      <c r="E23" s="75"/>
      <c r="F23" s="75"/>
      <c r="G23" s="88"/>
      <c r="H23" s="206"/>
      <c r="I23" s="85">
        <f t="shared" si="1"/>
        <v>0</v>
      </c>
      <c r="J23" s="85" t="str">
        <f t="shared" si="2"/>
        <v/>
      </c>
      <c r="K23" s="89"/>
      <c r="L23" s="89"/>
      <c r="M23" s="203" t="str">
        <f>IF(I23=0,"",MAX(,MIN(H23+(G23&gt;H23),MAX((Einstellung!$I$8&gt;Einstellung!$J$8),Einstellung!$J$8))-MAX(G23,Einstellung!$I$8))+MAX(,MIN(H23,MAX((Einstellung!$I$8&gt;Einstellung!$J$8),Einstellung!$J$8))-MAX(,Einstellung!$I$8))*(G23&gt;H23)+MAX(,MIN(H23+(G23&gt;H23),MIN((Einstellung!$I$8&gt;Einstellung!$J$8),Einstellung!$J$8))-MAX(G23,))+MIN(H23,MIN((Einstellung!$I$8&gt;Einstellung!$J$8),Einstellung!$J$8))*(G23&gt;H23))</f>
        <v/>
      </c>
      <c r="N23" s="86" t="str">
        <f t="shared" si="3"/>
        <v/>
      </c>
      <c r="Q23" s="208"/>
    </row>
    <row r="24" spans="1:17" ht="15">
      <c r="A24" s="81">
        <f t="shared" si="0"/>
        <v>5</v>
      </c>
      <c r="B24" s="80">
        <f t="shared" si="6"/>
        <v>44182</v>
      </c>
      <c r="C24" s="150" t="str">
        <f t="shared" si="4"/>
        <v/>
      </c>
      <c r="D24" s="151" t="str">
        <f t="shared" si="5"/>
        <v/>
      </c>
      <c r="E24" s="75"/>
      <c r="F24" s="77"/>
      <c r="G24" s="88"/>
      <c r="H24" s="206"/>
      <c r="I24" s="85">
        <f t="shared" si="1"/>
        <v>0</v>
      </c>
      <c r="J24" s="85" t="str">
        <f t="shared" si="2"/>
        <v/>
      </c>
      <c r="K24" s="89"/>
      <c r="L24" s="89"/>
      <c r="M24" s="203" t="str">
        <f>IF(I24=0,"",MAX(,MIN(H24+(G24&gt;H24),MAX((Einstellung!$I$8&gt;Einstellung!$J$8),Einstellung!$J$8))-MAX(G24,Einstellung!$I$8))+MAX(,MIN(H24,MAX((Einstellung!$I$8&gt;Einstellung!$J$8),Einstellung!$J$8))-MAX(,Einstellung!$I$8))*(G24&gt;H24)+MAX(,MIN(H24+(G24&gt;H24),MIN((Einstellung!$I$8&gt;Einstellung!$J$8),Einstellung!$J$8))-MAX(G24,))+MIN(H24,MIN((Einstellung!$I$8&gt;Einstellung!$J$8),Einstellung!$J$8))*(G24&gt;H24))</f>
        <v/>
      </c>
      <c r="N24" s="86" t="str">
        <f t="shared" si="3"/>
        <v/>
      </c>
      <c r="Q24" s="208"/>
    </row>
    <row r="25" spans="1:17" ht="15">
      <c r="A25" s="81">
        <f t="shared" si="0"/>
        <v>6</v>
      </c>
      <c r="B25" s="80">
        <f t="shared" si="6"/>
        <v>44183</v>
      </c>
      <c r="C25" s="150" t="str">
        <f t="shared" si="4"/>
        <v/>
      </c>
      <c r="D25" s="151" t="str">
        <f t="shared" si="5"/>
        <v/>
      </c>
      <c r="E25" s="75"/>
      <c r="F25" s="77"/>
      <c r="G25" s="88"/>
      <c r="H25" s="206"/>
      <c r="I25" s="85">
        <f t="shared" si="1"/>
        <v>0</v>
      </c>
      <c r="J25" s="85" t="str">
        <f>IF(WEEKDAY(A25)=7,I25,IF(WEEKDAY(A25)=1,I25,""))</f>
        <v/>
      </c>
      <c r="K25" s="89"/>
      <c r="L25" s="89"/>
      <c r="M25" s="203" t="str">
        <f>IF(I25=0,"",MAX(,MIN(H25+(G25&gt;H25),MAX((Einstellung!$I$8&gt;Einstellung!$J$8),Einstellung!$J$8))-MAX(G25,Einstellung!$I$8))+MAX(,MIN(H25,MAX((Einstellung!$I$8&gt;Einstellung!$J$8),Einstellung!$J$8))-MAX(,Einstellung!$I$8))*(G25&gt;H25)+MAX(,MIN(H25+(G25&gt;H25),MIN((Einstellung!$I$8&gt;Einstellung!$J$8),Einstellung!$J$8))-MAX(G25,))+MIN(H25,MIN((Einstellung!$I$8&gt;Einstellung!$J$8),Einstellung!$J$8))*(G25&gt;H25))</f>
        <v/>
      </c>
      <c r="N25" s="86" t="str">
        <f t="shared" si="3"/>
        <v/>
      </c>
      <c r="Q25" s="208"/>
    </row>
    <row r="26" spans="1:17" ht="15">
      <c r="A26" s="81">
        <f t="shared" si="0"/>
        <v>7</v>
      </c>
      <c r="B26" s="80">
        <f t="shared" si="6"/>
        <v>44184</v>
      </c>
      <c r="C26" s="150" t="str">
        <f t="shared" si="4"/>
        <v/>
      </c>
      <c r="D26" s="151" t="str">
        <f t="shared" si="5"/>
        <v/>
      </c>
      <c r="E26" s="75"/>
      <c r="F26" s="77"/>
      <c r="G26" s="88"/>
      <c r="H26" s="206"/>
      <c r="I26" s="85">
        <f t="shared" si="1"/>
        <v>0</v>
      </c>
      <c r="J26" s="85">
        <f t="shared" si="2"/>
        <v>0</v>
      </c>
      <c r="K26" s="89"/>
      <c r="L26" s="89"/>
      <c r="M26" s="203" t="str">
        <f>IF(I26=0,"",MAX(,MIN(H26+(G26&gt;H26),MAX((Einstellung!$I$8&gt;Einstellung!$J$8),Einstellung!$J$8))-MAX(G26,Einstellung!$I$8))+MAX(,MIN(H26,MAX((Einstellung!$I$8&gt;Einstellung!$J$8),Einstellung!$J$8))-MAX(,Einstellung!$I$8))*(G26&gt;H26)+MAX(,MIN(H26+(G26&gt;H26),MIN((Einstellung!$I$8&gt;Einstellung!$J$8),Einstellung!$J$8))-MAX(G26,))+MIN(H26,MIN((Einstellung!$I$8&gt;Einstellung!$J$8),Einstellung!$J$8))*(G26&gt;H26))</f>
        <v/>
      </c>
      <c r="N26" s="86" t="str">
        <f t="shared" si="3"/>
        <v/>
      </c>
      <c r="Q26" s="208"/>
    </row>
    <row r="27" spans="1:17" ht="15">
      <c r="A27" s="81">
        <f t="shared" si="0"/>
        <v>1</v>
      </c>
      <c r="B27" s="80">
        <f t="shared" si="6"/>
        <v>44185</v>
      </c>
      <c r="C27" s="150" t="str">
        <f t="shared" si="4"/>
        <v/>
      </c>
      <c r="D27" s="151" t="str">
        <f t="shared" si="5"/>
        <v/>
      </c>
      <c r="E27" s="75"/>
      <c r="F27" s="75"/>
      <c r="G27" s="88"/>
      <c r="H27" s="206"/>
      <c r="I27" s="85">
        <f t="shared" si="1"/>
        <v>0</v>
      </c>
      <c r="J27" s="85">
        <f t="shared" si="2"/>
        <v>0</v>
      </c>
      <c r="K27" s="89"/>
      <c r="L27" s="89"/>
      <c r="M27" s="203" t="str">
        <f>IF(I27=0,"",MAX(,MIN(H27+(G27&gt;H27),MAX((Einstellung!$I$8&gt;Einstellung!$J$8),Einstellung!$J$8))-MAX(G27,Einstellung!$I$8))+MAX(,MIN(H27,MAX((Einstellung!$I$8&gt;Einstellung!$J$8),Einstellung!$J$8))-MAX(,Einstellung!$I$8))*(G27&gt;H27)+MAX(,MIN(H27+(G27&gt;H27),MIN((Einstellung!$I$8&gt;Einstellung!$J$8),Einstellung!$J$8))-MAX(G27,))+MIN(H27,MIN((Einstellung!$I$8&gt;Einstellung!$J$8),Einstellung!$J$8))*(G27&gt;H27))</f>
        <v/>
      </c>
      <c r="N27" s="86" t="str">
        <f t="shared" si="3"/>
        <v/>
      </c>
      <c r="Q27" s="208"/>
    </row>
    <row r="28" spans="1:17" ht="15">
      <c r="A28" s="81">
        <f t="shared" si="0"/>
        <v>2</v>
      </c>
      <c r="B28" s="80">
        <f t="shared" si="6"/>
        <v>44186</v>
      </c>
      <c r="C28" s="150" t="str">
        <f t="shared" si="4"/>
        <v/>
      </c>
      <c r="D28" s="151" t="str">
        <f t="shared" si="5"/>
        <v/>
      </c>
      <c r="E28" s="75"/>
      <c r="F28" s="77"/>
      <c r="G28" s="88"/>
      <c r="H28" s="206"/>
      <c r="I28" s="85">
        <f t="shared" si="1"/>
        <v>0</v>
      </c>
      <c r="J28" s="85" t="str">
        <f t="shared" si="2"/>
        <v/>
      </c>
      <c r="K28" s="89"/>
      <c r="L28" s="89"/>
      <c r="M28" s="203" t="str">
        <f>IF(I28=0,"",MAX(,MIN(H28+(G28&gt;H28),MAX((Einstellung!$I$8&gt;Einstellung!$J$8),Einstellung!$J$8))-MAX(G28,Einstellung!$I$8))+MAX(,MIN(H28,MAX((Einstellung!$I$8&gt;Einstellung!$J$8),Einstellung!$J$8))-MAX(,Einstellung!$I$8))*(G28&gt;H28)+MAX(,MIN(H28+(G28&gt;H28),MIN((Einstellung!$I$8&gt;Einstellung!$J$8),Einstellung!$J$8))-MAX(G28,))+MIN(H28,MIN((Einstellung!$I$8&gt;Einstellung!$J$8),Einstellung!$J$8))*(G28&gt;H28))</f>
        <v/>
      </c>
      <c r="N28" s="86" t="str">
        <f t="shared" si="3"/>
        <v/>
      </c>
      <c r="Q28" s="208"/>
    </row>
    <row r="29" spans="1:17" ht="15">
      <c r="A29" s="81">
        <f t="shared" si="0"/>
        <v>3</v>
      </c>
      <c r="B29" s="80">
        <f t="shared" si="6"/>
        <v>44187</v>
      </c>
      <c r="C29" s="150" t="str">
        <f t="shared" si="4"/>
        <v/>
      </c>
      <c r="D29" s="151" t="str">
        <f t="shared" si="5"/>
        <v/>
      </c>
      <c r="E29" s="75"/>
      <c r="F29" s="77"/>
      <c r="G29" s="88"/>
      <c r="H29" s="206"/>
      <c r="I29" s="85">
        <f t="shared" si="1"/>
        <v>0</v>
      </c>
      <c r="J29" s="85" t="str">
        <f t="shared" si="2"/>
        <v/>
      </c>
      <c r="K29" s="89"/>
      <c r="L29" s="89"/>
      <c r="M29" s="203" t="str">
        <f>IF(I29=0,"",MAX(,MIN(H29+(G29&gt;H29),MAX((Einstellung!$I$8&gt;Einstellung!$J$8),Einstellung!$J$8))-MAX(G29,Einstellung!$I$8))+MAX(,MIN(H29,MAX((Einstellung!$I$8&gt;Einstellung!$J$8),Einstellung!$J$8))-MAX(,Einstellung!$I$8))*(G29&gt;H29)+MAX(,MIN(H29+(G29&gt;H29),MIN((Einstellung!$I$8&gt;Einstellung!$J$8),Einstellung!$J$8))-MAX(G29,))+MIN(H29,MIN((Einstellung!$I$8&gt;Einstellung!$J$8),Einstellung!$J$8))*(G29&gt;H29))</f>
        <v/>
      </c>
      <c r="N29" s="86" t="str">
        <f t="shared" si="3"/>
        <v/>
      </c>
      <c r="Q29" s="208"/>
    </row>
    <row r="30" spans="1:17" ht="15">
      <c r="A30" s="81">
        <f t="shared" si="0"/>
        <v>4</v>
      </c>
      <c r="B30" s="80">
        <f t="shared" si="6"/>
        <v>44188</v>
      </c>
      <c r="C30" s="150" t="str">
        <f t="shared" si="4"/>
        <v/>
      </c>
      <c r="D30" s="151" t="str">
        <f t="shared" si="5"/>
        <v/>
      </c>
      <c r="E30" s="75"/>
      <c r="F30" s="75"/>
      <c r="G30" s="88"/>
      <c r="H30" s="206"/>
      <c r="I30" s="85">
        <f t="shared" si="1"/>
        <v>0</v>
      </c>
      <c r="J30" s="85" t="str">
        <f t="shared" si="2"/>
        <v/>
      </c>
      <c r="K30" s="89"/>
      <c r="L30" s="89"/>
      <c r="M30" s="203" t="str">
        <f>IF(I30=0,"",MAX(,MIN(H30+(G30&gt;H30),MAX((Einstellung!$I$8&gt;Einstellung!$J$8),Einstellung!$J$8))-MAX(G30,Einstellung!$I$8))+MAX(,MIN(H30,MAX((Einstellung!$I$8&gt;Einstellung!$J$8),Einstellung!$J$8))-MAX(,Einstellung!$I$8))*(G30&gt;H30)+MAX(,MIN(H30+(G30&gt;H30),MIN((Einstellung!$I$8&gt;Einstellung!$J$8),Einstellung!$J$8))-MAX(G30,))+MIN(H30,MIN((Einstellung!$I$8&gt;Einstellung!$J$8),Einstellung!$J$8))*(G30&gt;H30))</f>
        <v/>
      </c>
      <c r="N30" s="86" t="str">
        <f t="shared" si="3"/>
        <v/>
      </c>
      <c r="Q30" s="208"/>
    </row>
    <row r="31" spans="1:17" ht="15">
      <c r="A31" s="81">
        <f t="shared" si="0"/>
        <v>5</v>
      </c>
      <c r="B31" s="80">
        <f t="shared" si="6"/>
        <v>44189</v>
      </c>
      <c r="C31" s="150" t="str">
        <f t="shared" si="4"/>
        <v/>
      </c>
      <c r="D31" s="151" t="str">
        <f t="shared" si="5"/>
        <v/>
      </c>
      <c r="E31" s="75"/>
      <c r="F31" s="75"/>
      <c r="G31" s="88"/>
      <c r="H31" s="206"/>
      <c r="I31" s="85">
        <f t="shared" si="1"/>
        <v>0</v>
      </c>
      <c r="J31" s="85" t="str">
        <f t="shared" si="2"/>
        <v/>
      </c>
      <c r="K31" s="89"/>
      <c r="L31" s="89"/>
      <c r="M31" s="203" t="str">
        <f>IF(I31=0,"",MAX(,MIN(H31+(G31&gt;H31),MAX((Einstellung!$I$8&gt;Einstellung!$J$8),Einstellung!$J$8))-MAX(G31,Einstellung!$I$8))+MAX(,MIN(H31,MAX((Einstellung!$I$8&gt;Einstellung!$J$8),Einstellung!$J$8))-MAX(,Einstellung!$I$8))*(G31&gt;H31)+MAX(,MIN(H31+(G31&gt;H31),MIN((Einstellung!$I$8&gt;Einstellung!$J$8),Einstellung!$J$8))-MAX(G31,))+MIN(H31,MIN((Einstellung!$I$8&gt;Einstellung!$J$8),Einstellung!$J$8))*(G31&gt;H31))</f>
        <v/>
      </c>
      <c r="N31" s="86" t="str">
        <f t="shared" si="3"/>
        <v/>
      </c>
      <c r="Q31" s="208"/>
    </row>
    <row r="32" spans="1:17" ht="15">
      <c r="A32" s="81">
        <f t="shared" si="0"/>
        <v>6</v>
      </c>
      <c r="B32" s="80">
        <f t="shared" si="6"/>
        <v>44190</v>
      </c>
      <c r="C32" s="150" t="str">
        <f t="shared" si="4"/>
        <v/>
      </c>
      <c r="D32" s="151" t="str">
        <f t="shared" si="5"/>
        <v/>
      </c>
      <c r="E32" s="75"/>
      <c r="F32" s="77"/>
      <c r="G32" s="88"/>
      <c r="H32" s="206"/>
      <c r="I32" s="85">
        <f t="shared" si="1"/>
        <v>0</v>
      </c>
      <c r="J32" s="85" t="str">
        <f t="shared" si="2"/>
        <v/>
      </c>
      <c r="K32" s="89"/>
      <c r="L32" s="89"/>
      <c r="M32" s="203" t="str">
        <f>IF(I32=0,"",MAX(,MIN(H32+(G32&gt;H32),MAX((Einstellung!$I$8&gt;Einstellung!$J$8),Einstellung!$J$8))-MAX(G32,Einstellung!$I$8))+MAX(,MIN(H32,MAX((Einstellung!$I$8&gt;Einstellung!$J$8),Einstellung!$J$8))-MAX(,Einstellung!$I$8))*(G32&gt;H32)+MAX(,MIN(H32+(G32&gt;H32),MIN((Einstellung!$I$8&gt;Einstellung!$J$8),Einstellung!$J$8))-MAX(G32,))+MIN(H32,MIN((Einstellung!$I$8&gt;Einstellung!$J$8),Einstellung!$J$8))*(G32&gt;H32))</f>
        <v/>
      </c>
      <c r="N32" s="86" t="str">
        <f t="shared" si="3"/>
        <v/>
      </c>
      <c r="Q32" s="208"/>
    </row>
    <row r="33" spans="1:17" ht="15">
      <c r="A33" s="81">
        <f t="shared" si="0"/>
        <v>7</v>
      </c>
      <c r="B33" s="80">
        <f t="shared" si="6"/>
        <v>44191</v>
      </c>
      <c r="C33" s="150" t="str">
        <f t="shared" si="4"/>
        <v/>
      </c>
      <c r="D33" s="151" t="str">
        <f t="shared" si="5"/>
        <v/>
      </c>
      <c r="E33" s="75"/>
      <c r="F33" s="77"/>
      <c r="G33" s="88"/>
      <c r="H33" s="206"/>
      <c r="I33" s="85">
        <f t="shared" si="1"/>
        <v>0</v>
      </c>
      <c r="J33" s="85">
        <f t="shared" si="2"/>
        <v>0</v>
      </c>
      <c r="K33" s="89"/>
      <c r="L33" s="89"/>
      <c r="M33" s="203" t="str">
        <f>IF(I33=0,"",MAX(,MIN(H33+(G33&gt;H33),MAX((Einstellung!$I$8&gt;Einstellung!$J$8),Einstellung!$J$8))-MAX(G33,Einstellung!$I$8))+MAX(,MIN(H33,MAX((Einstellung!$I$8&gt;Einstellung!$J$8),Einstellung!$J$8))-MAX(,Einstellung!$I$8))*(G33&gt;H33)+MAX(,MIN(H33+(G33&gt;H33),MIN((Einstellung!$I$8&gt;Einstellung!$J$8),Einstellung!$J$8))-MAX(G33,))+MIN(H33,MIN((Einstellung!$I$8&gt;Einstellung!$J$8),Einstellung!$J$8))*(G33&gt;H33))</f>
        <v/>
      </c>
      <c r="N33" s="86" t="str">
        <f t="shared" si="3"/>
        <v/>
      </c>
      <c r="Q33" s="208"/>
    </row>
    <row r="34" spans="1:17" ht="15">
      <c r="A34" s="81">
        <f t="shared" si="0"/>
        <v>1</v>
      </c>
      <c r="B34" s="80">
        <f t="shared" si="6"/>
        <v>44192</v>
      </c>
      <c r="C34" s="150" t="str">
        <f t="shared" si="4"/>
        <v/>
      </c>
      <c r="D34" s="151" t="str">
        <f t="shared" si="5"/>
        <v/>
      </c>
      <c r="E34" s="75"/>
      <c r="F34" s="77"/>
      <c r="G34" s="88"/>
      <c r="H34" s="206"/>
      <c r="I34" s="85">
        <f t="shared" si="1"/>
        <v>0</v>
      </c>
      <c r="J34" s="85">
        <f t="shared" si="2"/>
        <v>0</v>
      </c>
      <c r="K34" s="89"/>
      <c r="L34" s="89"/>
      <c r="M34" s="203" t="str">
        <f>IF(I34=0,"",MAX(,MIN(H34+(G34&gt;H34),MAX((Einstellung!$I$8&gt;Einstellung!$J$8),Einstellung!$J$8))-MAX(G34,Einstellung!$I$8))+MAX(,MIN(H34,MAX((Einstellung!$I$8&gt;Einstellung!$J$8),Einstellung!$J$8))-MAX(,Einstellung!$I$8))*(G34&gt;H34)+MAX(,MIN(H34+(G34&gt;H34),MIN((Einstellung!$I$8&gt;Einstellung!$J$8),Einstellung!$J$8))-MAX(G34,))+MIN(H34,MIN((Einstellung!$I$8&gt;Einstellung!$J$8),Einstellung!$J$8))*(G34&gt;H34))</f>
        <v/>
      </c>
      <c r="N34" s="86" t="str">
        <f t="shared" si="3"/>
        <v/>
      </c>
      <c r="Q34" s="208"/>
    </row>
    <row r="35" spans="1:17" ht="15">
      <c r="A35" s="81">
        <f t="shared" si="0"/>
        <v>2</v>
      </c>
      <c r="B35" s="80">
        <f t="shared" si="6"/>
        <v>44193</v>
      </c>
      <c r="C35" s="150" t="str">
        <f t="shared" si="4"/>
        <v/>
      </c>
      <c r="D35" s="151" t="str">
        <f t="shared" si="5"/>
        <v/>
      </c>
      <c r="E35" s="75"/>
      <c r="F35" s="77"/>
      <c r="G35" s="88"/>
      <c r="H35" s="206"/>
      <c r="I35" s="85">
        <f t="shared" si="1"/>
        <v>0</v>
      </c>
      <c r="J35" s="85" t="str">
        <f t="shared" si="2"/>
        <v/>
      </c>
      <c r="K35" s="89"/>
      <c r="L35" s="89"/>
      <c r="M35" s="203" t="str">
        <f>IF(I35=0,"",MAX(,MIN(H35+(G35&gt;H35),MAX((Einstellung!$I$8&gt;Einstellung!$J$8),Einstellung!$J$8))-MAX(G35,Einstellung!$I$8))+MAX(,MIN(H35,MAX((Einstellung!$I$8&gt;Einstellung!$J$8),Einstellung!$J$8))-MAX(,Einstellung!$I$8))*(G35&gt;H35)+MAX(,MIN(H35+(G35&gt;H35),MIN((Einstellung!$I$8&gt;Einstellung!$J$8),Einstellung!$J$8))-MAX(G35,))+MIN(H35,MIN((Einstellung!$I$8&gt;Einstellung!$J$8),Einstellung!$J$8))*(G35&gt;H35))</f>
        <v/>
      </c>
      <c r="N35" s="86" t="str">
        <f t="shared" si="3"/>
        <v/>
      </c>
      <c r="Q35" s="208"/>
    </row>
    <row r="36" spans="1:17" ht="15">
      <c r="A36" s="81">
        <f t="shared" si="0"/>
        <v>3</v>
      </c>
      <c r="B36" s="80">
        <f t="shared" si="6"/>
        <v>44194</v>
      </c>
      <c r="C36" s="150" t="str">
        <f t="shared" si="4"/>
        <v/>
      </c>
      <c r="D36" s="151" t="str">
        <f t="shared" si="5"/>
        <v/>
      </c>
      <c r="E36" s="75"/>
      <c r="F36" s="77"/>
      <c r="G36" s="88"/>
      <c r="H36" s="206"/>
      <c r="I36" s="85">
        <f t="shared" si="1"/>
        <v>0</v>
      </c>
      <c r="J36" s="85" t="str">
        <f t="shared" si="2"/>
        <v/>
      </c>
      <c r="K36" s="89"/>
      <c r="L36" s="89"/>
      <c r="M36" s="203" t="str">
        <f>IF(I36=0,"",MAX(,MIN(H36+(G36&gt;H36),MAX((Einstellung!$I$8&gt;Einstellung!$J$8),Einstellung!$J$8))-MAX(G36,Einstellung!$I$8))+MAX(,MIN(H36,MAX((Einstellung!$I$8&gt;Einstellung!$J$8),Einstellung!$J$8))-MAX(,Einstellung!$I$8))*(G36&gt;H36)+MAX(,MIN(H36+(G36&gt;H36),MIN((Einstellung!$I$8&gt;Einstellung!$J$8),Einstellung!$J$8))-MAX(G36,))+MIN(H36,MIN((Einstellung!$I$8&gt;Einstellung!$J$8),Einstellung!$J$8))*(G36&gt;H36))</f>
        <v/>
      </c>
      <c r="N36" s="86" t="str">
        <f t="shared" si="3"/>
        <v/>
      </c>
      <c r="Q36" s="208"/>
    </row>
    <row r="37" spans="1:17" ht="15">
      <c r="A37" s="81">
        <f t="shared" si="0"/>
        <v>4</v>
      </c>
      <c r="B37" s="80">
        <f t="shared" si="6"/>
        <v>44195</v>
      </c>
      <c r="C37" s="150" t="str">
        <f t="shared" si="4"/>
        <v/>
      </c>
      <c r="D37" s="151" t="str">
        <f t="shared" si="5"/>
        <v/>
      </c>
      <c r="E37" s="75"/>
      <c r="F37" s="75"/>
      <c r="G37" s="88"/>
      <c r="H37" s="206"/>
      <c r="I37" s="85">
        <f t="shared" si="1"/>
        <v>0</v>
      </c>
      <c r="J37" s="85" t="str">
        <f t="shared" si="2"/>
        <v/>
      </c>
      <c r="K37" s="89"/>
      <c r="L37" s="89"/>
      <c r="M37" s="203" t="str">
        <f>IF(I37=0,"",MAX(,MIN(H37+(G37&gt;H37),MAX((Einstellung!$I$8&gt;Einstellung!$J$8),Einstellung!$J$8))-MAX(G37,Einstellung!$I$8))+MAX(,MIN(H37,MAX((Einstellung!$I$8&gt;Einstellung!$J$8),Einstellung!$J$8))-MAX(,Einstellung!$I$8))*(G37&gt;H37)+MAX(,MIN(H37+(G37&gt;H37),MIN((Einstellung!$I$8&gt;Einstellung!$J$8),Einstellung!$J$8))-MAX(G37,))+MIN(H37,MIN((Einstellung!$I$8&gt;Einstellung!$J$8),Einstellung!$J$8))*(G37&gt;H37))</f>
        <v/>
      </c>
      <c r="N37" s="86" t="str">
        <f t="shared" si="3"/>
        <v/>
      </c>
      <c r="Q37" s="208"/>
    </row>
    <row r="38" spans="1:17" ht="15.75" thickBot="1">
      <c r="A38" s="81">
        <f t="shared" si="0"/>
        <v>5</v>
      </c>
      <c r="B38" s="80">
        <f t="shared" si="6"/>
        <v>44196</v>
      </c>
      <c r="C38" s="150" t="str">
        <f t="shared" si="4"/>
        <v/>
      </c>
      <c r="D38" s="151" t="str">
        <f t="shared" si="5"/>
        <v/>
      </c>
      <c r="E38" s="75"/>
      <c r="F38" s="75"/>
      <c r="G38" s="88"/>
      <c r="H38" s="206"/>
      <c r="I38" s="217">
        <f t="shared" si="1"/>
        <v>0</v>
      </c>
      <c r="J38" s="217" t="str">
        <f t="shared" si="2"/>
        <v/>
      </c>
      <c r="K38" s="218"/>
      <c r="L38" s="218"/>
      <c r="M38" s="219" t="str">
        <f>IF(I38=0,"",MAX(,MIN(H38+(G38&gt;H38),MAX((Einstellung!$I$8&gt;Einstellung!$J$8),Einstellung!$J$8))-MAX(G38,Einstellung!$I$8))+MAX(,MIN(H38,MAX((Einstellung!$I$8&gt;Einstellung!$J$8),Einstellung!$J$8))-MAX(,Einstellung!$I$8))*(G38&gt;H38)+MAX(,MIN(H38+(G38&gt;H38),MIN((Einstellung!$I$8&gt;Einstellung!$J$8),Einstellung!$J$8))-MAX(G38,))+MIN(H38,MIN((Einstellung!$I$8&gt;Einstellung!$J$8),Einstellung!$J$8))*(G38&gt;H38))</f>
        <v/>
      </c>
      <c r="N38" s="220" t="str">
        <f t="shared" si="3"/>
        <v/>
      </c>
      <c r="Q38" s="208"/>
    </row>
    <row r="39" spans="1:17" ht="16.5" thickTop="1">
      <c r="A39" s="82"/>
      <c r="B39" s="83"/>
      <c r="C39" s="82"/>
      <c r="D39" s="82"/>
      <c r="E39" s="82"/>
      <c r="F39" s="82"/>
      <c r="G39" s="82"/>
      <c r="H39" s="82"/>
      <c r="I39" s="221">
        <f>SUM(I8:I38)</f>
        <v>76</v>
      </c>
      <c r="J39" s="222">
        <f>SUM(J8:J38)</f>
        <v>9</v>
      </c>
      <c r="K39" s="222">
        <f>SUM(K8:K38)</f>
        <v>3.5</v>
      </c>
      <c r="L39" s="222"/>
      <c r="M39" s="223">
        <f>SUM(M8:M38)*24</f>
        <v>0.49999999999999822</v>
      </c>
      <c r="N39" s="224">
        <f>SUM(N8:N38)</f>
        <v>108</v>
      </c>
    </row>
    <row r="40" spans="1:17" ht="15">
      <c r="B40" s="38"/>
      <c r="D40" s="71"/>
      <c r="E40" s="48"/>
      <c r="F40" s="48"/>
      <c r="H40" s="53" t="s">
        <v>64</v>
      </c>
      <c r="I40" s="215">
        <f>IF(I39&gt;Einstellung!K8,I39-Einstellung!K8,0)</f>
        <v>0</v>
      </c>
      <c r="J40" s="216"/>
      <c r="M40" s="38"/>
      <c r="P40" s="142"/>
    </row>
    <row r="41" spans="1:17">
      <c r="B41" s="38"/>
      <c r="D41" s="71"/>
      <c r="E41" s="48"/>
      <c r="F41" s="48"/>
      <c r="H41" s="38"/>
      <c r="M41" s="38"/>
    </row>
    <row r="42" spans="1:17" ht="15">
      <c r="A42" s="54" t="s">
        <v>75</v>
      </c>
      <c r="D42" s="54"/>
      <c r="E42" s="252">
        <f>Nov!E41-I44</f>
        <v>26</v>
      </c>
      <c r="F42" s="48"/>
      <c r="H42" s="38"/>
      <c r="I42" s="247">
        <f>J39</f>
        <v>9</v>
      </c>
      <c r="J42" s="250" t="s">
        <v>122</v>
      </c>
      <c r="K42" s="92"/>
      <c r="L42" s="92"/>
      <c r="M42" s="92"/>
    </row>
    <row r="43" spans="1:17" ht="15">
      <c r="A43" s="54" t="s">
        <v>46</v>
      </c>
      <c r="D43" s="54"/>
      <c r="E43" s="253">
        <f>Nov!E42+I45</f>
        <v>-9</v>
      </c>
      <c r="F43" s="48"/>
      <c r="H43" s="38"/>
      <c r="I43" s="248">
        <f>N39</f>
        <v>108</v>
      </c>
      <c r="J43" s="250" t="s">
        <v>47</v>
      </c>
      <c r="K43" s="92"/>
      <c r="L43" s="92"/>
      <c r="M43" s="92"/>
    </row>
    <row r="44" spans="1:17" ht="15">
      <c r="A44" s="54" t="s">
        <v>112</v>
      </c>
      <c r="D44" s="71"/>
      <c r="E44" s="253">
        <f>M39</f>
        <v>0.49999999999999822</v>
      </c>
      <c r="F44" s="48"/>
      <c r="H44" s="38"/>
      <c r="I44" s="249">
        <f>COUNTIF(E8:E38,"Urlaub")</f>
        <v>0</v>
      </c>
      <c r="J44" s="250" t="s">
        <v>48</v>
      </c>
      <c r="K44" s="92"/>
      <c r="L44" s="92"/>
      <c r="M44" s="92"/>
    </row>
    <row r="45" spans="1:17" ht="15">
      <c r="B45" s="38"/>
      <c r="D45" s="71"/>
      <c r="E45" s="48"/>
      <c r="F45" s="48"/>
      <c r="G45" s="318"/>
      <c r="H45" s="319"/>
      <c r="I45" s="251">
        <f>IF(I39&gt;207.9,I40-J39,IF(I39&lt;208,I40-J39,0))</f>
        <v>-9</v>
      </c>
      <c r="J45" s="250" t="s">
        <v>119</v>
      </c>
      <c r="K45" s="92"/>
      <c r="L45" s="92"/>
      <c r="M45" s="92"/>
    </row>
    <row r="46" spans="1:17">
      <c r="I46" s="154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76" priority="62" stopIfTrue="1" operator="equal">
      <formula>"Krank"</formula>
    </cfRule>
    <cfRule type="cellIs" dxfId="75" priority="63" stopIfTrue="1" operator="equal">
      <formula>"Urlaub"</formula>
    </cfRule>
  </conditionalFormatting>
  <conditionalFormatting sqref="M8:M38">
    <cfRule type="cellIs" dxfId="74" priority="42" operator="equal">
      <formula>0</formula>
    </cfRule>
    <cfRule type="cellIs" dxfId="73" priority="43" operator="equal">
      <formula>"0$L$8:$L$20"</formula>
    </cfRule>
    <cfRule type="containsText" dxfId="72" priority="44" operator="containsText" text="&quot;0,00 Std&quot;">
      <formula>NOT(ISERROR(SEARCH("""0,00 Std""",M8)))</formula>
    </cfRule>
    <cfRule type="cellIs" dxfId="71" priority="45" operator="equal">
      <formula>"0,00 Std"</formula>
    </cfRule>
    <cfRule type="cellIs" dxfId="70" priority="46" operator="equal">
      <formula>"0,00 Std"</formula>
    </cfRule>
    <cfRule type="cellIs" dxfId="69" priority="47" operator="lessThan">
      <formula>"0,00 Std"</formula>
    </cfRule>
    <cfRule type="cellIs" dxfId="68" priority="48" operator="greaterThan">
      <formula>"0,00 Std"</formula>
    </cfRule>
    <cfRule type="cellIs" dxfId="67" priority="49" operator="greaterThan">
      <formula>"0,00 Std"</formula>
    </cfRule>
  </conditionalFormatting>
  <conditionalFormatting sqref="I9:I10 I13">
    <cfRule type="cellIs" dxfId="66" priority="41" operator="equal">
      <formula>IF($J$8=$I$8,$I$8)</formula>
    </cfRule>
  </conditionalFormatting>
  <conditionalFormatting sqref="I9:I11 I13">
    <cfRule type="cellIs" dxfId="65" priority="40" operator="equal">
      <formula>$J$8</formula>
    </cfRule>
  </conditionalFormatting>
  <conditionalFormatting sqref="I9:I21">
    <cfRule type="cellIs" dxfId="64" priority="38" operator="equal">
      <formula>$J$8</formula>
    </cfRule>
    <cfRule type="cellIs" dxfId="63" priority="39" operator="equal">
      <formula>$J$8</formula>
    </cfRule>
  </conditionalFormatting>
  <conditionalFormatting sqref="I12">
    <cfRule type="cellIs" dxfId="62" priority="37" operator="equal">
      <formula>$J$12</formula>
    </cfRule>
  </conditionalFormatting>
  <conditionalFormatting sqref="I13">
    <cfRule type="cellIs" dxfId="61" priority="35" operator="equal">
      <formula>$J$13</formula>
    </cfRule>
    <cfRule type="cellIs" dxfId="60" priority="36" operator="equal">
      <formula>$J$12</formula>
    </cfRule>
  </conditionalFormatting>
  <conditionalFormatting sqref="I8">
    <cfRule type="cellIs" dxfId="59" priority="33" operator="equal">
      <formula>$J$8</formula>
    </cfRule>
    <cfRule type="cellIs" dxfId="58" priority="34" operator="equal">
      <formula>$J$8</formula>
    </cfRule>
  </conditionalFormatting>
  <conditionalFormatting sqref="I9">
    <cfRule type="cellIs" dxfId="57" priority="31" operator="equal">
      <formula>$J$9</formula>
    </cfRule>
    <cfRule type="cellIs" dxfId="56" priority="32" operator="equal">
      <formula>$J$8</formula>
    </cfRule>
  </conditionalFormatting>
  <conditionalFormatting sqref="I13">
    <cfRule type="cellIs" dxfId="55" priority="30" operator="equal">
      <formula>$J$8</formula>
    </cfRule>
  </conditionalFormatting>
  <conditionalFormatting sqref="I10">
    <cfRule type="cellIs" dxfId="54" priority="29" operator="equal">
      <formula>$J$10</formula>
    </cfRule>
  </conditionalFormatting>
  <conditionalFormatting sqref="I11">
    <cfRule type="cellIs" dxfId="53" priority="28" operator="equal">
      <formula>$J$11</formula>
    </cfRule>
  </conditionalFormatting>
  <conditionalFormatting sqref="I14">
    <cfRule type="cellIs" dxfId="52" priority="27" operator="equal">
      <formula>$J$14</formula>
    </cfRule>
  </conditionalFormatting>
  <conditionalFormatting sqref="I15">
    <cfRule type="cellIs" dxfId="51" priority="26" operator="equal">
      <formula>$J$15</formula>
    </cfRule>
  </conditionalFormatting>
  <conditionalFormatting sqref="I16">
    <cfRule type="cellIs" dxfId="50" priority="25" operator="equal">
      <formula>$J$16</formula>
    </cfRule>
  </conditionalFormatting>
  <conditionalFormatting sqref="I17">
    <cfRule type="cellIs" dxfId="49" priority="24" operator="equal">
      <formula>$J$17</formula>
    </cfRule>
  </conditionalFormatting>
  <conditionalFormatting sqref="I18">
    <cfRule type="cellIs" dxfId="48" priority="23" operator="equal">
      <formula>$J$18</formula>
    </cfRule>
  </conditionalFormatting>
  <conditionalFormatting sqref="I19">
    <cfRule type="cellIs" dxfId="47" priority="22" operator="equal">
      <formula>$J$19</formula>
    </cfRule>
  </conditionalFormatting>
  <conditionalFormatting sqref="I20">
    <cfRule type="cellIs" dxfId="46" priority="21" operator="equal">
      <formula>$J$20</formula>
    </cfRule>
  </conditionalFormatting>
  <conditionalFormatting sqref="I21">
    <cfRule type="cellIs" dxfId="45" priority="20" operator="equal">
      <formula>$J$21</formula>
    </cfRule>
  </conditionalFormatting>
  <conditionalFormatting sqref="I22">
    <cfRule type="cellIs" dxfId="44" priority="19" operator="equal">
      <formula>$J$22</formula>
    </cfRule>
  </conditionalFormatting>
  <conditionalFormatting sqref="I23">
    <cfRule type="cellIs" dxfId="43" priority="18" operator="equal">
      <formula>$J$23</formula>
    </cfRule>
  </conditionalFormatting>
  <conditionalFormatting sqref="I24">
    <cfRule type="cellIs" dxfId="42" priority="17" operator="equal">
      <formula>$J$24</formula>
    </cfRule>
  </conditionalFormatting>
  <conditionalFormatting sqref="I25">
    <cfRule type="cellIs" dxfId="41" priority="16" operator="equal">
      <formula>$J$25</formula>
    </cfRule>
  </conditionalFormatting>
  <conditionalFormatting sqref="I26">
    <cfRule type="cellIs" dxfId="40" priority="15" operator="equal">
      <formula>$J$26</formula>
    </cfRule>
  </conditionalFormatting>
  <conditionalFormatting sqref="I27">
    <cfRule type="cellIs" dxfId="39" priority="14" operator="equal">
      <formula>$J$27</formula>
    </cfRule>
  </conditionalFormatting>
  <conditionalFormatting sqref="I28">
    <cfRule type="cellIs" dxfId="38" priority="13" operator="equal">
      <formula>$J$28</formula>
    </cfRule>
  </conditionalFormatting>
  <conditionalFormatting sqref="I29">
    <cfRule type="cellIs" dxfId="37" priority="12" operator="equal">
      <formula>$J$29</formula>
    </cfRule>
  </conditionalFormatting>
  <conditionalFormatting sqref="I30">
    <cfRule type="cellIs" dxfId="36" priority="11" operator="equal">
      <formula>$J$30</formula>
    </cfRule>
  </conditionalFormatting>
  <conditionalFormatting sqref="I31">
    <cfRule type="cellIs" dxfId="35" priority="10" operator="equal">
      <formula>$J$31</formula>
    </cfRule>
  </conditionalFormatting>
  <conditionalFormatting sqref="I32">
    <cfRule type="cellIs" dxfId="34" priority="9" operator="equal">
      <formula>$J$32</formula>
    </cfRule>
  </conditionalFormatting>
  <conditionalFormatting sqref="I33">
    <cfRule type="cellIs" dxfId="33" priority="8" operator="equal">
      <formula>$J$33</formula>
    </cfRule>
  </conditionalFormatting>
  <conditionalFormatting sqref="I34">
    <cfRule type="cellIs" dxfId="32" priority="7" operator="equal">
      <formula>$J$34</formula>
    </cfRule>
  </conditionalFormatting>
  <conditionalFormatting sqref="I35">
    <cfRule type="cellIs" dxfId="31" priority="6" operator="equal">
      <formula>$J$35</formula>
    </cfRule>
  </conditionalFormatting>
  <conditionalFormatting sqref="I36">
    <cfRule type="cellIs" dxfId="30" priority="5" operator="equal">
      <formula>$J$36</formula>
    </cfRule>
  </conditionalFormatting>
  <conditionalFormatting sqref="I37">
    <cfRule type="cellIs" dxfId="29" priority="4" operator="equal">
      <formula>$J$37</formula>
    </cfRule>
  </conditionalFormatting>
  <conditionalFormatting sqref="I38">
    <cfRule type="cellIs" dxfId="28" priority="3" operator="equal">
      <formula>$J$38</formula>
    </cfRule>
  </conditionalFormatting>
  <conditionalFormatting sqref="E42:E43 I45">
    <cfRule type="cellIs" dxfId="27" priority="2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M39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Tabelle13"/>
  <dimension ref="A1:R4006"/>
  <sheetViews>
    <sheetView workbookViewId="0">
      <pane ySplit="5" topLeftCell="A6" activePane="bottomLeft" state="frozen"/>
      <selection pane="bottomLeft" activeCell="L17" sqref="L17"/>
    </sheetView>
  </sheetViews>
  <sheetFormatPr baseColWidth="10" defaultRowHeight="15" customHeight="1"/>
  <cols>
    <col min="1" max="1" width="4.5703125" style="269" customWidth="1"/>
    <col min="2" max="2" width="10.85546875" style="263" customWidth="1"/>
    <col min="3" max="4" width="6.85546875" style="158" customWidth="1"/>
    <col min="5" max="5" width="12.7109375" style="196" customWidth="1"/>
    <col min="6" max="6" width="24.85546875" style="197" customWidth="1"/>
    <col min="7" max="7" width="21.5703125" style="197" customWidth="1"/>
    <col min="8" max="8" width="44.7109375" style="198" hidden="1" customWidth="1"/>
    <col min="9" max="9" width="7.28515625" style="159" customWidth="1"/>
    <col min="10" max="10" width="12.7109375" style="190" customWidth="1"/>
    <col min="11" max="11" width="12.140625" style="167" customWidth="1"/>
    <col min="12" max="12" width="13.5703125" style="1" customWidth="1"/>
    <col min="13" max="13" width="12.85546875" style="49" customWidth="1"/>
    <col min="14" max="14" width="31.85546875" style="49" customWidth="1"/>
    <col min="15" max="15" width="11.42578125" style="156"/>
    <col min="16" max="16" width="11.42578125" style="48"/>
    <col min="17" max="256" width="11.42578125" style="156"/>
    <col min="257" max="257" width="4.5703125" style="156" customWidth="1"/>
    <col min="258" max="258" width="10.85546875" style="156" customWidth="1"/>
    <col min="259" max="260" width="6.85546875" style="156" customWidth="1"/>
    <col min="261" max="261" width="12.7109375" style="156" customWidth="1"/>
    <col min="262" max="262" width="24.85546875" style="156" customWidth="1"/>
    <col min="263" max="263" width="21.5703125" style="156" customWidth="1"/>
    <col min="264" max="264" width="0" style="156" hidden="1" customWidth="1"/>
    <col min="265" max="265" width="7.28515625" style="156" customWidth="1"/>
    <col min="266" max="266" width="12.7109375" style="156" customWidth="1"/>
    <col min="267" max="267" width="12.140625" style="156" customWidth="1"/>
    <col min="268" max="268" width="13.5703125" style="156" customWidth="1"/>
    <col min="269" max="269" width="12.85546875" style="156" customWidth="1"/>
    <col min="270" max="270" width="31.85546875" style="156" customWidth="1"/>
    <col min="271" max="512" width="11.42578125" style="156"/>
    <col min="513" max="513" width="4.5703125" style="156" customWidth="1"/>
    <col min="514" max="514" width="10.85546875" style="156" customWidth="1"/>
    <col min="515" max="516" width="6.85546875" style="156" customWidth="1"/>
    <col min="517" max="517" width="12.7109375" style="156" customWidth="1"/>
    <col min="518" max="518" width="24.85546875" style="156" customWidth="1"/>
    <col min="519" max="519" width="21.5703125" style="156" customWidth="1"/>
    <col min="520" max="520" width="0" style="156" hidden="1" customWidth="1"/>
    <col min="521" max="521" width="7.28515625" style="156" customWidth="1"/>
    <col min="522" max="522" width="12.7109375" style="156" customWidth="1"/>
    <col min="523" max="523" width="12.140625" style="156" customWidth="1"/>
    <col min="524" max="524" width="13.5703125" style="156" customWidth="1"/>
    <col min="525" max="525" width="12.85546875" style="156" customWidth="1"/>
    <col min="526" max="526" width="31.85546875" style="156" customWidth="1"/>
    <col min="527" max="768" width="11.42578125" style="156"/>
    <col min="769" max="769" width="4.5703125" style="156" customWidth="1"/>
    <col min="770" max="770" width="10.85546875" style="156" customWidth="1"/>
    <col min="771" max="772" width="6.85546875" style="156" customWidth="1"/>
    <col min="773" max="773" width="12.7109375" style="156" customWidth="1"/>
    <col min="774" max="774" width="24.85546875" style="156" customWidth="1"/>
    <col min="775" max="775" width="21.5703125" style="156" customWidth="1"/>
    <col min="776" max="776" width="0" style="156" hidden="1" customWidth="1"/>
    <col min="777" max="777" width="7.28515625" style="156" customWidth="1"/>
    <col min="778" max="778" width="12.7109375" style="156" customWidth="1"/>
    <col min="779" max="779" width="12.140625" style="156" customWidth="1"/>
    <col min="780" max="780" width="13.5703125" style="156" customWidth="1"/>
    <col min="781" max="781" width="12.85546875" style="156" customWidth="1"/>
    <col min="782" max="782" width="31.85546875" style="156" customWidth="1"/>
    <col min="783" max="1024" width="11.42578125" style="156"/>
    <col min="1025" max="1025" width="4.5703125" style="156" customWidth="1"/>
    <col min="1026" max="1026" width="10.85546875" style="156" customWidth="1"/>
    <col min="1027" max="1028" width="6.85546875" style="156" customWidth="1"/>
    <col min="1029" max="1029" width="12.7109375" style="156" customWidth="1"/>
    <col min="1030" max="1030" width="24.85546875" style="156" customWidth="1"/>
    <col min="1031" max="1031" width="21.5703125" style="156" customWidth="1"/>
    <col min="1032" max="1032" width="0" style="156" hidden="1" customWidth="1"/>
    <col min="1033" max="1033" width="7.28515625" style="156" customWidth="1"/>
    <col min="1034" max="1034" width="12.7109375" style="156" customWidth="1"/>
    <col min="1035" max="1035" width="12.140625" style="156" customWidth="1"/>
    <col min="1036" max="1036" width="13.5703125" style="156" customWidth="1"/>
    <col min="1037" max="1037" width="12.85546875" style="156" customWidth="1"/>
    <col min="1038" max="1038" width="31.85546875" style="156" customWidth="1"/>
    <col min="1039" max="1280" width="11.42578125" style="156"/>
    <col min="1281" max="1281" width="4.5703125" style="156" customWidth="1"/>
    <col min="1282" max="1282" width="10.85546875" style="156" customWidth="1"/>
    <col min="1283" max="1284" width="6.85546875" style="156" customWidth="1"/>
    <col min="1285" max="1285" width="12.7109375" style="156" customWidth="1"/>
    <col min="1286" max="1286" width="24.85546875" style="156" customWidth="1"/>
    <col min="1287" max="1287" width="21.5703125" style="156" customWidth="1"/>
    <col min="1288" max="1288" width="0" style="156" hidden="1" customWidth="1"/>
    <col min="1289" max="1289" width="7.28515625" style="156" customWidth="1"/>
    <col min="1290" max="1290" width="12.7109375" style="156" customWidth="1"/>
    <col min="1291" max="1291" width="12.140625" style="156" customWidth="1"/>
    <col min="1292" max="1292" width="13.5703125" style="156" customWidth="1"/>
    <col min="1293" max="1293" width="12.85546875" style="156" customWidth="1"/>
    <col min="1294" max="1294" width="31.85546875" style="156" customWidth="1"/>
    <col min="1295" max="1536" width="11.42578125" style="156"/>
    <col min="1537" max="1537" width="4.5703125" style="156" customWidth="1"/>
    <col min="1538" max="1538" width="10.85546875" style="156" customWidth="1"/>
    <col min="1539" max="1540" width="6.85546875" style="156" customWidth="1"/>
    <col min="1541" max="1541" width="12.7109375" style="156" customWidth="1"/>
    <col min="1542" max="1542" width="24.85546875" style="156" customWidth="1"/>
    <col min="1543" max="1543" width="21.5703125" style="156" customWidth="1"/>
    <col min="1544" max="1544" width="0" style="156" hidden="1" customWidth="1"/>
    <col min="1545" max="1545" width="7.28515625" style="156" customWidth="1"/>
    <col min="1546" max="1546" width="12.7109375" style="156" customWidth="1"/>
    <col min="1547" max="1547" width="12.140625" style="156" customWidth="1"/>
    <col min="1548" max="1548" width="13.5703125" style="156" customWidth="1"/>
    <col min="1549" max="1549" width="12.85546875" style="156" customWidth="1"/>
    <col min="1550" max="1550" width="31.85546875" style="156" customWidth="1"/>
    <col min="1551" max="1792" width="11.42578125" style="156"/>
    <col min="1793" max="1793" width="4.5703125" style="156" customWidth="1"/>
    <col min="1794" max="1794" width="10.85546875" style="156" customWidth="1"/>
    <col min="1795" max="1796" width="6.85546875" style="156" customWidth="1"/>
    <col min="1797" max="1797" width="12.7109375" style="156" customWidth="1"/>
    <col min="1798" max="1798" width="24.85546875" style="156" customWidth="1"/>
    <col min="1799" max="1799" width="21.5703125" style="156" customWidth="1"/>
    <col min="1800" max="1800" width="0" style="156" hidden="1" customWidth="1"/>
    <col min="1801" max="1801" width="7.28515625" style="156" customWidth="1"/>
    <col min="1802" max="1802" width="12.7109375" style="156" customWidth="1"/>
    <col min="1803" max="1803" width="12.140625" style="156" customWidth="1"/>
    <col min="1804" max="1804" width="13.5703125" style="156" customWidth="1"/>
    <col min="1805" max="1805" width="12.85546875" style="156" customWidth="1"/>
    <col min="1806" max="1806" width="31.85546875" style="156" customWidth="1"/>
    <col min="1807" max="2048" width="11.42578125" style="156"/>
    <col min="2049" max="2049" width="4.5703125" style="156" customWidth="1"/>
    <col min="2050" max="2050" width="10.85546875" style="156" customWidth="1"/>
    <col min="2051" max="2052" width="6.85546875" style="156" customWidth="1"/>
    <col min="2053" max="2053" width="12.7109375" style="156" customWidth="1"/>
    <col min="2054" max="2054" width="24.85546875" style="156" customWidth="1"/>
    <col min="2055" max="2055" width="21.5703125" style="156" customWidth="1"/>
    <col min="2056" max="2056" width="0" style="156" hidden="1" customWidth="1"/>
    <col min="2057" max="2057" width="7.28515625" style="156" customWidth="1"/>
    <col min="2058" max="2058" width="12.7109375" style="156" customWidth="1"/>
    <col min="2059" max="2059" width="12.140625" style="156" customWidth="1"/>
    <col min="2060" max="2060" width="13.5703125" style="156" customWidth="1"/>
    <col min="2061" max="2061" width="12.85546875" style="156" customWidth="1"/>
    <col min="2062" max="2062" width="31.85546875" style="156" customWidth="1"/>
    <col min="2063" max="2304" width="11.42578125" style="156"/>
    <col min="2305" max="2305" width="4.5703125" style="156" customWidth="1"/>
    <col min="2306" max="2306" width="10.85546875" style="156" customWidth="1"/>
    <col min="2307" max="2308" width="6.85546875" style="156" customWidth="1"/>
    <col min="2309" max="2309" width="12.7109375" style="156" customWidth="1"/>
    <col min="2310" max="2310" width="24.85546875" style="156" customWidth="1"/>
    <col min="2311" max="2311" width="21.5703125" style="156" customWidth="1"/>
    <col min="2312" max="2312" width="0" style="156" hidden="1" customWidth="1"/>
    <col min="2313" max="2313" width="7.28515625" style="156" customWidth="1"/>
    <col min="2314" max="2314" width="12.7109375" style="156" customWidth="1"/>
    <col min="2315" max="2315" width="12.140625" style="156" customWidth="1"/>
    <col min="2316" max="2316" width="13.5703125" style="156" customWidth="1"/>
    <col min="2317" max="2317" width="12.85546875" style="156" customWidth="1"/>
    <col min="2318" max="2318" width="31.85546875" style="156" customWidth="1"/>
    <col min="2319" max="2560" width="11.42578125" style="156"/>
    <col min="2561" max="2561" width="4.5703125" style="156" customWidth="1"/>
    <col min="2562" max="2562" width="10.85546875" style="156" customWidth="1"/>
    <col min="2563" max="2564" width="6.85546875" style="156" customWidth="1"/>
    <col min="2565" max="2565" width="12.7109375" style="156" customWidth="1"/>
    <col min="2566" max="2566" width="24.85546875" style="156" customWidth="1"/>
    <col min="2567" max="2567" width="21.5703125" style="156" customWidth="1"/>
    <col min="2568" max="2568" width="0" style="156" hidden="1" customWidth="1"/>
    <col min="2569" max="2569" width="7.28515625" style="156" customWidth="1"/>
    <col min="2570" max="2570" width="12.7109375" style="156" customWidth="1"/>
    <col min="2571" max="2571" width="12.140625" style="156" customWidth="1"/>
    <col min="2572" max="2572" width="13.5703125" style="156" customWidth="1"/>
    <col min="2573" max="2573" width="12.85546875" style="156" customWidth="1"/>
    <col min="2574" max="2574" width="31.85546875" style="156" customWidth="1"/>
    <col min="2575" max="2816" width="11.42578125" style="156"/>
    <col min="2817" max="2817" width="4.5703125" style="156" customWidth="1"/>
    <col min="2818" max="2818" width="10.85546875" style="156" customWidth="1"/>
    <col min="2819" max="2820" width="6.85546875" style="156" customWidth="1"/>
    <col min="2821" max="2821" width="12.7109375" style="156" customWidth="1"/>
    <col min="2822" max="2822" width="24.85546875" style="156" customWidth="1"/>
    <col min="2823" max="2823" width="21.5703125" style="156" customWidth="1"/>
    <col min="2824" max="2824" width="0" style="156" hidden="1" customWidth="1"/>
    <col min="2825" max="2825" width="7.28515625" style="156" customWidth="1"/>
    <col min="2826" max="2826" width="12.7109375" style="156" customWidth="1"/>
    <col min="2827" max="2827" width="12.140625" style="156" customWidth="1"/>
    <col min="2828" max="2828" width="13.5703125" style="156" customWidth="1"/>
    <col min="2829" max="2829" width="12.85546875" style="156" customWidth="1"/>
    <col min="2830" max="2830" width="31.85546875" style="156" customWidth="1"/>
    <col min="2831" max="3072" width="11.42578125" style="156"/>
    <col min="3073" max="3073" width="4.5703125" style="156" customWidth="1"/>
    <col min="3074" max="3074" width="10.85546875" style="156" customWidth="1"/>
    <col min="3075" max="3076" width="6.85546875" style="156" customWidth="1"/>
    <col min="3077" max="3077" width="12.7109375" style="156" customWidth="1"/>
    <col min="3078" max="3078" width="24.85546875" style="156" customWidth="1"/>
    <col min="3079" max="3079" width="21.5703125" style="156" customWidth="1"/>
    <col min="3080" max="3080" width="0" style="156" hidden="1" customWidth="1"/>
    <col min="3081" max="3081" width="7.28515625" style="156" customWidth="1"/>
    <col min="3082" max="3082" width="12.7109375" style="156" customWidth="1"/>
    <col min="3083" max="3083" width="12.140625" style="156" customWidth="1"/>
    <col min="3084" max="3084" width="13.5703125" style="156" customWidth="1"/>
    <col min="3085" max="3085" width="12.85546875" style="156" customWidth="1"/>
    <col min="3086" max="3086" width="31.85546875" style="156" customWidth="1"/>
    <col min="3087" max="3328" width="11.42578125" style="156"/>
    <col min="3329" max="3329" width="4.5703125" style="156" customWidth="1"/>
    <col min="3330" max="3330" width="10.85546875" style="156" customWidth="1"/>
    <col min="3331" max="3332" width="6.85546875" style="156" customWidth="1"/>
    <col min="3333" max="3333" width="12.7109375" style="156" customWidth="1"/>
    <col min="3334" max="3334" width="24.85546875" style="156" customWidth="1"/>
    <col min="3335" max="3335" width="21.5703125" style="156" customWidth="1"/>
    <col min="3336" max="3336" width="0" style="156" hidden="1" customWidth="1"/>
    <col min="3337" max="3337" width="7.28515625" style="156" customWidth="1"/>
    <col min="3338" max="3338" width="12.7109375" style="156" customWidth="1"/>
    <col min="3339" max="3339" width="12.140625" style="156" customWidth="1"/>
    <col min="3340" max="3340" width="13.5703125" style="156" customWidth="1"/>
    <col min="3341" max="3341" width="12.85546875" style="156" customWidth="1"/>
    <col min="3342" max="3342" width="31.85546875" style="156" customWidth="1"/>
    <col min="3343" max="3584" width="11.42578125" style="156"/>
    <col min="3585" max="3585" width="4.5703125" style="156" customWidth="1"/>
    <col min="3586" max="3586" width="10.85546875" style="156" customWidth="1"/>
    <col min="3587" max="3588" width="6.85546875" style="156" customWidth="1"/>
    <col min="3589" max="3589" width="12.7109375" style="156" customWidth="1"/>
    <col min="3590" max="3590" width="24.85546875" style="156" customWidth="1"/>
    <col min="3591" max="3591" width="21.5703125" style="156" customWidth="1"/>
    <col min="3592" max="3592" width="0" style="156" hidden="1" customWidth="1"/>
    <col min="3593" max="3593" width="7.28515625" style="156" customWidth="1"/>
    <col min="3594" max="3594" width="12.7109375" style="156" customWidth="1"/>
    <col min="3595" max="3595" width="12.140625" style="156" customWidth="1"/>
    <col min="3596" max="3596" width="13.5703125" style="156" customWidth="1"/>
    <col min="3597" max="3597" width="12.85546875" style="156" customWidth="1"/>
    <col min="3598" max="3598" width="31.85546875" style="156" customWidth="1"/>
    <col min="3599" max="3840" width="11.42578125" style="156"/>
    <col min="3841" max="3841" width="4.5703125" style="156" customWidth="1"/>
    <col min="3842" max="3842" width="10.85546875" style="156" customWidth="1"/>
    <col min="3843" max="3844" width="6.85546875" style="156" customWidth="1"/>
    <col min="3845" max="3845" width="12.7109375" style="156" customWidth="1"/>
    <col min="3846" max="3846" width="24.85546875" style="156" customWidth="1"/>
    <col min="3847" max="3847" width="21.5703125" style="156" customWidth="1"/>
    <col min="3848" max="3848" width="0" style="156" hidden="1" customWidth="1"/>
    <col min="3849" max="3849" width="7.28515625" style="156" customWidth="1"/>
    <col min="3850" max="3850" width="12.7109375" style="156" customWidth="1"/>
    <col min="3851" max="3851" width="12.140625" style="156" customWidth="1"/>
    <col min="3852" max="3852" width="13.5703125" style="156" customWidth="1"/>
    <col min="3853" max="3853" width="12.85546875" style="156" customWidth="1"/>
    <col min="3854" max="3854" width="31.85546875" style="156" customWidth="1"/>
    <col min="3855" max="4096" width="11.42578125" style="156"/>
    <col min="4097" max="4097" width="4.5703125" style="156" customWidth="1"/>
    <col min="4098" max="4098" width="10.85546875" style="156" customWidth="1"/>
    <col min="4099" max="4100" width="6.85546875" style="156" customWidth="1"/>
    <col min="4101" max="4101" width="12.7109375" style="156" customWidth="1"/>
    <col min="4102" max="4102" width="24.85546875" style="156" customWidth="1"/>
    <col min="4103" max="4103" width="21.5703125" style="156" customWidth="1"/>
    <col min="4104" max="4104" width="0" style="156" hidden="1" customWidth="1"/>
    <col min="4105" max="4105" width="7.28515625" style="156" customWidth="1"/>
    <col min="4106" max="4106" width="12.7109375" style="156" customWidth="1"/>
    <col min="4107" max="4107" width="12.140625" style="156" customWidth="1"/>
    <col min="4108" max="4108" width="13.5703125" style="156" customWidth="1"/>
    <col min="4109" max="4109" width="12.85546875" style="156" customWidth="1"/>
    <col min="4110" max="4110" width="31.85546875" style="156" customWidth="1"/>
    <col min="4111" max="4352" width="11.42578125" style="156"/>
    <col min="4353" max="4353" width="4.5703125" style="156" customWidth="1"/>
    <col min="4354" max="4354" width="10.85546875" style="156" customWidth="1"/>
    <col min="4355" max="4356" width="6.85546875" style="156" customWidth="1"/>
    <col min="4357" max="4357" width="12.7109375" style="156" customWidth="1"/>
    <col min="4358" max="4358" width="24.85546875" style="156" customWidth="1"/>
    <col min="4359" max="4359" width="21.5703125" style="156" customWidth="1"/>
    <col min="4360" max="4360" width="0" style="156" hidden="1" customWidth="1"/>
    <col min="4361" max="4361" width="7.28515625" style="156" customWidth="1"/>
    <col min="4362" max="4362" width="12.7109375" style="156" customWidth="1"/>
    <col min="4363" max="4363" width="12.140625" style="156" customWidth="1"/>
    <col min="4364" max="4364" width="13.5703125" style="156" customWidth="1"/>
    <col min="4365" max="4365" width="12.85546875" style="156" customWidth="1"/>
    <col min="4366" max="4366" width="31.85546875" style="156" customWidth="1"/>
    <col min="4367" max="4608" width="11.42578125" style="156"/>
    <col min="4609" max="4609" width="4.5703125" style="156" customWidth="1"/>
    <col min="4610" max="4610" width="10.85546875" style="156" customWidth="1"/>
    <col min="4611" max="4612" width="6.85546875" style="156" customWidth="1"/>
    <col min="4613" max="4613" width="12.7109375" style="156" customWidth="1"/>
    <col min="4614" max="4614" width="24.85546875" style="156" customWidth="1"/>
    <col min="4615" max="4615" width="21.5703125" style="156" customWidth="1"/>
    <col min="4616" max="4616" width="0" style="156" hidden="1" customWidth="1"/>
    <col min="4617" max="4617" width="7.28515625" style="156" customWidth="1"/>
    <col min="4618" max="4618" width="12.7109375" style="156" customWidth="1"/>
    <col min="4619" max="4619" width="12.140625" style="156" customWidth="1"/>
    <col min="4620" max="4620" width="13.5703125" style="156" customWidth="1"/>
    <col min="4621" max="4621" width="12.85546875" style="156" customWidth="1"/>
    <col min="4622" max="4622" width="31.85546875" style="156" customWidth="1"/>
    <col min="4623" max="4864" width="11.42578125" style="156"/>
    <col min="4865" max="4865" width="4.5703125" style="156" customWidth="1"/>
    <col min="4866" max="4866" width="10.85546875" style="156" customWidth="1"/>
    <col min="4867" max="4868" width="6.85546875" style="156" customWidth="1"/>
    <col min="4869" max="4869" width="12.7109375" style="156" customWidth="1"/>
    <col min="4870" max="4870" width="24.85546875" style="156" customWidth="1"/>
    <col min="4871" max="4871" width="21.5703125" style="156" customWidth="1"/>
    <col min="4872" max="4872" width="0" style="156" hidden="1" customWidth="1"/>
    <col min="4873" max="4873" width="7.28515625" style="156" customWidth="1"/>
    <col min="4874" max="4874" width="12.7109375" style="156" customWidth="1"/>
    <col min="4875" max="4875" width="12.140625" style="156" customWidth="1"/>
    <col min="4876" max="4876" width="13.5703125" style="156" customWidth="1"/>
    <col min="4877" max="4877" width="12.85546875" style="156" customWidth="1"/>
    <col min="4878" max="4878" width="31.85546875" style="156" customWidth="1"/>
    <col min="4879" max="5120" width="11.42578125" style="156"/>
    <col min="5121" max="5121" width="4.5703125" style="156" customWidth="1"/>
    <col min="5122" max="5122" width="10.85546875" style="156" customWidth="1"/>
    <col min="5123" max="5124" width="6.85546875" style="156" customWidth="1"/>
    <col min="5125" max="5125" width="12.7109375" style="156" customWidth="1"/>
    <col min="5126" max="5126" width="24.85546875" style="156" customWidth="1"/>
    <col min="5127" max="5127" width="21.5703125" style="156" customWidth="1"/>
    <col min="5128" max="5128" width="0" style="156" hidden="1" customWidth="1"/>
    <col min="5129" max="5129" width="7.28515625" style="156" customWidth="1"/>
    <col min="5130" max="5130" width="12.7109375" style="156" customWidth="1"/>
    <col min="5131" max="5131" width="12.140625" style="156" customWidth="1"/>
    <col min="5132" max="5132" width="13.5703125" style="156" customWidth="1"/>
    <col min="5133" max="5133" width="12.85546875" style="156" customWidth="1"/>
    <col min="5134" max="5134" width="31.85546875" style="156" customWidth="1"/>
    <col min="5135" max="5376" width="11.42578125" style="156"/>
    <col min="5377" max="5377" width="4.5703125" style="156" customWidth="1"/>
    <col min="5378" max="5378" width="10.85546875" style="156" customWidth="1"/>
    <col min="5379" max="5380" width="6.85546875" style="156" customWidth="1"/>
    <col min="5381" max="5381" width="12.7109375" style="156" customWidth="1"/>
    <col min="5382" max="5382" width="24.85546875" style="156" customWidth="1"/>
    <col min="5383" max="5383" width="21.5703125" style="156" customWidth="1"/>
    <col min="5384" max="5384" width="0" style="156" hidden="1" customWidth="1"/>
    <col min="5385" max="5385" width="7.28515625" style="156" customWidth="1"/>
    <col min="5386" max="5386" width="12.7109375" style="156" customWidth="1"/>
    <col min="5387" max="5387" width="12.140625" style="156" customWidth="1"/>
    <col min="5388" max="5388" width="13.5703125" style="156" customWidth="1"/>
    <col min="5389" max="5389" width="12.85546875" style="156" customWidth="1"/>
    <col min="5390" max="5390" width="31.85546875" style="156" customWidth="1"/>
    <col min="5391" max="5632" width="11.42578125" style="156"/>
    <col min="5633" max="5633" width="4.5703125" style="156" customWidth="1"/>
    <col min="5634" max="5634" width="10.85546875" style="156" customWidth="1"/>
    <col min="5635" max="5636" width="6.85546875" style="156" customWidth="1"/>
    <col min="5637" max="5637" width="12.7109375" style="156" customWidth="1"/>
    <col min="5638" max="5638" width="24.85546875" style="156" customWidth="1"/>
    <col min="5639" max="5639" width="21.5703125" style="156" customWidth="1"/>
    <col min="5640" max="5640" width="0" style="156" hidden="1" customWidth="1"/>
    <col min="5641" max="5641" width="7.28515625" style="156" customWidth="1"/>
    <col min="5642" max="5642" width="12.7109375" style="156" customWidth="1"/>
    <col min="5643" max="5643" width="12.140625" style="156" customWidth="1"/>
    <col min="5644" max="5644" width="13.5703125" style="156" customWidth="1"/>
    <col min="5645" max="5645" width="12.85546875" style="156" customWidth="1"/>
    <col min="5646" max="5646" width="31.85546875" style="156" customWidth="1"/>
    <col min="5647" max="5888" width="11.42578125" style="156"/>
    <col min="5889" max="5889" width="4.5703125" style="156" customWidth="1"/>
    <col min="5890" max="5890" width="10.85546875" style="156" customWidth="1"/>
    <col min="5891" max="5892" width="6.85546875" style="156" customWidth="1"/>
    <col min="5893" max="5893" width="12.7109375" style="156" customWidth="1"/>
    <col min="5894" max="5894" width="24.85546875" style="156" customWidth="1"/>
    <col min="5895" max="5895" width="21.5703125" style="156" customWidth="1"/>
    <col min="5896" max="5896" width="0" style="156" hidden="1" customWidth="1"/>
    <col min="5897" max="5897" width="7.28515625" style="156" customWidth="1"/>
    <col min="5898" max="5898" width="12.7109375" style="156" customWidth="1"/>
    <col min="5899" max="5899" width="12.140625" style="156" customWidth="1"/>
    <col min="5900" max="5900" width="13.5703125" style="156" customWidth="1"/>
    <col min="5901" max="5901" width="12.85546875" style="156" customWidth="1"/>
    <col min="5902" max="5902" width="31.85546875" style="156" customWidth="1"/>
    <col min="5903" max="6144" width="11.42578125" style="156"/>
    <col min="6145" max="6145" width="4.5703125" style="156" customWidth="1"/>
    <col min="6146" max="6146" width="10.85546875" style="156" customWidth="1"/>
    <col min="6147" max="6148" width="6.85546875" style="156" customWidth="1"/>
    <col min="6149" max="6149" width="12.7109375" style="156" customWidth="1"/>
    <col min="6150" max="6150" width="24.85546875" style="156" customWidth="1"/>
    <col min="6151" max="6151" width="21.5703125" style="156" customWidth="1"/>
    <col min="6152" max="6152" width="0" style="156" hidden="1" customWidth="1"/>
    <col min="6153" max="6153" width="7.28515625" style="156" customWidth="1"/>
    <col min="6154" max="6154" width="12.7109375" style="156" customWidth="1"/>
    <col min="6155" max="6155" width="12.140625" style="156" customWidth="1"/>
    <col min="6156" max="6156" width="13.5703125" style="156" customWidth="1"/>
    <col min="6157" max="6157" width="12.85546875" style="156" customWidth="1"/>
    <col min="6158" max="6158" width="31.85546875" style="156" customWidth="1"/>
    <col min="6159" max="6400" width="11.42578125" style="156"/>
    <col min="6401" max="6401" width="4.5703125" style="156" customWidth="1"/>
    <col min="6402" max="6402" width="10.85546875" style="156" customWidth="1"/>
    <col min="6403" max="6404" width="6.85546875" style="156" customWidth="1"/>
    <col min="6405" max="6405" width="12.7109375" style="156" customWidth="1"/>
    <col min="6406" max="6406" width="24.85546875" style="156" customWidth="1"/>
    <col min="6407" max="6407" width="21.5703125" style="156" customWidth="1"/>
    <col min="6408" max="6408" width="0" style="156" hidden="1" customWidth="1"/>
    <col min="6409" max="6409" width="7.28515625" style="156" customWidth="1"/>
    <col min="6410" max="6410" width="12.7109375" style="156" customWidth="1"/>
    <col min="6411" max="6411" width="12.140625" style="156" customWidth="1"/>
    <col min="6412" max="6412" width="13.5703125" style="156" customWidth="1"/>
    <col min="6413" max="6413" width="12.85546875" style="156" customWidth="1"/>
    <col min="6414" max="6414" width="31.85546875" style="156" customWidth="1"/>
    <col min="6415" max="6656" width="11.42578125" style="156"/>
    <col min="6657" max="6657" width="4.5703125" style="156" customWidth="1"/>
    <col min="6658" max="6658" width="10.85546875" style="156" customWidth="1"/>
    <col min="6659" max="6660" width="6.85546875" style="156" customWidth="1"/>
    <col min="6661" max="6661" width="12.7109375" style="156" customWidth="1"/>
    <col min="6662" max="6662" width="24.85546875" style="156" customWidth="1"/>
    <col min="6663" max="6663" width="21.5703125" style="156" customWidth="1"/>
    <col min="6664" max="6664" width="0" style="156" hidden="1" customWidth="1"/>
    <col min="6665" max="6665" width="7.28515625" style="156" customWidth="1"/>
    <col min="6666" max="6666" width="12.7109375" style="156" customWidth="1"/>
    <col min="6667" max="6667" width="12.140625" style="156" customWidth="1"/>
    <col min="6668" max="6668" width="13.5703125" style="156" customWidth="1"/>
    <col min="6669" max="6669" width="12.85546875" style="156" customWidth="1"/>
    <col min="6670" max="6670" width="31.85546875" style="156" customWidth="1"/>
    <col min="6671" max="6912" width="11.42578125" style="156"/>
    <col min="6913" max="6913" width="4.5703125" style="156" customWidth="1"/>
    <col min="6914" max="6914" width="10.85546875" style="156" customWidth="1"/>
    <col min="6915" max="6916" width="6.85546875" style="156" customWidth="1"/>
    <col min="6917" max="6917" width="12.7109375" style="156" customWidth="1"/>
    <col min="6918" max="6918" width="24.85546875" style="156" customWidth="1"/>
    <col min="6919" max="6919" width="21.5703125" style="156" customWidth="1"/>
    <col min="6920" max="6920" width="0" style="156" hidden="1" customWidth="1"/>
    <col min="6921" max="6921" width="7.28515625" style="156" customWidth="1"/>
    <col min="6922" max="6922" width="12.7109375" style="156" customWidth="1"/>
    <col min="6923" max="6923" width="12.140625" style="156" customWidth="1"/>
    <col min="6924" max="6924" width="13.5703125" style="156" customWidth="1"/>
    <col min="6925" max="6925" width="12.85546875" style="156" customWidth="1"/>
    <col min="6926" max="6926" width="31.85546875" style="156" customWidth="1"/>
    <col min="6927" max="7168" width="11.42578125" style="156"/>
    <col min="7169" max="7169" width="4.5703125" style="156" customWidth="1"/>
    <col min="7170" max="7170" width="10.85546875" style="156" customWidth="1"/>
    <col min="7171" max="7172" width="6.85546875" style="156" customWidth="1"/>
    <col min="7173" max="7173" width="12.7109375" style="156" customWidth="1"/>
    <col min="7174" max="7174" width="24.85546875" style="156" customWidth="1"/>
    <col min="7175" max="7175" width="21.5703125" style="156" customWidth="1"/>
    <col min="7176" max="7176" width="0" style="156" hidden="1" customWidth="1"/>
    <col min="7177" max="7177" width="7.28515625" style="156" customWidth="1"/>
    <col min="7178" max="7178" width="12.7109375" style="156" customWidth="1"/>
    <col min="7179" max="7179" width="12.140625" style="156" customWidth="1"/>
    <col min="7180" max="7180" width="13.5703125" style="156" customWidth="1"/>
    <col min="7181" max="7181" width="12.85546875" style="156" customWidth="1"/>
    <col min="7182" max="7182" width="31.85546875" style="156" customWidth="1"/>
    <col min="7183" max="7424" width="11.42578125" style="156"/>
    <col min="7425" max="7425" width="4.5703125" style="156" customWidth="1"/>
    <col min="7426" max="7426" width="10.85546875" style="156" customWidth="1"/>
    <col min="7427" max="7428" width="6.85546875" style="156" customWidth="1"/>
    <col min="7429" max="7429" width="12.7109375" style="156" customWidth="1"/>
    <col min="7430" max="7430" width="24.85546875" style="156" customWidth="1"/>
    <col min="7431" max="7431" width="21.5703125" style="156" customWidth="1"/>
    <col min="7432" max="7432" width="0" style="156" hidden="1" customWidth="1"/>
    <col min="7433" max="7433" width="7.28515625" style="156" customWidth="1"/>
    <col min="7434" max="7434" width="12.7109375" style="156" customWidth="1"/>
    <col min="7435" max="7435" width="12.140625" style="156" customWidth="1"/>
    <col min="7436" max="7436" width="13.5703125" style="156" customWidth="1"/>
    <col min="7437" max="7437" width="12.85546875" style="156" customWidth="1"/>
    <col min="7438" max="7438" width="31.85546875" style="156" customWidth="1"/>
    <col min="7439" max="7680" width="11.42578125" style="156"/>
    <col min="7681" max="7681" width="4.5703125" style="156" customWidth="1"/>
    <col min="7682" max="7682" width="10.85546875" style="156" customWidth="1"/>
    <col min="7683" max="7684" width="6.85546875" style="156" customWidth="1"/>
    <col min="7685" max="7685" width="12.7109375" style="156" customWidth="1"/>
    <col min="7686" max="7686" width="24.85546875" style="156" customWidth="1"/>
    <col min="7687" max="7687" width="21.5703125" style="156" customWidth="1"/>
    <col min="7688" max="7688" width="0" style="156" hidden="1" customWidth="1"/>
    <col min="7689" max="7689" width="7.28515625" style="156" customWidth="1"/>
    <col min="7690" max="7690" width="12.7109375" style="156" customWidth="1"/>
    <col min="7691" max="7691" width="12.140625" style="156" customWidth="1"/>
    <col min="7692" max="7692" width="13.5703125" style="156" customWidth="1"/>
    <col min="7693" max="7693" width="12.85546875" style="156" customWidth="1"/>
    <col min="7694" max="7694" width="31.85546875" style="156" customWidth="1"/>
    <col min="7695" max="7936" width="11.42578125" style="156"/>
    <col min="7937" max="7937" width="4.5703125" style="156" customWidth="1"/>
    <col min="7938" max="7938" width="10.85546875" style="156" customWidth="1"/>
    <col min="7939" max="7940" width="6.85546875" style="156" customWidth="1"/>
    <col min="7941" max="7941" width="12.7109375" style="156" customWidth="1"/>
    <col min="7942" max="7942" width="24.85546875" style="156" customWidth="1"/>
    <col min="7943" max="7943" width="21.5703125" style="156" customWidth="1"/>
    <col min="7944" max="7944" width="0" style="156" hidden="1" customWidth="1"/>
    <col min="7945" max="7945" width="7.28515625" style="156" customWidth="1"/>
    <col min="7946" max="7946" width="12.7109375" style="156" customWidth="1"/>
    <col min="7947" max="7947" width="12.140625" style="156" customWidth="1"/>
    <col min="7948" max="7948" width="13.5703125" style="156" customWidth="1"/>
    <col min="7949" max="7949" width="12.85546875" style="156" customWidth="1"/>
    <col min="7950" max="7950" width="31.85546875" style="156" customWidth="1"/>
    <col min="7951" max="8192" width="11.42578125" style="156"/>
    <col min="8193" max="8193" width="4.5703125" style="156" customWidth="1"/>
    <col min="8194" max="8194" width="10.85546875" style="156" customWidth="1"/>
    <col min="8195" max="8196" width="6.85546875" style="156" customWidth="1"/>
    <col min="8197" max="8197" width="12.7109375" style="156" customWidth="1"/>
    <col min="8198" max="8198" width="24.85546875" style="156" customWidth="1"/>
    <col min="8199" max="8199" width="21.5703125" style="156" customWidth="1"/>
    <col min="8200" max="8200" width="0" style="156" hidden="1" customWidth="1"/>
    <col min="8201" max="8201" width="7.28515625" style="156" customWidth="1"/>
    <col min="8202" max="8202" width="12.7109375" style="156" customWidth="1"/>
    <col min="8203" max="8203" width="12.140625" style="156" customWidth="1"/>
    <col min="8204" max="8204" width="13.5703125" style="156" customWidth="1"/>
    <col min="8205" max="8205" width="12.85546875" style="156" customWidth="1"/>
    <col min="8206" max="8206" width="31.85546875" style="156" customWidth="1"/>
    <col min="8207" max="8448" width="11.42578125" style="156"/>
    <col min="8449" max="8449" width="4.5703125" style="156" customWidth="1"/>
    <col min="8450" max="8450" width="10.85546875" style="156" customWidth="1"/>
    <col min="8451" max="8452" width="6.85546875" style="156" customWidth="1"/>
    <col min="8453" max="8453" width="12.7109375" style="156" customWidth="1"/>
    <col min="8454" max="8454" width="24.85546875" style="156" customWidth="1"/>
    <col min="8455" max="8455" width="21.5703125" style="156" customWidth="1"/>
    <col min="8456" max="8456" width="0" style="156" hidden="1" customWidth="1"/>
    <col min="8457" max="8457" width="7.28515625" style="156" customWidth="1"/>
    <col min="8458" max="8458" width="12.7109375" style="156" customWidth="1"/>
    <col min="8459" max="8459" width="12.140625" style="156" customWidth="1"/>
    <col min="8460" max="8460" width="13.5703125" style="156" customWidth="1"/>
    <col min="8461" max="8461" width="12.85546875" style="156" customWidth="1"/>
    <col min="8462" max="8462" width="31.85546875" style="156" customWidth="1"/>
    <col min="8463" max="8704" width="11.42578125" style="156"/>
    <col min="8705" max="8705" width="4.5703125" style="156" customWidth="1"/>
    <col min="8706" max="8706" width="10.85546875" style="156" customWidth="1"/>
    <col min="8707" max="8708" width="6.85546875" style="156" customWidth="1"/>
    <col min="8709" max="8709" width="12.7109375" style="156" customWidth="1"/>
    <col min="8710" max="8710" width="24.85546875" style="156" customWidth="1"/>
    <col min="8711" max="8711" width="21.5703125" style="156" customWidth="1"/>
    <col min="8712" max="8712" width="0" style="156" hidden="1" customWidth="1"/>
    <col min="8713" max="8713" width="7.28515625" style="156" customWidth="1"/>
    <col min="8714" max="8714" width="12.7109375" style="156" customWidth="1"/>
    <col min="8715" max="8715" width="12.140625" style="156" customWidth="1"/>
    <col min="8716" max="8716" width="13.5703125" style="156" customWidth="1"/>
    <col min="8717" max="8717" width="12.85546875" style="156" customWidth="1"/>
    <col min="8718" max="8718" width="31.85546875" style="156" customWidth="1"/>
    <col min="8719" max="8960" width="11.42578125" style="156"/>
    <col min="8961" max="8961" width="4.5703125" style="156" customWidth="1"/>
    <col min="8962" max="8962" width="10.85546875" style="156" customWidth="1"/>
    <col min="8963" max="8964" width="6.85546875" style="156" customWidth="1"/>
    <col min="8965" max="8965" width="12.7109375" style="156" customWidth="1"/>
    <col min="8966" max="8966" width="24.85546875" style="156" customWidth="1"/>
    <col min="8967" max="8967" width="21.5703125" style="156" customWidth="1"/>
    <col min="8968" max="8968" width="0" style="156" hidden="1" customWidth="1"/>
    <col min="8969" max="8969" width="7.28515625" style="156" customWidth="1"/>
    <col min="8970" max="8970" width="12.7109375" style="156" customWidth="1"/>
    <col min="8971" max="8971" width="12.140625" style="156" customWidth="1"/>
    <col min="8972" max="8972" width="13.5703125" style="156" customWidth="1"/>
    <col min="8973" max="8973" width="12.85546875" style="156" customWidth="1"/>
    <col min="8974" max="8974" width="31.85546875" style="156" customWidth="1"/>
    <col min="8975" max="9216" width="11.42578125" style="156"/>
    <col min="9217" max="9217" width="4.5703125" style="156" customWidth="1"/>
    <col min="9218" max="9218" width="10.85546875" style="156" customWidth="1"/>
    <col min="9219" max="9220" width="6.85546875" style="156" customWidth="1"/>
    <col min="9221" max="9221" width="12.7109375" style="156" customWidth="1"/>
    <col min="9222" max="9222" width="24.85546875" style="156" customWidth="1"/>
    <col min="9223" max="9223" width="21.5703125" style="156" customWidth="1"/>
    <col min="9224" max="9224" width="0" style="156" hidden="1" customWidth="1"/>
    <col min="9225" max="9225" width="7.28515625" style="156" customWidth="1"/>
    <col min="9226" max="9226" width="12.7109375" style="156" customWidth="1"/>
    <col min="9227" max="9227" width="12.140625" style="156" customWidth="1"/>
    <col min="9228" max="9228" width="13.5703125" style="156" customWidth="1"/>
    <col min="9229" max="9229" width="12.85546875" style="156" customWidth="1"/>
    <col min="9230" max="9230" width="31.85546875" style="156" customWidth="1"/>
    <col min="9231" max="9472" width="11.42578125" style="156"/>
    <col min="9473" max="9473" width="4.5703125" style="156" customWidth="1"/>
    <col min="9474" max="9474" width="10.85546875" style="156" customWidth="1"/>
    <col min="9475" max="9476" width="6.85546875" style="156" customWidth="1"/>
    <col min="9477" max="9477" width="12.7109375" style="156" customWidth="1"/>
    <col min="9478" max="9478" width="24.85546875" style="156" customWidth="1"/>
    <col min="9479" max="9479" width="21.5703125" style="156" customWidth="1"/>
    <col min="9480" max="9480" width="0" style="156" hidden="1" customWidth="1"/>
    <col min="9481" max="9481" width="7.28515625" style="156" customWidth="1"/>
    <col min="9482" max="9482" width="12.7109375" style="156" customWidth="1"/>
    <col min="9483" max="9483" width="12.140625" style="156" customWidth="1"/>
    <col min="9484" max="9484" width="13.5703125" style="156" customWidth="1"/>
    <col min="9485" max="9485" width="12.85546875" style="156" customWidth="1"/>
    <col min="9486" max="9486" width="31.85546875" style="156" customWidth="1"/>
    <col min="9487" max="9728" width="11.42578125" style="156"/>
    <col min="9729" max="9729" width="4.5703125" style="156" customWidth="1"/>
    <col min="9730" max="9730" width="10.85546875" style="156" customWidth="1"/>
    <col min="9731" max="9732" width="6.85546875" style="156" customWidth="1"/>
    <col min="9733" max="9733" width="12.7109375" style="156" customWidth="1"/>
    <col min="9734" max="9734" width="24.85546875" style="156" customWidth="1"/>
    <col min="9735" max="9735" width="21.5703125" style="156" customWidth="1"/>
    <col min="9736" max="9736" width="0" style="156" hidden="1" customWidth="1"/>
    <col min="9737" max="9737" width="7.28515625" style="156" customWidth="1"/>
    <col min="9738" max="9738" width="12.7109375" style="156" customWidth="1"/>
    <col min="9739" max="9739" width="12.140625" style="156" customWidth="1"/>
    <col min="9740" max="9740" width="13.5703125" style="156" customWidth="1"/>
    <col min="9741" max="9741" width="12.85546875" style="156" customWidth="1"/>
    <col min="9742" max="9742" width="31.85546875" style="156" customWidth="1"/>
    <col min="9743" max="9984" width="11.42578125" style="156"/>
    <col min="9985" max="9985" width="4.5703125" style="156" customWidth="1"/>
    <col min="9986" max="9986" width="10.85546875" style="156" customWidth="1"/>
    <col min="9987" max="9988" width="6.85546875" style="156" customWidth="1"/>
    <col min="9989" max="9989" width="12.7109375" style="156" customWidth="1"/>
    <col min="9990" max="9990" width="24.85546875" style="156" customWidth="1"/>
    <col min="9991" max="9991" width="21.5703125" style="156" customWidth="1"/>
    <col min="9992" max="9992" width="0" style="156" hidden="1" customWidth="1"/>
    <col min="9993" max="9993" width="7.28515625" style="156" customWidth="1"/>
    <col min="9994" max="9994" width="12.7109375" style="156" customWidth="1"/>
    <col min="9995" max="9995" width="12.140625" style="156" customWidth="1"/>
    <col min="9996" max="9996" width="13.5703125" style="156" customWidth="1"/>
    <col min="9997" max="9997" width="12.85546875" style="156" customWidth="1"/>
    <col min="9998" max="9998" width="31.85546875" style="156" customWidth="1"/>
    <col min="9999" max="10240" width="11.42578125" style="156"/>
    <col min="10241" max="10241" width="4.5703125" style="156" customWidth="1"/>
    <col min="10242" max="10242" width="10.85546875" style="156" customWidth="1"/>
    <col min="10243" max="10244" width="6.85546875" style="156" customWidth="1"/>
    <col min="10245" max="10245" width="12.7109375" style="156" customWidth="1"/>
    <col min="10246" max="10246" width="24.85546875" style="156" customWidth="1"/>
    <col min="10247" max="10247" width="21.5703125" style="156" customWidth="1"/>
    <col min="10248" max="10248" width="0" style="156" hidden="1" customWidth="1"/>
    <col min="10249" max="10249" width="7.28515625" style="156" customWidth="1"/>
    <col min="10250" max="10250" width="12.7109375" style="156" customWidth="1"/>
    <col min="10251" max="10251" width="12.140625" style="156" customWidth="1"/>
    <col min="10252" max="10252" width="13.5703125" style="156" customWidth="1"/>
    <col min="10253" max="10253" width="12.85546875" style="156" customWidth="1"/>
    <col min="10254" max="10254" width="31.85546875" style="156" customWidth="1"/>
    <col min="10255" max="10496" width="11.42578125" style="156"/>
    <col min="10497" max="10497" width="4.5703125" style="156" customWidth="1"/>
    <col min="10498" max="10498" width="10.85546875" style="156" customWidth="1"/>
    <col min="10499" max="10500" width="6.85546875" style="156" customWidth="1"/>
    <col min="10501" max="10501" width="12.7109375" style="156" customWidth="1"/>
    <col min="10502" max="10502" width="24.85546875" style="156" customWidth="1"/>
    <col min="10503" max="10503" width="21.5703125" style="156" customWidth="1"/>
    <col min="10504" max="10504" width="0" style="156" hidden="1" customWidth="1"/>
    <col min="10505" max="10505" width="7.28515625" style="156" customWidth="1"/>
    <col min="10506" max="10506" width="12.7109375" style="156" customWidth="1"/>
    <col min="10507" max="10507" width="12.140625" style="156" customWidth="1"/>
    <col min="10508" max="10508" width="13.5703125" style="156" customWidth="1"/>
    <col min="10509" max="10509" width="12.85546875" style="156" customWidth="1"/>
    <col min="10510" max="10510" width="31.85546875" style="156" customWidth="1"/>
    <col min="10511" max="10752" width="11.42578125" style="156"/>
    <col min="10753" max="10753" width="4.5703125" style="156" customWidth="1"/>
    <col min="10754" max="10754" width="10.85546875" style="156" customWidth="1"/>
    <col min="10755" max="10756" width="6.85546875" style="156" customWidth="1"/>
    <col min="10757" max="10757" width="12.7109375" style="156" customWidth="1"/>
    <col min="10758" max="10758" width="24.85546875" style="156" customWidth="1"/>
    <col min="10759" max="10759" width="21.5703125" style="156" customWidth="1"/>
    <col min="10760" max="10760" width="0" style="156" hidden="1" customWidth="1"/>
    <col min="10761" max="10761" width="7.28515625" style="156" customWidth="1"/>
    <col min="10762" max="10762" width="12.7109375" style="156" customWidth="1"/>
    <col min="10763" max="10763" width="12.140625" style="156" customWidth="1"/>
    <col min="10764" max="10764" width="13.5703125" style="156" customWidth="1"/>
    <col min="10765" max="10765" width="12.85546875" style="156" customWidth="1"/>
    <col min="10766" max="10766" width="31.85546875" style="156" customWidth="1"/>
    <col min="10767" max="11008" width="11.42578125" style="156"/>
    <col min="11009" max="11009" width="4.5703125" style="156" customWidth="1"/>
    <col min="11010" max="11010" width="10.85546875" style="156" customWidth="1"/>
    <col min="11011" max="11012" width="6.85546875" style="156" customWidth="1"/>
    <col min="11013" max="11013" width="12.7109375" style="156" customWidth="1"/>
    <col min="11014" max="11014" width="24.85546875" style="156" customWidth="1"/>
    <col min="11015" max="11015" width="21.5703125" style="156" customWidth="1"/>
    <col min="11016" max="11016" width="0" style="156" hidden="1" customWidth="1"/>
    <col min="11017" max="11017" width="7.28515625" style="156" customWidth="1"/>
    <col min="11018" max="11018" width="12.7109375" style="156" customWidth="1"/>
    <col min="11019" max="11019" width="12.140625" style="156" customWidth="1"/>
    <col min="11020" max="11020" width="13.5703125" style="156" customWidth="1"/>
    <col min="11021" max="11021" width="12.85546875" style="156" customWidth="1"/>
    <col min="11022" max="11022" width="31.85546875" style="156" customWidth="1"/>
    <col min="11023" max="11264" width="11.42578125" style="156"/>
    <col min="11265" max="11265" width="4.5703125" style="156" customWidth="1"/>
    <col min="11266" max="11266" width="10.85546875" style="156" customWidth="1"/>
    <col min="11267" max="11268" width="6.85546875" style="156" customWidth="1"/>
    <col min="11269" max="11269" width="12.7109375" style="156" customWidth="1"/>
    <col min="11270" max="11270" width="24.85546875" style="156" customWidth="1"/>
    <col min="11271" max="11271" width="21.5703125" style="156" customWidth="1"/>
    <col min="11272" max="11272" width="0" style="156" hidden="1" customWidth="1"/>
    <col min="11273" max="11273" width="7.28515625" style="156" customWidth="1"/>
    <col min="11274" max="11274" width="12.7109375" style="156" customWidth="1"/>
    <col min="11275" max="11275" width="12.140625" style="156" customWidth="1"/>
    <col min="11276" max="11276" width="13.5703125" style="156" customWidth="1"/>
    <col min="11277" max="11277" width="12.85546875" style="156" customWidth="1"/>
    <col min="11278" max="11278" width="31.85546875" style="156" customWidth="1"/>
    <col min="11279" max="11520" width="11.42578125" style="156"/>
    <col min="11521" max="11521" width="4.5703125" style="156" customWidth="1"/>
    <col min="11522" max="11522" width="10.85546875" style="156" customWidth="1"/>
    <col min="11523" max="11524" width="6.85546875" style="156" customWidth="1"/>
    <col min="11525" max="11525" width="12.7109375" style="156" customWidth="1"/>
    <col min="11526" max="11526" width="24.85546875" style="156" customWidth="1"/>
    <col min="11527" max="11527" width="21.5703125" style="156" customWidth="1"/>
    <col min="11528" max="11528" width="0" style="156" hidden="1" customWidth="1"/>
    <col min="11529" max="11529" width="7.28515625" style="156" customWidth="1"/>
    <col min="11530" max="11530" width="12.7109375" style="156" customWidth="1"/>
    <col min="11531" max="11531" width="12.140625" style="156" customWidth="1"/>
    <col min="11532" max="11532" width="13.5703125" style="156" customWidth="1"/>
    <col min="11533" max="11533" width="12.85546875" style="156" customWidth="1"/>
    <col min="11534" max="11534" width="31.85546875" style="156" customWidth="1"/>
    <col min="11535" max="11776" width="11.42578125" style="156"/>
    <col min="11777" max="11777" width="4.5703125" style="156" customWidth="1"/>
    <col min="11778" max="11778" width="10.85546875" style="156" customWidth="1"/>
    <col min="11779" max="11780" width="6.85546875" style="156" customWidth="1"/>
    <col min="11781" max="11781" width="12.7109375" style="156" customWidth="1"/>
    <col min="11782" max="11782" width="24.85546875" style="156" customWidth="1"/>
    <col min="11783" max="11783" width="21.5703125" style="156" customWidth="1"/>
    <col min="11784" max="11784" width="0" style="156" hidden="1" customWidth="1"/>
    <col min="11785" max="11785" width="7.28515625" style="156" customWidth="1"/>
    <col min="11786" max="11786" width="12.7109375" style="156" customWidth="1"/>
    <col min="11787" max="11787" width="12.140625" style="156" customWidth="1"/>
    <col min="11788" max="11788" width="13.5703125" style="156" customWidth="1"/>
    <col min="11789" max="11789" width="12.85546875" style="156" customWidth="1"/>
    <col min="11790" max="11790" width="31.85546875" style="156" customWidth="1"/>
    <col min="11791" max="12032" width="11.42578125" style="156"/>
    <col min="12033" max="12033" width="4.5703125" style="156" customWidth="1"/>
    <col min="12034" max="12034" width="10.85546875" style="156" customWidth="1"/>
    <col min="12035" max="12036" width="6.85546875" style="156" customWidth="1"/>
    <col min="12037" max="12037" width="12.7109375" style="156" customWidth="1"/>
    <col min="12038" max="12038" width="24.85546875" style="156" customWidth="1"/>
    <col min="12039" max="12039" width="21.5703125" style="156" customWidth="1"/>
    <col min="12040" max="12040" width="0" style="156" hidden="1" customWidth="1"/>
    <col min="12041" max="12041" width="7.28515625" style="156" customWidth="1"/>
    <col min="12042" max="12042" width="12.7109375" style="156" customWidth="1"/>
    <col min="12043" max="12043" width="12.140625" style="156" customWidth="1"/>
    <col min="12044" max="12044" width="13.5703125" style="156" customWidth="1"/>
    <col min="12045" max="12045" width="12.85546875" style="156" customWidth="1"/>
    <col min="12046" max="12046" width="31.85546875" style="156" customWidth="1"/>
    <col min="12047" max="12288" width="11.42578125" style="156"/>
    <col min="12289" max="12289" width="4.5703125" style="156" customWidth="1"/>
    <col min="12290" max="12290" width="10.85546875" style="156" customWidth="1"/>
    <col min="12291" max="12292" width="6.85546875" style="156" customWidth="1"/>
    <col min="12293" max="12293" width="12.7109375" style="156" customWidth="1"/>
    <col min="12294" max="12294" width="24.85546875" style="156" customWidth="1"/>
    <col min="12295" max="12295" width="21.5703125" style="156" customWidth="1"/>
    <col min="12296" max="12296" width="0" style="156" hidden="1" customWidth="1"/>
    <col min="12297" max="12297" width="7.28515625" style="156" customWidth="1"/>
    <col min="12298" max="12298" width="12.7109375" style="156" customWidth="1"/>
    <col min="12299" max="12299" width="12.140625" style="156" customWidth="1"/>
    <col min="12300" max="12300" width="13.5703125" style="156" customWidth="1"/>
    <col min="12301" max="12301" width="12.85546875" style="156" customWidth="1"/>
    <col min="12302" max="12302" width="31.85546875" style="156" customWidth="1"/>
    <col min="12303" max="12544" width="11.42578125" style="156"/>
    <col min="12545" max="12545" width="4.5703125" style="156" customWidth="1"/>
    <col min="12546" max="12546" width="10.85546875" style="156" customWidth="1"/>
    <col min="12547" max="12548" width="6.85546875" style="156" customWidth="1"/>
    <col min="12549" max="12549" width="12.7109375" style="156" customWidth="1"/>
    <col min="12550" max="12550" width="24.85546875" style="156" customWidth="1"/>
    <col min="12551" max="12551" width="21.5703125" style="156" customWidth="1"/>
    <col min="12552" max="12552" width="0" style="156" hidden="1" customWidth="1"/>
    <col min="12553" max="12553" width="7.28515625" style="156" customWidth="1"/>
    <col min="12554" max="12554" width="12.7109375" style="156" customWidth="1"/>
    <col min="12555" max="12555" width="12.140625" style="156" customWidth="1"/>
    <col min="12556" max="12556" width="13.5703125" style="156" customWidth="1"/>
    <col min="12557" max="12557" width="12.85546875" style="156" customWidth="1"/>
    <col min="12558" max="12558" width="31.85546875" style="156" customWidth="1"/>
    <col min="12559" max="12800" width="11.42578125" style="156"/>
    <col min="12801" max="12801" width="4.5703125" style="156" customWidth="1"/>
    <col min="12802" max="12802" width="10.85546875" style="156" customWidth="1"/>
    <col min="12803" max="12804" width="6.85546875" style="156" customWidth="1"/>
    <col min="12805" max="12805" width="12.7109375" style="156" customWidth="1"/>
    <col min="12806" max="12806" width="24.85546875" style="156" customWidth="1"/>
    <col min="12807" max="12807" width="21.5703125" style="156" customWidth="1"/>
    <col min="12808" max="12808" width="0" style="156" hidden="1" customWidth="1"/>
    <col min="12809" max="12809" width="7.28515625" style="156" customWidth="1"/>
    <col min="12810" max="12810" width="12.7109375" style="156" customWidth="1"/>
    <col min="12811" max="12811" width="12.140625" style="156" customWidth="1"/>
    <col min="12812" max="12812" width="13.5703125" style="156" customWidth="1"/>
    <col min="12813" max="12813" width="12.85546875" style="156" customWidth="1"/>
    <col min="12814" max="12814" width="31.85546875" style="156" customWidth="1"/>
    <col min="12815" max="13056" width="11.42578125" style="156"/>
    <col min="13057" max="13057" width="4.5703125" style="156" customWidth="1"/>
    <col min="13058" max="13058" width="10.85546875" style="156" customWidth="1"/>
    <col min="13059" max="13060" width="6.85546875" style="156" customWidth="1"/>
    <col min="13061" max="13061" width="12.7109375" style="156" customWidth="1"/>
    <col min="13062" max="13062" width="24.85546875" style="156" customWidth="1"/>
    <col min="13063" max="13063" width="21.5703125" style="156" customWidth="1"/>
    <col min="13064" max="13064" width="0" style="156" hidden="1" customWidth="1"/>
    <col min="13065" max="13065" width="7.28515625" style="156" customWidth="1"/>
    <col min="13066" max="13066" width="12.7109375" style="156" customWidth="1"/>
    <col min="13067" max="13067" width="12.140625" style="156" customWidth="1"/>
    <col min="13068" max="13068" width="13.5703125" style="156" customWidth="1"/>
    <col min="13069" max="13069" width="12.85546875" style="156" customWidth="1"/>
    <col min="13070" max="13070" width="31.85546875" style="156" customWidth="1"/>
    <col min="13071" max="13312" width="11.42578125" style="156"/>
    <col min="13313" max="13313" width="4.5703125" style="156" customWidth="1"/>
    <col min="13314" max="13314" width="10.85546875" style="156" customWidth="1"/>
    <col min="13315" max="13316" width="6.85546875" style="156" customWidth="1"/>
    <col min="13317" max="13317" width="12.7109375" style="156" customWidth="1"/>
    <col min="13318" max="13318" width="24.85546875" style="156" customWidth="1"/>
    <col min="13319" max="13319" width="21.5703125" style="156" customWidth="1"/>
    <col min="13320" max="13320" width="0" style="156" hidden="1" customWidth="1"/>
    <col min="13321" max="13321" width="7.28515625" style="156" customWidth="1"/>
    <col min="13322" max="13322" width="12.7109375" style="156" customWidth="1"/>
    <col min="13323" max="13323" width="12.140625" style="156" customWidth="1"/>
    <col min="13324" max="13324" width="13.5703125" style="156" customWidth="1"/>
    <col min="13325" max="13325" width="12.85546875" style="156" customWidth="1"/>
    <col min="13326" max="13326" width="31.85546875" style="156" customWidth="1"/>
    <col min="13327" max="13568" width="11.42578125" style="156"/>
    <col min="13569" max="13569" width="4.5703125" style="156" customWidth="1"/>
    <col min="13570" max="13570" width="10.85546875" style="156" customWidth="1"/>
    <col min="13571" max="13572" width="6.85546875" style="156" customWidth="1"/>
    <col min="13573" max="13573" width="12.7109375" style="156" customWidth="1"/>
    <col min="13574" max="13574" width="24.85546875" style="156" customWidth="1"/>
    <col min="13575" max="13575" width="21.5703125" style="156" customWidth="1"/>
    <col min="13576" max="13576" width="0" style="156" hidden="1" customWidth="1"/>
    <col min="13577" max="13577" width="7.28515625" style="156" customWidth="1"/>
    <col min="13578" max="13578" width="12.7109375" style="156" customWidth="1"/>
    <col min="13579" max="13579" width="12.140625" style="156" customWidth="1"/>
    <col min="13580" max="13580" width="13.5703125" style="156" customWidth="1"/>
    <col min="13581" max="13581" width="12.85546875" style="156" customWidth="1"/>
    <col min="13582" max="13582" width="31.85546875" style="156" customWidth="1"/>
    <col min="13583" max="13824" width="11.42578125" style="156"/>
    <col min="13825" max="13825" width="4.5703125" style="156" customWidth="1"/>
    <col min="13826" max="13826" width="10.85546875" style="156" customWidth="1"/>
    <col min="13827" max="13828" width="6.85546875" style="156" customWidth="1"/>
    <col min="13829" max="13829" width="12.7109375" style="156" customWidth="1"/>
    <col min="13830" max="13830" width="24.85546875" style="156" customWidth="1"/>
    <col min="13831" max="13831" width="21.5703125" style="156" customWidth="1"/>
    <col min="13832" max="13832" width="0" style="156" hidden="1" customWidth="1"/>
    <col min="13833" max="13833" width="7.28515625" style="156" customWidth="1"/>
    <col min="13834" max="13834" width="12.7109375" style="156" customWidth="1"/>
    <col min="13835" max="13835" width="12.140625" style="156" customWidth="1"/>
    <col min="13836" max="13836" width="13.5703125" style="156" customWidth="1"/>
    <col min="13837" max="13837" width="12.85546875" style="156" customWidth="1"/>
    <col min="13838" max="13838" width="31.85546875" style="156" customWidth="1"/>
    <col min="13839" max="14080" width="11.42578125" style="156"/>
    <col min="14081" max="14081" width="4.5703125" style="156" customWidth="1"/>
    <col min="14082" max="14082" width="10.85546875" style="156" customWidth="1"/>
    <col min="14083" max="14084" width="6.85546875" style="156" customWidth="1"/>
    <col min="14085" max="14085" width="12.7109375" style="156" customWidth="1"/>
    <col min="14086" max="14086" width="24.85546875" style="156" customWidth="1"/>
    <col min="14087" max="14087" width="21.5703125" style="156" customWidth="1"/>
    <col min="14088" max="14088" width="0" style="156" hidden="1" customWidth="1"/>
    <col min="14089" max="14089" width="7.28515625" style="156" customWidth="1"/>
    <col min="14090" max="14090" width="12.7109375" style="156" customWidth="1"/>
    <col min="14091" max="14091" width="12.140625" style="156" customWidth="1"/>
    <col min="14092" max="14092" width="13.5703125" style="156" customWidth="1"/>
    <col min="14093" max="14093" width="12.85546875" style="156" customWidth="1"/>
    <col min="14094" max="14094" width="31.85546875" style="156" customWidth="1"/>
    <col min="14095" max="14336" width="11.42578125" style="156"/>
    <col min="14337" max="14337" width="4.5703125" style="156" customWidth="1"/>
    <col min="14338" max="14338" width="10.85546875" style="156" customWidth="1"/>
    <col min="14339" max="14340" width="6.85546875" style="156" customWidth="1"/>
    <col min="14341" max="14341" width="12.7109375" style="156" customWidth="1"/>
    <col min="14342" max="14342" width="24.85546875" style="156" customWidth="1"/>
    <col min="14343" max="14343" width="21.5703125" style="156" customWidth="1"/>
    <col min="14344" max="14344" width="0" style="156" hidden="1" customWidth="1"/>
    <col min="14345" max="14345" width="7.28515625" style="156" customWidth="1"/>
    <col min="14346" max="14346" width="12.7109375" style="156" customWidth="1"/>
    <col min="14347" max="14347" width="12.140625" style="156" customWidth="1"/>
    <col min="14348" max="14348" width="13.5703125" style="156" customWidth="1"/>
    <col min="14349" max="14349" width="12.85546875" style="156" customWidth="1"/>
    <col min="14350" max="14350" width="31.85546875" style="156" customWidth="1"/>
    <col min="14351" max="14592" width="11.42578125" style="156"/>
    <col min="14593" max="14593" width="4.5703125" style="156" customWidth="1"/>
    <col min="14594" max="14594" width="10.85546875" style="156" customWidth="1"/>
    <col min="14595" max="14596" width="6.85546875" style="156" customWidth="1"/>
    <col min="14597" max="14597" width="12.7109375" style="156" customWidth="1"/>
    <col min="14598" max="14598" width="24.85546875" style="156" customWidth="1"/>
    <col min="14599" max="14599" width="21.5703125" style="156" customWidth="1"/>
    <col min="14600" max="14600" width="0" style="156" hidden="1" customWidth="1"/>
    <col min="14601" max="14601" width="7.28515625" style="156" customWidth="1"/>
    <col min="14602" max="14602" width="12.7109375" style="156" customWidth="1"/>
    <col min="14603" max="14603" width="12.140625" style="156" customWidth="1"/>
    <col min="14604" max="14604" width="13.5703125" style="156" customWidth="1"/>
    <col min="14605" max="14605" width="12.85546875" style="156" customWidth="1"/>
    <col min="14606" max="14606" width="31.85546875" style="156" customWidth="1"/>
    <col min="14607" max="14848" width="11.42578125" style="156"/>
    <col min="14849" max="14849" width="4.5703125" style="156" customWidth="1"/>
    <col min="14850" max="14850" width="10.85546875" style="156" customWidth="1"/>
    <col min="14851" max="14852" width="6.85546875" style="156" customWidth="1"/>
    <col min="14853" max="14853" width="12.7109375" style="156" customWidth="1"/>
    <col min="14854" max="14854" width="24.85546875" style="156" customWidth="1"/>
    <col min="14855" max="14855" width="21.5703125" style="156" customWidth="1"/>
    <col min="14856" max="14856" width="0" style="156" hidden="1" customWidth="1"/>
    <col min="14857" max="14857" width="7.28515625" style="156" customWidth="1"/>
    <col min="14858" max="14858" width="12.7109375" style="156" customWidth="1"/>
    <col min="14859" max="14859" width="12.140625" style="156" customWidth="1"/>
    <col min="14860" max="14860" width="13.5703125" style="156" customWidth="1"/>
    <col min="14861" max="14861" width="12.85546875" style="156" customWidth="1"/>
    <col min="14862" max="14862" width="31.85546875" style="156" customWidth="1"/>
    <col min="14863" max="15104" width="11.42578125" style="156"/>
    <col min="15105" max="15105" width="4.5703125" style="156" customWidth="1"/>
    <col min="15106" max="15106" width="10.85546875" style="156" customWidth="1"/>
    <col min="15107" max="15108" width="6.85546875" style="156" customWidth="1"/>
    <col min="15109" max="15109" width="12.7109375" style="156" customWidth="1"/>
    <col min="15110" max="15110" width="24.85546875" style="156" customWidth="1"/>
    <col min="15111" max="15111" width="21.5703125" style="156" customWidth="1"/>
    <col min="15112" max="15112" width="0" style="156" hidden="1" customWidth="1"/>
    <col min="15113" max="15113" width="7.28515625" style="156" customWidth="1"/>
    <col min="15114" max="15114" width="12.7109375" style="156" customWidth="1"/>
    <col min="15115" max="15115" width="12.140625" style="156" customWidth="1"/>
    <col min="15116" max="15116" width="13.5703125" style="156" customWidth="1"/>
    <col min="15117" max="15117" width="12.85546875" style="156" customWidth="1"/>
    <col min="15118" max="15118" width="31.85546875" style="156" customWidth="1"/>
    <col min="15119" max="15360" width="11.42578125" style="156"/>
    <col min="15361" max="15361" width="4.5703125" style="156" customWidth="1"/>
    <col min="15362" max="15362" width="10.85546875" style="156" customWidth="1"/>
    <col min="15363" max="15364" width="6.85546875" style="156" customWidth="1"/>
    <col min="15365" max="15365" width="12.7109375" style="156" customWidth="1"/>
    <col min="15366" max="15366" width="24.85546875" style="156" customWidth="1"/>
    <col min="15367" max="15367" width="21.5703125" style="156" customWidth="1"/>
    <col min="15368" max="15368" width="0" style="156" hidden="1" customWidth="1"/>
    <col min="15369" max="15369" width="7.28515625" style="156" customWidth="1"/>
    <col min="15370" max="15370" width="12.7109375" style="156" customWidth="1"/>
    <col min="15371" max="15371" width="12.140625" style="156" customWidth="1"/>
    <col min="15372" max="15372" width="13.5703125" style="156" customWidth="1"/>
    <col min="15373" max="15373" width="12.85546875" style="156" customWidth="1"/>
    <col min="15374" max="15374" width="31.85546875" style="156" customWidth="1"/>
    <col min="15375" max="15616" width="11.42578125" style="156"/>
    <col min="15617" max="15617" width="4.5703125" style="156" customWidth="1"/>
    <col min="15618" max="15618" width="10.85546875" style="156" customWidth="1"/>
    <col min="15619" max="15620" width="6.85546875" style="156" customWidth="1"/>
    <col min="15621" max="15621" width="12.7109375" style="156" customWidth="1"/>
    <col min="15622" max="15622" width="24.85546875" style="156" customWidth="1"/>
    <col min="15623" max="15623" width="21.5703125" style="156" customWidth="1"/>
    <col min="15624" max="15624" width="0" style="156" hidden="1" customWidth="1"/>
    <col min="15625" max="15625" width="7.28515625" style="156" customWidth="1"/>
    <col min="15626" max="15626" width="12.7109375" style="156" customWidth="1"/>
    <col min="15627" max="15627" width="12.140625" style="156" customWidth="1"/>
    <col min="15628" max="15628" width="13.5703125" style="156" customWidth="1"/>
    <col min="15629" max="15629" width="12.85546875" style="156" customWidth="1"/>
    <col min="15630" max="15630" width="31.85546875" style="156" customWidth="1"/>
    <col min="15631" max="15872" width="11.42578125" style="156"/>
    <col min="15873" max="15873" width="4.5703125" style="156" customWidth="1"/>
    <col min="15874" max="15874" width="10.85546875" style="156" customWidth="1"/>
    <col min="15875" max="15876" width="6.85546875" style="156" customWidth="1"/>
    <col min="15877" max="15877" width="12.7109375" style="156" customWidth="1"/>
    <col min="15878" max="15878" width="24.85546875" style="156" customWidth="1"/>
    <col min="15879" max="15879" width="21.5703125" style="156" customWidth="1"/>
    <col min="15880" max="15880" width="0" style="156" hidden="1" customWidth="1"/>
    <col min="15881" max="15881" width="7.28515625" style="156" customWidth="1"/>
    <col min="15882" max="15882" width="12.7109375" style="156" customWidth="1"/>
    <col min="15883" max="15883" width="12.140625" style="156" customWidth="1"/>
    <col min="15884" max="15884" width="13.5703125" style="156" customWidth="1"/>
    <col min="15885" max="15885" width="12.85546875" style="156" customWidth="1"/>
    <col min="15886" max="15886" width="31.85546875" style="156" customWidth="1"/>
    <col min="15887" max="16128" width="11.42578125" style="156"/>
    <col min="16129" max="16129" width="4.5703125" style="156" customWidth="1"/>
    <col min="16130" max="16130" width="10.85546875" style="156" customWidth="1"/>
    <col min="16131" max="16132" width="6.85546875" style="156" customWidth="1"/>
    <col min="16133" max="16133" width="12.7109375" style="156" customWidth="1"/>
    <col min="16134" max="16134" width="24.85546875" style="156" customWidth="1"/>
    <col min="16135" max="16135" width="21.5703125" style="156" customWidth="1"/>
    <col min="16136" max="16136" width="0" style="156" hidden="1" customWidth="1"/>
    <col min="16137" max="16137" width="7.28515625" style="156" customWidth="1"/>
    <col min="16138" max="16138" width="12.7109375" style="156" customWidth="1"/>
    <col min="16139" max="16139" width="12.140625" style="156" customWidth="1"/>
    <col min="16140" max="16140" width="13.5703125" style="156" customWidth="1"/>
    <col min="16141" max="16141" width="12.85546875" style="156" customWidth="1"/>
    <col min="16142" max="16142" width="31.85546875" style="156" customWidth="1"/>
    <col min="16143" max="16384" width="11.42578125" style="156"/>
  </cols>
  <sheetData>
    <row r="1" spans="1:17" ht="15" customHeight="1">
      <c r="A1" s="264"/>
      <c r="B1" s="258"/>
      <c r="C1" s="157"/>
      <c r="E1" s="157"/>
      <c r="F1" s="157"/>
      <c r="G1" s="157"/>
      <c r="H1" s="157"/>
      <c r="J1" s="160"/>
      <c r="K1" s="161"/>
      <c r="L1" s="162"/>
      <c r="M1" s="1"/>
    </row>
    <row r="2" spans="1:17" ht="15" customHeight="1">
      <c r="A2" s="265"/>
      <c r="B2" s="259"/>
      <c r="C2" s="163"/>
      <c r="E2" s="164"/>
      <c r="F2" s="165"/>
      <c r="G2" s="165"/>
      <c r="H2" s="166"/>
      <c r="J2" s="160"/>
      <c r="K2" s="161"/>
      <c r="L2" s="167"/>
      <c r="M2" s="167"/>
    </row>
    <row r="3" spans="1:17" s="168" customFormat="1" ht="15" customHeight="1">
      <c r="B3" s="260"/>
      <c r="I3" s="159"/>
      <c r="J3" s="160"/>
      <c r="K3" s="161"/>
      <c r="L3" s="167"/>
      <c r="M3" s="167"/>
      <c r="N3" s="169"/>
      <c r="P3" s="49"/>
    </row>
    <row r="4" spans="1:17" s="1" customFormat="1" ht="15" customHeight="1" thickBot="1">
      <c r="A4" s="266"/>
      <c r="B4" s="259"/>
      <c r="C4" s="163"/>
      <c r="E4" s="170"/>
      <c r="F4" s="168"/>
      <c r="G4" s="165"/>
      <c r="H4" s="166"/>
      <c r="I4" s="159"/>
      <c r="J4" s="171"/>
      <c r="K4" s="172"/>
      <c r="L4" s="167"/>
      <c r="M4" s="167"/>
      <c r="N4" s="49"/>
      <c r="P4" s="173"/>
    </row>
    <row r="5" spans="1:17" ht="15" customHeight="1" thickTop="1" thickBot="1">
      <c r="A5" s="174" t="s">
        <v>77</v>
      </c>
      <c r="B5" s="175" t="s">
        <v>0</v>
      </c>
      <c r="C5" s="176" t="s">
        <v>78</v>
      </c>
      <c r="D5" s="176" t="s">
        <v>79</v>
      </c>
      <c r="E5" s="176" t="s">
        <v>80</v>
      </c>
      <c r="F5" s="177" t="s">
        <v>81</v>
      </c>
      <c r="G5" s="177" t="s">
        <v>82</v>
      </c>
      <c r="H5" s="176" t="s">
        <v>83</v>
      </c>
      <c r="I5" s="178" t="s">
        <v>56</v>
      </c>
      <c r="J5" s="160"/>
      <c r="K5" s="161"/>
      <c r="L5" s="179"/>
      <c r="M5" s="167"/>
      <c r="N5" s="48"/>
      <c r="P5" s="180"/>
      <c r="Q5" s="180"/>
    </row>
    <row r="6" spans="1:17" ht="15" customHeight="1" thickTop="1">
      <c r="A6" s="267"/>
      <c r="B6" s="261"/>
      <c r="C6" s="181"/>
      <c r="D6" s="181"/>
      <c r="E6" s="182"/>
      <c r="F6" s="183"/>
      <c r="G6" s="183"/>
      <c r="H6" s="184"/>
      <c r="I6" s="185"/>
      <c r="J6" s="160"/>
      <c r="K6" s="161"/>
      <c r="L6" s="179"/>
      <c r="M6" s="167"/>
      <c r="N6" s="48"/>
      <c r="P6" s="180"/>
      <c r="Q6" s="180"/>
    </row>
    <row r="7" spans="1:17" ht="15" customHeight="1" thickBot="1">
      <c r="A7" s="268"/>
      <c r="B7" s="259"/>
      <c r="C7" s="237"/>
      <c r="D7" s="237"/>
      <c r="E7" s="188"/>
      <c r="F7" s="189"/>
      <c r="G7" s="189"/>
      <c r="H7" s="166"/>
      <c r="J7" s="160"/>
      <c r="K7" s="161"/>
      <c r="L7" s="179"/>
      <c r="M7" s="167"/>
      <c r="N7" s="48"/>
      <c r="P7" s="180"/>
      <c r="Q7" s="180"/>
    </row>
    <row r="8" spans="1:17" ht="15" customHeight="1" thickTop="1">
      <c r="A8" s="267" t="s">
        <v>137</v>
      </c>
      <c r="B8" s="255">
        <v>44166</v>
      </c>
      <c r="C8" s="181"/>
      <c r="D8" s="181">
        <v>0.25</v>
      </c>
      <c r="E8" s="182"/>
      <c r="F8" s="183" t="s">
        <v>84</v>
      </c>
      <c r="G8" s="183" t="s">
        <v>85</v>
      </c>
      <c r="H8" s="184"/>
      <c r="I8" s="185"/>
      <c r="K8" s="161"/>
      <c r="L8" s="179"/>
      <c r="M8" s="167"/>
      <c r="N8" s="48"/>
      <c r="P8" s="180"/>
      <c r="Q8" s="180"/>
    </row>
    <row r="9" spans="1:17" ht="15" customHeight="1">
      <c r="A9" s="268"/>
      <c r="B9" s="259"/>
      <c r="C9" s="237">
        <v>0.29520833333333335</v>
      </c>
      <c r="D9" s="237">
        <v>0.32372685185185185</v>
      </c>
      <c r="E9" s="188"/>
      <c r="F9" s="189" t="s">
        <v>86</v>
      </c>
      <c r="G9" s="189" t="s">
        <v>87</v>
      </c>
      <c r="H9" s="166"/>
      <c r="K9" s="161"/>
      <c r="L9" s="179">
        <v>1</v>
      </c>
      <c r="M9" s="167"/>
      <c r="N9" s="48"/>
      <c r="P9" s="180"/>
      <c r="Q9" s="180"/>
    </row>
    <row r="10" spans="1:17" ht="15" customHeight="1">
      <c r="A10" s="268"/>
      <c r="B10" s="259"/>
      <c r="C10" s="237">
        <v>0.34236111111111112</v>
      </c>
      <c r="D10" s="237">
        <v>0.36320601851851847</v>
      </c>
      <c r="E10" s="188"/>
      <c r="F10" s="189" t="s">
        <v>88</v>
      </c>
      <c r="G10" s="189" t="s">
        <v>89</v>
      </c>
      <c r="H10" s="166"/>
      <c r="I10" s="159">
        <v>0.5</v>
      </c>
      <c r="K10" s="161"/>
      <c r="L10" s="179">
        <v>0.5</v>
      </c>
      <c r="M10" s="167"/>
      <c r="N10" s="48"/>
      <c r="P10" s="180"/>
      <c r="Q10" s="180"/>
    </row>
    <row r="11" spans="1:17" ht="15" customHeight="1">
      <c r="A11" s="268"/>
      <c r="B11" s="259"/>
      <c r="C11" s="237">
        <v>0.4007060185185185</v>
      </c>
      <c r="D11" s="237">
        <v>0.44750000000000001</v>
      </c>
      <c r="E11" s="188"/>
      <c r="F11" s="189" t="s">
        <v>90</v>
      </c>
      <c r="G11" s="189" t="s">
        <v>41</v>
      </c>
      <c r="H11" s="166"/>
      <c r="K11" s="161"/>
      <c r="L11" s="179">
        <v>1</v>
      </c>
      <c r="M11" s="167"/>
      <c r="N11" s="48"/>
      <c r="P11" s="180"/>
      <c r="Q11" s="180"/>
    </row>
    <row r="12" spans="1:17" ht="15" customHeight="1">
      <c r="A12" s="268"/>
      <c r="B12" s="259"/>
      <c r="C12" s="237">
        <v>0.52822916666666664</v>
      </c>
      <c r="D12" s="237">
        <v>0.54065972222222225</v>
      </c>
      <c r="E12" s="188" t="s">
        <v>91</v>
      </c>
      <c r="F12" s="189" t="s">
        <v>92</v>
      </c>
      <c r="G12" s="189" t="s">
        <v>93</v>
      </c>
      <c r="H12" s="166"/>
      <c r="K12" s="161"/>
      <c r="L12" s="179">
        <v>0.5</v>
      </c>
      <c r="M12" s="167"/>
      <c r="N12" s="48"/>
      <c r="P12" s="180"/>
      <c r="Q12" s="180"/>
    </row>
    <row r="13" spans="1:17" ht="15" customHeight="1">
      <c r="A13" s="268"/>
      <c r="B13" s="259"/>
      <c r="C13" s="237">
        <v>0.58333333333333337</v>
      </c>
      <c r="D13" s="237">
        <v>0.66666666666666663</v>
      </c>
      <c r="E13" s="188"/>
      <c r="F13" s="189" t="s">
        <v>94</v>
      </c>
      <c r="G13" s="189" t="s">
        <v>95</v>
      </c>
      <c r="H13" s="166"/>
      <c r="K13" s="161"/>
      <c r="L13" s="179">
        <v>2</v>
      </c>
      <c r="M13" s="167"/>
      <c r="N13" s="48"/>
      <c r="P13" s="180"/>
      <c r="Q13" s="180"/>
    </row>
    <row r="14" spans="1:17" ht="15" customHeight="1" thickBot="1">
      <c r="A14" s="268"/>
      <c r="B14" s="259"/>
      <c r="C14" s="237">
        <v>0.69138888888888894</v>
      </c>
      <c r="D14" s="237"/>
      <c r="E14" s="188"/>
      <c r="F14" s="189" t="s">
        <v>96</v>
      </c>
      <c r="G14" s="189" t="s">
        <v>49</v>
      </c>
      <c r="H14" s="166"/>
      <c r="K14" s="161"/>
      <c r="L14" s="179"/>
      <c r="M14" s="167"/>
      <c r="N14" s="48"/>
      <c r="P14" s="180"/>
      <c r="Q14" s="180"/>
    </row>
    <row r="15" spans="1:17" ht="15" customHeight="1" thickTop="1">
      <c r="A15" s="267" t="s">
        <v>117</v>
      </c>
      <c r="B15" s="255">
        <v>44167</v>
      </c>
      <c r="C15" s="181"/>
      <c r="D15" s="181">
        <v>0.25</v>
      </c>
      <c r="E15" s="182"/>
      <c r="F15" s="183" t="s">
        <v>84</v>
      </c>
      <c r="G15" s="183" t="s">
        <v>49</v>
      </c>
      <c r="H15" s="184"/>
      <c r="I15" s="185"/>
      <c r="K15" s="161"/>
      <c r="L15" s="179"/>
      <c r="M15" s="167"/>
      <c r="N15" s="48"/>
      <c r="P15" s="180"/>
      <c r="Q15" s="180"/>
    </row>
    <row r="16" spans="1:17" ht="15" customHeight="1">
      <c r="A16" s="268"/>
      <c r="B16" s="259"/>
      <c r="C16" s="237">
        <v>0.28035879629629629</v>
      </c>
      <c r="D16" s="237">
        <v>0.3390393518518518</v>
      </c>
      <c r="E16" s="188" t="s">
        <v>94</v>
      </c>
      <c r="F16" s="189" t="s">
        <v>97</v>
      </c>
      <c r="G16" s="189" t="s">
        <v>98</v>
      </c>
      <c r="H16" s="166"/>
      <c r="K16" s="238"/>
      <c r="L16" s="179"/>
      <c r="M16" s="167"/>
      <c r="N16" s="48"/>
      <c r="P16" s="180"/>
      <c r="Q16" s="180"/>
    </row>
    <row r="17" spans="1:17" ht="15" customHeight="1">
      <c r="A17" s="268"/>
      <c r="B17" s="259"/>
      <c r="C17" s="237">
        <v>0.35949074074074078</v>
      </c>
      <c r="D17" s="237">
        <v>0.43260416666666668</v>
      </c>
      <c r="E17" s="188"/>
      <c r="F17" s="189" t="s">
        <v>94</v>
      </c>
      <c r="G17" s="189" t="s">
        <v>95</v>
      </c>
      <c r="H17" s="166"/>
      <c r="K17" s="161"/>
      <c r="L17" s="179"/>
      <c r="M17" s="167"/>
      <c r="N17" s="48"/>
      <c r="P17" s="180"/>
      <c r="Q17" s="180"/>
    </row>
    <row r="18" spans="1:17" ht="15" customHeight="1">
      <c r="A18" s="268"/>
      <c r="B18" s="259"/>
      <c r="C18" s="237">
        <v>0.46136574074074077</v>
      </c>
      <c r="D18" s="237">
        <v>0.55553240740740739</v>
      </c>
      <c r="E18" s="188"/>
      <c r="F18" s="189" t="s">
        <v>99</v>
      </c>
      <c r="G18" s="189" t="s">
        <v>100</v>
      </c>
      <c r="H18" s="166"/>
      <c r="K18" s="161"/>
      <c r="L18" s="179"/>
      <c r="M18" s="167"/>
      <c r="N18" s="48"/>
      <c r="P18" s="180"/>
      <c r="Q18" s="180"/>
    </row>
    <row r="19" spans="1:17" ht="15" customHeight="1">
      <c r="A19" s="268"/>
      <c r="B19" s="259"/>
      <c r="C19" s="237">
        <v>0.58313657407407404</v>
      </c>
      <c r="D19" s="237">
        <v>0.62109953703703702</v>
      </c>
      <c r="E19" s="188"/>
      <c r="F19" s="189" t="s">
        <v>94</v>
      </c>
      <c r="G19" s="189" t="s">
        <v>95</v>
      </c>
      <c r="H19" s="166"/>
      <c r="K19" s="161"/>
      <c r="L19" s="179"/>
      <c r="M19" s="167"/>
      <c r="N19" s="48"/>
      <c r="P19" s="180"/>
      <c r="Q19" s="180"/>
    </row>
    <row r="20" spans="1:17" ht="15" customHeight="1" thickBot="1">
      <c r="A20" s="268"/>
      <c r="B20" s="259"/>
      <c r="C20" s="237">
        <v>0.66971064814814818</v>
      </c>
      <c r="D20" s="237"/>
      <c r="E20" s="188"/>
      <c r="F20" s="189" t="s">
        <v>96</v>
      </c>
      <c r="G20" s="189" t="s">
        <v>85</v>
      </c>
      <c r="H20" s="166"/>
      <c r="K20" s="161"/>
      <c r="L20" s="179"/>
      <c r="M20" s="167"/>
      <c r="N20" s="48"/>
      <c r="P20" s="180"/>
      <c r="Q20" s="180"/>
    </row>
    <row r="21" spans="1:17" ht="15" customHeight="1" thickTop="1">
      <c r="A21" s="267" t="s">
        <v>118</v>
      </c>
      <c r="B21" s="255">
        <v>44168</v>
      </c>
      <c r="C21" s="181"/>
      <c r="D21" s="181">
        <v>0.27083333333333331</v>
      </c>
      <c r="E21" s="182"/>
      <c r="F21" s="183" t="s">
        <v>84</v>
      </c>
      <c r="G21" s="183" t="s">
        <v>85</v>
      </c>
      <c r="H21" s="184"/>
      <c r="I21" s="185"/>
      <c r="K21" s="161"/>
      <c r="L21" s="179"/>
      <c r="M21" s="167"/>
      <c r="N21" s="48"/>
      <c r="P21" s="180"/>
      <c r="Q21" s="180"/>
    </row>
    <row r="22" spans="1:17" ht="15" customHeight="1">
      <c r="A22" s="268"/>
      <c r="B22" s="262"/>
      <c r="C22" s="237">
        <v>0.28880787037037037</v>
      </c>
      <c r="D22" s="237">
        <v>0.34456018518518516</v>
      </c>
      <c r="E22" s="188"/>
      <c r="F22" s="189" t="s">
        <v>101</v>
      </c>
      <c r="G22" s="189" t="s">
        <v>41</v>
      </c>
      <c r="H22" s="166"/>
      <c r="K22" s="161"/>
      <c r="L22" s="179"/>
      <c r="M22" s="167"/>
      <c r="N22" s="48"/>
      <c r="P22" s="180"/>
      <c r="Q22" s="180"/>
    </row>
    <row r="23" spans="1:17" ht="15" customHeight="1">
      <c r="A23" s="268"/>
      <c r="B23" s="259"/>
      <c r="C23" s="237">
        <v>0.375</v>
      </c>
      <c r="D23" s="237">
        <v>0.39042824074074073</v>
      </c>
      <c r="E23" s="188" t="s">
        <v>101</v>
      </c>
      <c r="F23" s="189" t="s">
        <v>102</v>
      </c>
      <c r="G23" s="189" t="s">
        <v>100</v>
      </c>
      <c r="H23" s="166"/>
      <c r="K23" s="161"/>
      <c r="L23" s="179"/>
      <c r="M23" s="167"/>
      <c r="N23" s="48"/>
    </row>
    <row r="24" spans="1:17" ht="15" customHeight="1">
      <c r="A24" s="268"/>
      <c r="B24" s="259"/>
      <c r="C24" s="237">
        <v>0.40972222222222227</v>
      </c>
      <c r="D24" s="237">
        <v>0.41843750000000002</v>
      </c>
      <c r="E24" s="188"/>
      <c r="F24" s="189" t="s">
        <v>103</v>
      </c>
      <c r="G24" s="189" t="s">
        <v>95</v>
      </c>
      <c r="H24" s="166"/>
      <c r="K24" s="161"/>
      <c r="L24" s="179"/>
      <c r="M24" s="167"/>
      <c r="N24" s="48"/>
    </row>
    <row r="25" spans="1:17" ht="15" customHeight="1">
      <c r="A25" s="268"/>
      <c r="B25" s="259"/>
      <c r="C25" s="237">
        <v>0.44444444444444442</v>
      </c>
      <c r="D25" s="237">
        <v>0.46469907407407413</v>
      </c>
      <c r="E25" s="188" t="s">
        <v>101</v>
      </c>
      <c r="F25" s="189" t="s">
        <v>104</v>
      </c>
      <c r="G25" s="189" t="s">
        <v>105</v>
      </c>
      <c r="H25" s="166"/>
      <c r="K25" s="161"/>
      <c r="L25" s="179"/>
      <c r="M25" s="167"/>
      <c r="N25" s="48"/>
    </row>
    <row r="26" spans="1:17" ht="15" customHeight="1">
      <c r="A26" s="268"/>
      <c r="B26" s="259"/>
      <c r="C26" s="237">
        <v>0.48519675925925926</v>
      </c>
      <c r="D26" s="237">
        <v>0.59343749999999995</v>
      </c>
      <c r="E26" s="188"/>
      <c r="F26" s="189" t="s">
        <v>106</v>
      </c>
      <c r="G26" s="189" t="s">
        <v>107</v>
      </c>
      <c r="H26" s="166"/>
      <c r="K26" s="161"/>
      <c r="L26" s="179"/>
      <c r="M26" s="167"/>
      <c r="N26" s="48"/>
    </row>
    <row r="27" spans="1:17" ht="15" customHeight="1">
      <c r="A27" s="268"/>
      <c r="B27" s="259"/>
      <c r="C27" s="237">
        <v>0.62137731481481484</v>
      </c>
      <c r="D27" s="237">
        <v>0.65681712962962957</v>
      </c>
      <c r="E27" s="188"/>
      <c r="F27" s="189" t="s">
        <v>108</v>
      </c>
      <c r="G27" s="189" t="s">
        <v>109</v>
      </c>
      <c r="H27" s="166"/>
      <c r="K27" s="161"/>
      <c r="L27" s="179"/>
      <c r="M27" s="167"/>
      <c r="N27" s="48"/>
    </row>
    <row r="28" spans="1:17" ht="15" customHeight="1">
      <c r="A28" s="268"/>
      <c r="B28" s="259"/>
      <c r="C28" s="237">
        <v>0.70138888888888884</v>
      </c>
      <c r="D28" s="237">
        <v>0.72643518518518524</v>
      </c>
      <c r="E28" s="188"/>
      <c r="F28" s="189" t="s">
        <v>85</v>
      </c>
      <c r="G28" s="189" t="s">
        <v>41</v>
      </c>
      <c r="H28" s="166"/>
      <c r="K28" s="161"/>
      <c r="L28" s="179"/>
      <c r="M28" s="167"/>
    </row>
    <row r="29" spans="1:17" ht="15" customHeight="1" thickBot="1">
      <c r="A29" s="268"/>
      <c r="B29" s="259"/>
      <c r="C29" s="237">
        <v>0.85416666666666663</v>
      </c>
      <c r="D29" s="237" t="s">
        <v>76</v>
      </c>
      <c r="E29" s="188"/>
      <c r="F29" s="189" t="s">
        <v>96</v>
      </c>
      <c r="G29" s="189" t="s">
        <v>85</v>
      </c>
      <c r="H29" s="166"/>
      <c r="K29" s="161"/>
      <c r="L29" s="179"/>
      <c r="M29" s="167"/>
    </row>
    <row r="30" spans="1:17" ht="15" customHeight="1" thickTop="1">
      <c r="A30" s="267" t="s">
        <v>129</v>
      </c>
      <c r="B30" s="255">
        <v>44169</v>
      </c>
      <c r="C30" s="181"/>
      <c r="D30" s="181">
        <v>0.45432870370370365</v>
      </c>
      <c r="E30" s="182"/>
      <c r="F30" s="183" t="s">
        <v>84</v>
      </c>
      <c r="G30" s="183" t="s">
        <v>85</v>
      </c>
      <c r="H30" s="184"/>
      <c r="I30" s="185"/>
      <c r="K30" s="161"/>
      <c r="L30" s="179"/>
      <c r="M30" s="167"/>
    </row>
    <row r="31" spans="1:17" ht="15" customHeight="1" thickBot="1">
      <c r="A31" s="268"/>
      <c r="B31" s="259"/>
      <c r="C31" s="237">
        <v>0.66666666666666663</v>
      </c>
      <c r="D31" s="237"/>
      <c r="E31" s="188"/>
      <c r="F31" s="189" t="s">
        <v>96</v>
      </c>
      <c r="G31" s="189" t="s">
        <v>85</v>
      </c>
      <c r="H31" s="166"/>
      <c r="K31" s="161"/>
      <c r="L31" s="179"/>
      <c r="M31" s="167"/>
    </row>
    <row r="32" spans="1:17" ht="15" customHeight="1" thickTop="1">
      <c r="A32" s="267" t="s">
        <v>117</v>
      </c>
      <c r="B32" s="261">
        <v>44174</v>
      </c>
      <c r="C32" s="181"/>
      <c r="D32" s="181">
        <v>0.49</v>
      </c>
      <c r="E32" s="182"/>
      <c r="F32" s="183" t="s">
        <v>84</v>
      </c>
      <c r="G32" s="183" t="s">
        <v>85</v>
      </c>
      <c r="H32" s="184"/>
      <c r="I32" s="185">
        <v>1</v>
      </c>
      <c r="K32" s="161"/>
      <c r="L32" s="179"/>
      <c r="M32" s="167"/>
    </row>
    <row r="33" spans="1:13" ht="15" customHeight="1" thickBot="1">
      <c r="A33" s="268"/>
      <c r="B33" s="256"/>
      <c r="C33" s="237">
        <v>0.6946296296296296</v>
      </c>
      <c r="D33" s="237"/>
      <c r="E33" s="188"/>
      <c r="F33" s="189" t="s">
        <v>96</v>
      </c>
      <c r="G33" s="189" t="s">
        <v>85</v>
      </c>
      <c r="H33" s="166"/>
      <c r="K33" s="161"/>
      <c r="L33" s="179"/>
      <c r="M33" s="167"/>
    </row>
    <row r="34" spans="1:13" ht="15" customHeight="1" thickTop="1">
      <c r="A34" s="267" t="s">
        <v>118</v>
      </c>
      <c r="B34" s="261">
        <v>44175</v>
      </c>
      <c r="C34" s="181"/>
      <c r="D34" s="181">
        <v>0.34027777777777773</v>
      </c>
      <c r="E34" s="182"/>
      <c r="F34" s="183" t="s">
        <v>84</v>
      </c>
      <c r="G34" s="183" t="s">
        <v>85</v>
      </c>
      <c r="H34" s="184"/>
      <c r="I34" s="185"/>
      <c r="K34" s="161"/>
      <c r="L34" s="179"/>
      <c r="M34" s="167"/>
    </row>
    <row r="35" spans="1:13" ht="15" customHeight="1">
      <c r="A35" s="268"/>
      <c r="B35" s="259"/>
      <c r="C35" s="237">
        <v>0.375</v>
      </c>
      <c r="D35" s="237">
        <v>0.46597222222222223</v>
      </c>
      <c r="E35" s="188"/>
      <c r="F35" s="189" t="s">
        <v>94</v>
      </c>
      <c r="G35" s="189" t="s">
        <v>95</v>
      </c>
      <c r="H35" s="166"/>
      <c r="K35" s="161"/>
      <c r="L35" s="179"/>
      <c r="M35" s="167"/>
    </row>
    <row r="36" spans="1:13" ht="15" customHeight="1">
      <c r="A36" s="268"/>
      <c r="B36" s="259"/>
      <c r="C36" s="237">
        <v>0.50347222222222221</v>
      </c>
      <c r="D36" s="237">
        <v>0.53819444444444442</v>
      </c>
      <c r="E36" s="188"/>
      <c r="F36" s="189" t="s">
        <v>94</v>
      </c>
      <c r="G36" s="189" t="s">
        <v>139</v>
      </c>
      <c r="H36" s="166"/>
      <c r="K36" s="161"/>
      <c r="L36" s="179"/>
      <c r="M36" s="167"/>
    </row>
    <row r="37" spans="1:13" ht="15" customHeight="1" thickBot="1">
      <c r="A37" s="268"/>
      <c r="B37" s="259"/>
      <c r="C37" s="237">
        <v>0.96998842592592593</v>
      </c>
      <c r="D37" s="237"/>
      <c r="E37" s="188"/>
      <c r="F37" s="189" t="s">
        <v>96</v>
      </c>
      <c r="G37" s="189" t="s">
        <v>49</v>
      </c>
      <c r="H37" s="166"/>
      <c r="K37" s="161"/>
      <c r="L37" s="179"/>
      <c r="M37" s="167"/>
    </row>
    <row r="38" spans="1:13" ht="15" customHeight="1" thickTop="1">
      <c r="A38" s="267" t="s">
        <v>129</v>
      </c>
      <c r="B38" s="261">
        <v>44176</v>
      </c>
      <c r="C38" s="181"/>
      <c r="D38" s="181">
        <v>0.31358796296296293</v>
      </c>
      <c r="E38" s="182"/>
      <c r="F38" s="183" t="s">
        <v>84</v>
      </c>
      <c r="G38" s="183" t="s">
        <v>49</v>
      </c>
      <c r="H38" s="184"/>
      <c r="I38" s="185"/>
      <c r="K38" s="161"/>
      <c r="L38" s="179"/>
      <c r="M38" s="167"/>
    </row>
    <row r="39" spans="1:13" ht="15" customHeight="1" thickBot="1">
      <c r="A39" s="268"/>
      <c r="B39" s="259"/>
      <c r="C39" s="237">
        <v>0.73069444444444442</v>
      </c>
      <c r="D39" s="237"/>
      <c r="E39" s="188"/>
      <c r="F39" s="189" t="s">
        <v>96</v>
      </c>
      <c r="G39" s="189" t="s">
        <v>49</v>
      </c>
      <c r="H39" s="166"/>
      <c r="I39" s="159">
        <v>1</v>
      </c>
      <c r="K39" s="161"/>
      <c r="L39" s="179"/>
      <c r="M39" s="167"/>
    </row>
    <row r="40" spans="1:13" ht="15" customHeight="1" thickTop="1">
      <c r="A40" s="267" t="s">
        <v>130</v>
      </c>
      <c r="B40" s="261">
        <v>44177</v>
      </c>
      <c r="C40" s="181"/>
      <c r="D40" s="181">
        <v>0.42856481481481484</v>
      </c>
      <c r="E40" s="182"/>
      <c r="F40" s="183" t="s">
        <v>84</v>
      </c>
      <c r="G40" s="183" t="s">
        <v>49</v>
      </c>
      <c r="H40" s="184"/>
      <c r="I40" s="185"/>
      <c r="K40" s="161"/>
      <c r="L40" s="179"/>
      <c r="M40" s="167"/>
    </row>
    <row r="41" spans="1:13" ht="15" customHeight="1">
      <c r="A41" s="268"/>
      <c r="B41" s="260"/>
      <c r="C41" s="187">
        <v>0.84577546296296291</v>
      </c>
      <c r="D41" s="187"/>
      <c r="E41" s="188"/>
      <c r="F41" s="189" t="s">
        <v>96</v>
      </c>
      <c r="G41" s="189" t="s">
        <v>85</v>
      </c>
      <c r="H41" s="166"/>
      <c r="I41" s="159">
        <v>1</v>
      </c>
      <c r="K41" s="161"/>
      <c r="L41" s="179"/>
      <c r="M41" s="167"/>
    </row>
    <row r="42" spans="1:13" ht="15" customHeight="1">
      <c r="A42" s="268"/>
      <c r="B42" s="259"/>
      <c r="C42" s="187"/>
      <c r="D42" s="187"/>
      <c r="E42" s="188"/>
      <c r="F42" s="189"/>
      <c r="G42" s="189"/>
      <c r="H42" s="166"/>
      <c r="K42" s="161"/>
      <c r="L42" s="179"/>
      <c r="M42" s="167"/>
    </row>
    <row r="43" spans="1:13" ht="15" customHeight="1">
      <c r="A43" s="268"/>
      <c r="B43" s="259"/>
      <c r="C43" s="187"/>
      <c r="D43" s="187"/>
      <c r="E43" s="188"/>
      <c r="F43" s="189"/>
      <c r="G43" s="189"/>
      <c r="H43" s="166"/>
      <c r="K43" s="161"/>
      <c r="L43" s="179"/>
      <c r="M43" s="167"/>
    </row>
    <row r="44" spans="1:13" ht="15" customHeight="1">
      <c r="A44" s="268"/>
      <c r="B44" s="259"/>
      <c r="C44" s="187"/>
      <c r="D44" s="187"/>
      <c r="E44" s="188"/>
      <c r="F44" s="189"/>
      <c r="G44" s="189"/>
      <c r="H44" s="166"/>
      <c r="K44" s="161"/>
      <c r="L44" s="179"/>
      <c r="M44" s="167"/>
    </row>
    <row r="45" spans="1:13" ht="15" customHeight="1">
      <c r="A45" s="268"/>
      <c r="B45" s="259"/>
      <c r="C45" s="187"/>
      <c r="D45" s="187"/>
      <c r="E45" s="188"/>
      <c r="F45" s="189"/>
      <c r="G45" s="189"/>
      <c r="H45" s="166"/>
      <c r="K45" s="161"/>
      <c r="L45" s="179"/>
      <c r="M45" s="167"/>
    </row>
    <row r="46" spans="1:13" ht="15" customHeight="1">
      <c r="A46" s="268"/>
      <c r="B46" s="260"/>
      <c r="C46" s="187"/>
      <c r="D46" s="187"/>
      <c r="E46" s="188"/>
      <c r="F46" s="189"/>
      <c r="G46" s="189"/>
      <c r="H46" s="166"/>
      <c r="K46" s="161"/>
      <c r="L46" s="179"/>
      <c r="M46" s="167"/>
    </row>
    <row r="47" spans="1:13" ht="15" customHeight="1">
      <c r="A47" s="268"/>
      <c r="B47" s="259"/>
      <c r="C47" s="187"/>
      <c r="D47" s="187"/>
      <c r="E47" s="188"/>
      <c r="F47" s="189"/>
      <c r="G47" s="189"/>
      <c r="H47" s="166"/>
      <c r="K47" s="161"/>
      <c r="L47" s="179"/>
      <c r="M47" s="167"/>
    </row>
    <row r="48" spans="1:13" ht="15" customHeight="1">
      <c r="A48" s="268"/>
      <c r="B48" s="259"/>
      <c r="C48" s="187"/>
      <c r="D48" s="187"/>
      <c r="E48" s="188"/>
      <c r="F48" s="189"/>
      <c r="G48" s="189"/>
      <c r="H48" s="166"/>
      <c r="K48" s="161"/>
      <c r="L48" s="179"/>
      <c r="M48" s="167"/>
    </row>
    <row r="49" spans="1:13" ht="15" customHeight="1">
      <c r="A49" s="268"/>
      <c r="B49" s="259"/>
      <c r="C49" s="187"/>
      <c r="D49" s="187"/>
      <c r="E49" s="188"/>
      <c r="F49" s="189"/>
      <c r="G49" s="189"/>
      <c r="H49" s="166"/>
      <c r="K49" s="161"/>
      <c r="L49" s="179"/>
      <c r="M49" s="167"/>
    </row>
    <row r="50" spans="1:13" ht="15" customHeight="1">
      <c r="A50" s="268"/>
      <c r="B50" s="260"/>
      <c r="C50" s="187"/>
      <c r="D50" s="187"/>
      <c r="E50" s="188"/>
      <c r="F50" s="189"/>
      <c r="G50" s="189"/>
      <c r="H50" s="166"/>
      <c r="K50" s="161"/>
      <c r="L50" s="179"/>
      <c r="M50" s="167"/>
    </row>
    <row r="51" spans="1:13" ht="15" customHeight="1">
      <c r="A51" s="268"/>
      <c r="B51" s="259"/>
      <c r="C51" s="187"/>
      <c r="D51" s="187"/>
      <c r="E51" s="188"/>
      <c r="F51" s="189"/>
      <c r="G51" s="189"/>
      <c r="H51" s="166"/>
      <c r="K51" s="161"/>
      <c r="L51" s="179"/>
      <c r="M51" s="167"/>
    </row>
    <row r="52" spans="1:13" ht="15" customHeight="1">
      <c r="A52" s="268"/>
      <c r="B52" s="259"/>
      <c r="C52" s="187"/>
      <c r="D52" s="187"/>
      <c r="E52" s="188"/>
      <c r="F52" s="189"/>
      <c r="G52" s="189"/>
      <c r="H52" s="166"/>
      <c r="K52" s="161"/>
      <c r="L52" s="179"/>
      <c r="M52" s="167"/>
    </row>
    <row r="53" spans="1:13" ht="15" customHeight="1">
      <c r="A53" s="268"/>
      <c r="B53" s="260"/>
      <c r="C53" s="187"/>
      <c r="D53" s="187"/>
      <c r="E53" s="188"/>
      <c r="F53" s="189"/>
      <c r="G53" s="189"/>
      <c r="H53" s="166"/>
      <c r="K53" s="161"/>
      <c r="L53" s="179"/>
      <c r="M53" s="167"/>
    </row>
    <row r="54" spans="1:13" ht="15" customHeight="1">
      <c r="A54" s="268"/>
      <c r="B54" s="259"/>
      <c r="C54" s="187"/>
      <c r="D54" s="187"/>
      <c r="E54" s="188"/>
      <c r="F54" s="189"/>
      <c r="G54" s="189"/>
      <c r="H54" s="166"/>
      <c r="K54" s="161"/>
      <c r="L54" s="179"/>
      <c r="M54" s="167"/>
    </row>
    <row r="55" spans="1:13" ht="15" customHeight="1">
      <c r="A55" s="268"/>
      <c r="B55" s="260"/>
      <c r="C55" s="187"/>
      <c r="D55" s="187"/>
      <c r="E55" s="188"/>
      <c r="F55" s="189"/>
      <c r="G55" s="189"/>
      <c r="H55" s="166"/>
      <c r="K55" s="161"/>
      <c r="L55" s="179"/>
      <c r="M55" s="167"/>
    </row>
    <row r="56" spans="1:13" ht="15" customHeight="1">
      <c r="A56" s="268"/>
      <c r="B56" s="259"/>
      <c r="C56" s="187"/>
      <c r="D56" s="187"/>
      <c r="E56" s="188"/>
      <c r="F56" s="189"/>
      <c r="G56" s="189"/>
      <c r="H56" s="166"/>
      <c r="K56" s="161"/>
      <c r="L56" s="179"/>
      <c r="M56" s="167"/>
    </row>
    <row r="57" spans="1:13" ht="15" customHeight="1">
      <c r="A57" s="268"/>
      <c r="B57" s="259"/>
      <c r="C57" s="187"/>
      <c r="D57" s="187"/>
      <c r="E57" s="188"/>
      <c r="F57" s="189"/>
      <c r="G57" s="189"/>
      <c r="H57" s="166"/>
      <c r="K57" s="161"/>
      <c r="L57" s="179"/>
      <c r="M57" s="167"/>
    </row>
    <row r="58" spans="1:13" ht="15" customHeight="1">
      <c r="A58" s="268"/>
      <c r="B58" s="259"/>
      <c r="C58" s="187"/>
      <c r="D58" s="187"/>
      <c r="E58" s="188"/>
      <c r="F58" s="189"/>
      <c r="G58" s="189"/>
      <c r="H58" s="166"/>
      <c r="K58" s="161"/>
      <c r="L58" s="179"/>
      <c r="M58" s="167"/>
    </row>
    <row r="59" spans="1:13" ht="15" customHeight="1">
      <c r="A59" s="268"/>
      <c r="B59" s="259"/>
      <c r="C59" s="187"/>
      <c r="D59" s="187"/>
      <c r="E59" s="188"/>
      <c r="F59" s="189"/>
      <c r="G59" s="189"/>
      <c r="H59" s="166"/>
      <c r="K59" s="161"/>
      <c r="L59" s="179"/>
      <c r="M59" s="167"/>
    </row>
    <row r="60" spans="1:13" ht="15" customHeight="1">
      <c r="A60" s="268"/>
      <c r="B60" s="259"/>
      <c r="C60" s="187"/>
      <c r="D60" s="187"/>
      <c r="E60" s="188"/>
      <c r="F60" s="189"/>
      <c r="G60" s="189"/>
      <c r="H60" s="166"/>
      <c r="K60" s="161"/>
      <c r="L60" s="179"/>
      <c r="M60" s="167"/>
    </row>
    <row r="61" spans="1:13" ht="15" customHeight="1">
      <c r="A61" s="268"/>
      <c r="B61" s="260"/>
      <c r="C61" s="187"/>
      <c r="D61" s="187"/>
      <c r="E61" s="188"/>
      <c r="F61" s="189"/>
      <c r="G61" s="189"/>
      <c r="H61" s="166"/>
      <c r="K61" s="161"/>
      <c r="L61" s="179"/>
      <c r="M61" s="167"/>
    </row>
    <row r="62" spans="1:13" ht="15" customHeight="1">
      <c r="A62" s="268"/>
      <c r="B62" s="259"/>
      <c r="C62" s="187"/>
      <c r="D62" s="187"/>
      <c r="E62" s="188"/>
      <c r="F62" s="189"/>
      <c r="G62" s="189"/>
      <c r="H62" s="166"/>
      <c r="K62" s="161"/>
      <c r="L62" s="179"/>
      <c r="M62" s="167"/>
    </row>
    <row r="63" spans="1:13" ht="15" customHeight="1">
      <c r="A63" s="268"/>
      <c r="B63" s="259"/>
      <c r="C63" s="187"/>
      <c r="D63" s="187"/>
      <c r="E63" s="188"/>
      <c r="F63" s="189"/>
      <c r="G63" s="189"/>
      <c r="H63" s="166"/>
      <c r="K63" s="161"/>
      <c r="L63" s="179"/>
      <c r="M63" s="167"/>
    </row>
    <row r="64" spans="1:13" ht="15" customHeight="1">
      <c r="A64" s="268"/>
      <c r="B64" s="260"/>
      <c r="C64" s="187"/>
      <c r="D64" s="187"/>
      <c r="E64" s="188"/>
      <c r="F64" s="189"/>
      <c r="G64" s="189"/>
      <c r="H64" s="166"/>
      <c r="K64" s="161"/>
      <c r="L64" s="167"/>
      <c r="M64" s="167"/>
    </row>
    <row r="65" spans="1:13" ht="15" customHeight="1">
      <c r="A65" s="268"/>
      <c r="B65" s="259"/>
      <c r="C65" s="187"/>
      <c r="D65" s="187"/>
      <c r="E65" s="188"/>
      <c r="F65" s="189"/>
      <c r="G65" s="189"/>
      <c r="H65" s="166"/>
      <c r="K65" s="161"/>
      <c r="L65" s="167"/>
      <c r="M65" s="167"/>
    </row>
    <row r="66" spans="1:13" ht="15" customHeight="1">
      <c r="A66" s="268"/>
      <c r="B66" s="259"/>
      <c r="C66" s="187"/>
      <c r="D66" s="187"/>
      <c r="E66" s="188"/>
      <c r="F66" s="189"/>
      <c r="G66" s="189"/>
      <c r="H66" s="166"/>
      <c r="K66" s="161"/>
      <c r="L66" s="167"/>
      <c r="M66" s="167"/>
    </row>
    <row r="67" spans="1:13" ht="15" customHeight="1">
      <c r="A67" s="268"/>
      <c r="B67" s="259"/>
      <c r="C67" s="187"/>
      <c r="D67" s="187"/>
      <c r="E67" s="188"/>
      <c r="F67" s="189"/>
      <c r="G67" s="189"/>
      <c r="H67" s="166"/>
      <c r="K67" s="161"/>
      <c r="L67" s="167"/>
      <c r="M67" s="167"/>
    </row>
    <row r="68" spans="1:13" ht="15" customHeight="1">
      <c r="A68" s="268"/>
      <c r="B68" s="259"/>
      <c r="C68" s="187"/>
      <c r="D68" s="187"/>
      <c r="E68" s="188"/>
      <c r="F68" s="189"/>
      <c r="G68" s="189"/>
      <c r="H68" s="166"/>
      <c r="K68" s="161"/>
      <c r="L68" s="167"/>
      <c r="M68" s="167"/>
    </row>
    <row r="69" spans="1:13" ht="15" customHeight="1">
      <c r="A69" s="268"/>
      <c r="B69" s="259"/>
      <c r="C69" s="187"/>
      <c r="D69" s="187"/>
      <c r="E69" s="188"/>
      <c r="F69" s="189"/>
      <c r="G69" s="189"/>
      <c r="H69" s="166"/>
      <c r="K69" s="161"/>
      <c r="L69" s="167"/>
      <c r="M69" s="167"/>
    </row>
    <row r="70" spans="1:13" ht="15" customHeight="1">
      <c r="A70" s="268"/>
      <c r="B70" s="259"/>
      <c r="C70" s="187"/>
      <c r="D70" s="187"/>
      <c r="E70" s="188"/>
      <c r="F70" s="189"/>
      <c r="G70" s="189"/>
      <c r="H70" s="166"/>
      <c r="K70" s="161"/>
      <c r="L70" s="167"/>
      <c r="M70" s="167"/>
    </row>
    <row r="71" spans="1:13" ht="15" customHeight="1">
      <c r="A71" s="268"/>
      <c r="B71" s="259"/>
      <c r="C71" s="187"/>
      <c r="D71" s="187"/>
      <c r="E71" s="188"/>
      <c r="F71" s="189"/>
      <c r="G71" s="189"/>
      <c r="H71" s="166"/>
      <c r="K71" s="161"/>
      <c r="L71" s="167"/>
      <c r="M71" s="167"/>
    </row>
    <row r="72" spans="1:13" ht="15" customHeight="1">
      <c r="A72" s="268"/>
      <c r="B72" s="259"/>
      <c r="C72" s="187"/>
      <c r="D72" s="187"/>
      <c r="E72" s="188"/>
      <c r="F72" s="189"/>
      <c r="G72" s="189"/>
      <c r="H72" s="166"/>
      <c r="K72" s="161"/>
      <c r="L72" s="167"/>
      <c r="M72" s="167"/>
    </row>
    <row r="73" spans="1:13" ht="15" customHeight="1">
      <c r="A73" s="268"/>
      <c r="B73" s="259"/>
      <c r="C73" s="187"/>
      <c r="D73" s="187"/>
      <c r="E73" s="188"/>
      <c r="F73" s="189"/>
      <c r="G73" s="189"/>
      <c r="H73" s="166"/>
      <c r="K73" s="161"/>
      <c r="L73" s="167"/>
      <c r="M73" s="167"/>
    </row>
    <row r="74" spans="1:13" ht="15" customHeight="1">
      <c r="A74" s="268"/>
      <c r="B74" s="260"/>
      <c r="C74" s="187"/>
      <c r="D74" s="187"/>
      <c r="E74" s="188"/>
      <c r="F74" s="189"/>
      <c r="G74" s="189"/>
      <c r="H74" s="166"/>
      <c r="K74" s="161"/>
      <c r="L74" s="167"/>
      <c r="M74" s="167"/>
    </row>
    <row r="75" spans="1:13" ht="15" customHeight="1">
      <c r="A75" s="268"/>
      <c r="B75" s="259"/>
      <c r="C75" s="187"/>
      <c r="D75" s="187"/>
      <c r="E75" s="188"/>
      <c r="F75" s="189"/>
      <c r="G75" s="189"/>
      <c r="H75" s="166"/>
      <c r="K75" s="161"/>
      <c r="L75" s="167"/>
      <c r="M75" s="167"/>
    </row>
    <row r="76" spans="1:13" ht="15" customHeight="1">
      <c r="A76" s="268"/>
      <c r="B76" s="259"/>
      <c r="C76" s="187"/>
      <c r="D76" s="187"/>
      <c r="E76" s="188"/>
      <c r="F76" s="189"/>
      <c r="G76" s="189"/>
      <c r="H76" s="166"/>
      <c r="K76" s="161"/>
      <c r="L76" s="167"/>
      <c r="M76" s="167"/>
    </row>
    <row r="77" spans="1:13" ht="15" customHeight="1">
      <c r="A77" s="268"/>
      <c r="B77" s="259"/>
      <c r="C77" s="187"/>
      <c r="D77" s="187"/>
      <c r="E77" s="188"/>
      <c r="F77" s="189"/>
      <c r="G77" s="189"/>
      <c r="H77" s="166"/>
      <c r="K77" s="161"/>
      <c r="L77" s="167"/>
      <c r="M77" s="167"/>
    </row>
    <row r="78" spans="1:13" ht="15" customHeight="1">
      <c r="A78" s="268"/>
      <c r="B78" s="259"/>
      <c r="C78" s="187"/>
      <c r="D78" s="187"/>
      <c r="E78" s="188"/>
      <c r="F78" s="189"/>
      <c r="G78" s="189"/>
      <c r="H78" s="166"/>
      <c r="K78" s="161"/>
      <c r="L78" s="167"/>
      <c r="M78" s="167"/>
    </row>
    <row r="79" spans="1:13" ht="15" customHeight="1">
      <c r="A79" s="268"/>
      <c r="B79" s="259"/>
      <c r="C79" s="187"/>
      <c r="D79" s="187"/>
      <c r="E79" s="188"/>
      <c r="F79" s="189"/>
      <c r="G79" s="189"/>
      <c r="H79" s="166"/>
      <c r="K79" s="161"/>
      <c r="L79" s="167"/>
      <c r="M79" s="167"/>
    </row>
    <row r="80" spans="1:13" ht="15" customHeight="1">
      <c r="A80" s="268"/>
      <c r="B80" s="259"/>
      <c r="C80" s="187"/>
      <c r="D80" s="187"/>
      <c r="E80" s="188"/>
      <c r="F80" s="189"/>
      <c r="G80" s="189"/>
      <c r="H80" s="166"/>
      <c r="K80" s="161"/>
      <c r="L80" s="167"/>
      <c r="M80" s="167"/>
    </row>
    <row r="81" spans="1:13" ht="15" customHeight="1">
      <c r="A81" s="268"/>
      <c r="B81" s="259"/>
      <c r="C81" s="187"/>
      <c r="D81" s="187"/>
      <c r="E81" s="188"/>
      <c r="F81" s="189"/>
      <c r="G81" s="189"/>
      <c r="H81" s="166"/>
      <c r="K81" s="161"/>
      <c r="L81" s="167"/>
      <c r="M81" s="167"/>
    </row>
    <row r="82" spans="1:13" ht="15" customHeight="1">
      <c r="A82" s="268"/>
      <c r="B82" s="259"/>
      <c r="C82" s="187"/>
      <c r="D82" s="187"/>
      <c r="E82" s="188"/>
      <c r="F82" s="189"/>
      <c r="G82" s="189"/>
      <c r="H82" s="166"/>
      <c r="K82" s="161"/>
      <c r="L82" s="167"/>
      <c r="M82" s="167"/>
    </row>
    <row r="83" spans="1:13" ht="15" customHeight="1">
      <c r="A83" s="268"/>
      <c r="B83" s="259"/>
      <c r="C83" s="187"/>
      <c r="D83" s="187"/>
      <c r="E83" s="188"/>
      <c r="F83" s="189"/>
      <c r="G83" s="189"/>
      <c r="H83" s="166"/>
      <c r="K83" s="161"/>
      <c r="L83" s="167"/>
      <c r="M83" s="167"/>
    </row>
    <row r="84" spans="1:13" ht="15" customHeight="1">
      <c r="A84" s="268"/>
      <c r="B84" s="260"/>
      <c r="C84" s="187"/>
      <c r="D84" s="187"/>
      <c r="E84" s="188"/>
      <c r="F84" s="189"/>
      <c r="G84" s="189"/>
      <c r="H84" s="166"/>
      <c r="K84" s="161"/>
      <c r="L84" s="167"/>
      <c r="M84" s="167"/>
    </row>
    <row r="85" spans="1:13" ht="15" customHeight="1">
      <c r="A85" s="268"/>
      <c r="B85" s="259"/>
      <c r="C85" s="187"/>
      <c r="D85" s="187"/>
      <c r="E85" s="188"/>
      <c r="F85" s="189"/>
      <c r="G85" s="189"/>
      <c r="H85" s="166"/>
      <c r="K85" s="161"/>
      <c r="L85" s="167"/>
      <c r="M85" s="167"/>
    </row>
    <row r="86" spans="1:13" ht="15" customHeight="1">
      <c r="A86" s="268"/>
      <c r="B86" s="259"/>
      <c r="C86" s="187"/>
      <c r="D86" s="187"/>
      <c r="E86" s="188"/>
      <c r="F86" s="189"/>
      <c r="G86" s="189"/>
      <c r="H86" s="166"/>
      <c r="K86" s="161"/>
      <c r="L86" s="167"/>
      <c r="M86" s="167"/>
    </row>
    <row r="87" spans="1:13" ht="15" customHeight="1">
      <c r="A87" s="268"/>
      <c r="B87" s="259"/>
      <c r="C87" s="187"/>
      <c r="D87" s="187"/>
      <c r="E87" s="188"/>
      <c r="F87" s="189"/>
      <c r="G87" s="189"/>
      <c r="H87" s="166"/>
      <c r="K87" s="161"/>
      <c r="L87" s="167"/>
      <c r="M87" s="167"/>
    </row>
    <row r="88" spans="1:13" ht="15" customHeight="1">
      <c r="A88" s="268"/>
      <c r="B88" s="259"/>
      <c r="C88" s="187"/>
      <c r="D88" s="187"/>
      <c r="E88" s="188"/>
      <c r="F88" s="189"/>
      <c r="G88" s="189"/>
      <c r="H88" s="166"/>
      <c r="K88" s="161"/>
      <c r="L88" s="167"/>
      <c r="M88" s="167"/>
    </row>
    <row r="89" spans="1:13" ht="15" customHeight="1">
      <c r="A89" s="268"/>
      <c r="B89" s="260"/>
      <c r="C89" s="187"/>
      <c r="D89" s="187"/>
      <c r="E89" s="188"/>
      <c r="F89" s="189"/>
      <c r="G89" s="189"/>
      <c r="H89" s="166"/>
      <c r="K89" s="161"/>
      <c r="L89" s="167"/>
      <c r="M89" s="167"/>
    </row>
    <row r="90" spans="1:13" ht="15" customHeight="1">
      <c r="A90" s="268"/>
      <c r="B90" s="259"/>
      <c r="C90" s="187"/>
      <c r="D90" s="187"/>
      <c r="E90" s="188"/>
      <c r="F90" s="189"/>
      <c r="G90" s="189"/>
      <c r="H90" s="166"/>
      <c r="K90" s="161"/>
      <c r="L90" s="167"/>
      <c r="M90" s="167"/>
    </row>
    <row r="91" spans="1:13" ht="15" customHeight="1">
      <c r="A91" s="268"/>
      <c r="B91" s="259"/>
      <c r="C91" s="187"/>
      <c r="D91" s="187"/>
      <c r="E91" s="188"/>
      <c r="F91" s="189"/>
      <c r="G91" s="189"/>
      <c r="H91" s="166"/>
      <c r="K91" s="161"/>
      <c r="L91" s="167"/>
      <c r="M91" s="167"/>
    </row>
    <row r="92" spans="1:13" ht="15" customHeight="1">
      <c r="A92" s="268"/>
      <c r="B92" s="259"/>
      <c r="C92" s="187"/>
      <c r="D92" s="187"/>
      <c r="E92" s="188"/>
      <c r="F92" s="189"/>
      <c r="G92" s="189"/>
      <c r="H92" s="166"/>
      <c r="K92" s="161"/>
      <c r="L92" s="167"/>
      <c r="M92" s="167"/>
    </row>
    <row r="93" spans="1:13" ht="15" customHeight="1">
      <c r="A93" s="268"/>
      <c r="B93" s="259"/>
      <c r="C93" s="187"/>
      <c r="D93" s="187"/>
      <c r="E93" s="188"/>
      <c r="F93" s="189"/>
      <c r="G93" s="189"/>
      <c r="H93" s="166"/>
      <c r="K93" s="161"/>
      <c r="L93" s="167"/>
      <c r="M93" s="167"/>
    </row>
    <row r="94" spans="1:13" ht="15" customHeight="1">
      <c r="A94" s="268"/>
      <c r="B94" s="259"/>
      <c r="C94" s="187"/>
      <c r="D94" s="187"/>
      <c r="E94" s="188"/>
      <c r="F94" s="189"/>
      <c r="G94" s="189"/>
      <c r="H94" s="166"/>
      <c r="K94" s="161"/>
      <c r="L94" s="167"/>
      <c r="M94" s="167"/>
    </row>
    <row r="95" spans="1:13" ht="15" customHeight="1">
      <c r="A95" s="268"/>
      <c r="B95" s="259"/>
      <c r="C95" s="187"/>
      <c r="D95" s="187"/>
      <c r="E95" s="188"/>
      <c r="F95" s="189"/>
      <c r="G95" s="189"/>
      <c r="H95" s="166"/>
      <c r="K95" s="161"/>
      <c r="L95" s="167"/>
      <c r="M95" s="167"/>
    </row>
    <row r="96" spans="1:13" ht="15" customHeight="1">
      <c r="A96" s="268"/>
      <c r="B96" s="259"/>
      <c r="C96" s="187"/>
      <c r="D96" s="187"/>
      <c r="E96" s="188"/>
      <c r="F96" s="189"/>
      <c r="G96" s="189"/>
      <c r="H96" s="166"/>
      <c r="K96" s="161"/>
      <c r="L96" s="167"/>
      <c r="M96" s="167"/>
    </row>
    <row r="97" spans="1:13" ht="15" customHeight="1">
      <c r="A97" s="268"/>
      <c r="B97" s="259"/>
      <c r="C97" s="187"/>
      <c r="D97" s="187"/>
      <c r="E97" s="188"/>
      <c r="F97" s="189"/>
      <c r="G97" s="189"/>
      <c r="H97" s="166"/>
      <c r="K97" s="161"/>
      <c r="L97" s="167"/>
      <c r="M97" s="167"/>
    </row>
    <row r="98" spans="1:13" ht="15" customHeight="1">
      <c r="A98" s="268"/>
      <c r="B98" s="259"/>
      <c r="C98" s="187"/>
      <c r="D98" s="187"/>
      <c r="E98" s="188"/>
      <c r="F98" s="189"/>
      <c r="G98" s="189"/>
      <c r="H98" s="166"/>
      <c r="K98" s="161"/>
      <c r="L98" s="167"/>
      <c r="M98" s="167"/>
    </row>
    <row r="99" spans="1:13" ht="15" customHeight="1">
      <c r="A99" s="268"/>
      <c r="B99" s="260"/>
      <c r="C99" s="187"/>
      <c r="D99" s="187"/>
      <c r="E99" s="188"/>
      <c r="F99" s="189"/>
      <c r="G99" s="189"/>
      <c r="H99" s="166"/>
      <c r="K99" s="161"/>
      <c r="L99" s="167"/>
      <c r="M99" s="167"/>
    </row>
    <row r="100" spans="1:13" ht="15" customHeight="1">
      <c r="A100" s="268"/>
      <c r="B100" s="259"/>
      <c r="C100" s="187"/>
      <c r="D100" s="187"/>
      <c r="E100" s="188"/>
      <c r="F100" s="189"/>
      <c r="G100" s="189"/>
      <c r="H100" s="166"/>
      <c r="K100" s="161"/>
      <c r="L100" s="167"/>
      <c r="M100" s="167"/>
    </row>
    <row r="101" spans="1:13" ht="15" customHeight="1">
      <c r="A101" s="268"/>
      <c r="B101" s="259"/>
      <c r="C101" s="187"/>
      <c r="D101" s="187"/>
      <c r="E101" s="188"/>
      <c r="F101" s="189"/>
      <c r="G101" s="189"/>
      <c r="H101" s="166"/>
      <c r="K101" s="161"/>
      <c r="L101" s="167"/>
      <c r="M101" s="167"/>
    </row>
    <row r="102" spans="1:13" ht="15" customHeight="1">
      <c r="A102" s="268"/>
      <c r="B102" s="259"/>
      <c r="C102" s="187"/>
      <c r="D102" s="187"/>
      <c r="E102" s="188"/>
      <c r="F102" s="189"/>
      <c r="G102" s="189"/>
      <c r="H102" s="166"/>
      <c r="K102" s="161"/>
      <c r="L102" s="167"/>
      <c r="M102" s="167"/>
    </row>
    <row r="103" spans="1:13" ht="15" customHeight="1">
      <c r="A103" s="268"/>
      <c r="B103" s="259"/>
      <c r="C103" s="187"/>
      <c r="D103" s="187"/>
      <c r="E103" s="188"/>
      <c r="F103" s="189"/>
      <c r="G103" s="189"/>
      <c r="H103" s="166"/>
      <c r="K103" s="161"/>
      <c r="L103" s="167"/>
      <c r="M103" s="167"/>
    </row>
    <row r="104" spans="1:13" ht="15" customHeight="1">
      <c r="A104" s="268"/>
      <c r="B104" s="259"/>
      <c r="C104" s="187"/>
      <c r="D104" s="187"/>
      <c r="E104" s="188"/>
      <c r="F104" s="189"/>
      <c r="G104" s="189"/>
      <c r="H104" s="166"/>
      <c r="K104" s="161"/>
      <c r="L104" s="167"/>
      <c r="M104" s="167"/>
    </row>
    <row r="105" spans="1:13" ht="15" customHeight="1">
      <c r="A105" s="268"/>
      <c r="B105" s="259"/>
      <c r="C105" s="187"/>
      <c r="D105" s="187"/>
      <c r="E105" s="188"/>
      <c r="F105" s="189"/>
      <c r="G105" s="189"/>
      <c r="H105" s="166"/>
      <c r="K105" s="161"/>
      <c r="L105" s="167"/>
      <c r="M105" s="167"/>
    </row>
    <row r="106" spans="1:13" ht="15" customHeight="1">
      <c r="A106" s="268"/>
      <c r="B106" s="259"/>
      <c r="C106" s="187"/>
      <c r="D106" s="187"/>
      <c r="E106" s="188"/>
      <c r="F106" s="189"/>
      <c r="G106" s="189"/>
      <c r="H106" s="166"/>
      <c r="K106" s="161"/>
      <c r="L106" s="167"/>
      <c r="M106" s="167"/>
    </row>
    <row r="107" spans="1:13" ht="15" customHeight="1">
      <c r="A107" s="268"/>
      <c r="B107" s="259"/>
      <c r="C107" s="187"/>
      <c r="D107" s="187"/>
      <c r="E107" s="188"/>
      <c r="F107" s="189"/>
      <c r="G107" s="189"/>
      <c r="H107" s="166"/>
      <c r="K107" s="161"/>
      <c r="L107" s="167"/>
      <c r="M107" s="167"/>
    </row>
    <row r="108" spans="1:13" ht="15" customHeight="1">
      <c r="A108" s="268"/>
      <c r="B108" s="259"/>
      <c r="C108" s="187"/>
      <c r="D108" s="187"/>
      <c r="E108" s="188"/>
      <c r="F108" s="189"/>
      <c r="G108" s="189"/>
      <c r="H108" s="166"/>
      <c r="K108" s="161"/>
      <c r="L108" s="162"/>
      <c r="M108" s="167"/>
    </row>
    <row r="109" spans="1:13" ht="15" customHeight="1">
      <c r="A109" s="268"/>
      <c r="B109" s="259"/>
      <c r="C109" s="187"/>
      <c r="D109" s="187"/>
      <c r="E109" s="188"/>
      <c r="F109" s="189"/>
      <c r="G109" s="189"/>
      <c r="H109" s="166"/>
      <c r="K109" s="161"/>
      <c r="L109" s="162"/>
      <c r="M109" s="167"/>
    </row>
    <row r="110" spans="1:13" ht="15" customHeight="1">
      <c r="A110" s="268"/>
      <c r="B110" s="259"/>
      <c r="C110" s="187"/>
      <c r="D110" s="187"/>
      <c r="E110" s="188"/>
      <c r="F110" s="189"/>
      <c r="G110" s="189"/>
      <c r="H110" s="166"/>
      <c r="K110" s="161"/>
      <c r="M110" s="167"/>
    </row>
    <row r="111" spans="1:13" ht="15" customHeight="1">
      <c r="A111" s="268"/>
      <c r="B111" s="259"/>
      <c r="C111" s="187"/>
      <c r="D111" s="187"/>
      <c r="E111" s="188"/>
      <c r="F111" s="189"/>
      <c r="G111" s="189"/>
      <c r="H111" s="166"/>
      <c r="K111" s="161"/>
      <c r="M111" s="167"/>
    </row>
    <row r="112" spans="1:13" ht="15" customHeight="1">
      <c r="A112" s="268"/>
      <c r="B112" s="259"/>
      <c r="C112" s="187"/>
      <c r="D112" s="187"/>
      <c r="E112" s="188"/>
      <c r="F112" s="189"/>
      <c r="G112" s="189"/>
      <c r="H112" s="166"/>
      <c r="K112" s="161"/>
      <c r="M112" s="167"/>
    </row>
    <row r="113" spans="1:13" ht="15" customHeight="1">
      <c r="A113" s="268"/>
      <c r="B113" s="260"/>
      <c r="C113" s="187"/>
      <c r="D113" s="187"/>
      <c r="E113" s="188"/>
      <c r="F113" s="189"/>
      <c r="G113" s="189"/>
      <c r="H113" s="166"/>
      <c r="K113" s="161"/>
      <c r="M113" s="167"/>
    </row>
    <row r="114" spans="1:13" ht="15" customHeight="1">
      <c r="A114" s="268"/>
      <c r="B114" s="259"/>
      <c r="C114" s="187"/>
      <c r="D114" s="187"/>
      <c r="E114" s="188"/>
      <c r="F114" s="189"/>
      <c r="G114" s="189"/>
      <c r="H114" s="166"/>
      <c r="K114" s="161"/>
    </row>
    <row r="115" spans="1:13" ht="15" customHeight="1">
      <c r="A115" s="268"/>
      <c r="B115" s="259"/>
      <c r="C115" s="187"/>
      <c r="D115" s="187"/>
      <c r="E115" s="188"/>
      <c r="F115" s="189"/>
      <c r="G115" s="189"/>
      <c r="H115" s="166"/>
      <c r="K115" s="161"/>
    </row>
    <row r="116" spans="1:13" ht="15" customHeight="1">
      <c r="A116" s="268"/>
      <c r="B116" s="259"/>
      <c r="C116" s="187"/>
      <c r="D116" s="187"/>
      <c r="E116" s="188"/>
      <c r="F116" s="189"/>
      <c r="G116" s="189"/>
      <c r="H116" s="166"/>
      <c r="K116" s="161"/>
    </row>
    <row r="117" spans="1:13" ht="15" customHeight="1">
      <c r="A117" s="268"/>
      <c r="B117" s="259"/>
      <c r="C117" s="187"/>
      <c r="D117" s="187"/>
      <c r="E117" s="188"/>
      <c r="F117" s="189"/>
      <c r="G117" s="189"/>
      <c r="H117" s="166"/>
      <c r="K117" s="161"/>
    </row>
    <row r="118" spans="1:13" ht="15" customHeight="1">
      <c r="A118" s="268"/>
      <c r="B118" s="259"/>
      <c r="C118" s="187"/>
      <c r="D118" s="187"/>
      <c r="E118" s="188"/>
      <c r="F118" s="189"/>
      <c r="G118" s="189"/>
      <c r="H118" s="166"/>
      <c r="K118" s="161"/>
    </row>
    <row r="119" spans="1:13" ht="15" customHeight="1">
      <c r="A119" s="268"/>
      <c r="B119" s="259"/>
      <c r="C119" s="187"/>
      <c r="D119" s="187"/>
      <c r="E119" s="188"/>
      <c r="F119" s="189"/>
      <c r="G119" s="189"/>
      <c r="H119" s="166"/>
      <c r="K119" s="161"/>
    </row>
    <row r="120" spans="1:13" ht="15" customHeight="1">
      <c r="A120" s="268"/>
      <c r="B120" s="259"/>
      <c r="C120" s="187"/>
      <c r="D120" s="187"/>
      <c r="E120" s="188"/>
      <c r="F120" s="189"/>
      <c r="G120" s="189"/>
      <c r="H120" s="166"/>
      <c r="K120" s="161"/>
    </row>
    <row r="121" spans="1:13" ht="15" customHeight="1">
      <c r="A121" s="268"/>
      <c r="B121" s="259"/>
      <c r="C121" s="187"/>
      <c r="D121" s="187"/>
      <c r="E121" s="188"/>
      <c r="F121" s="189"/>
      <c r="G121" s="189"/>
      <c r="H121" s="166"/>
      <c r="K121" s="161"/>
    </row>
    <row r="122" spans="1:13" ht="15" customHeight="1">
      <c r="A122" s="268"/>
      <c r="B122" s="260"/>
      <c r="C122" s="187"/>
      <c r="D122" s="187"/>
      <c r="E122" s="188"/>
      <c r="F122" s="189"/>
      <c r="G122" s="189"/>
      <c r="H122" s="166"/>
      <c r="K122" s="161"/>
    </row>
    <row r="123" spans="1:13" ht="15" customHeight="1">
      <c r="A123" s="268"/>
      <c r="B123" s="259"/>
      <c r="C123" s="187"/>
      <c r="D123" s="187"/>
      <c r="E123" s="188"/>
      <c r="F123" s="189"/>
      <c r="G123" s="189"/>
      <c r="H123" s="166"/>
      <c r="K123" s="161"/>
    </row>
    <row r="124" spans="1:13" ht="15" customHeight="1">
      <c r="A124" s="268"/>
      <c r="B124" s="259"/>
      <c r="C124" s="187"/>
      <c r="D124" s="187"/>
      <c r="E124" s="188"/>
      <c r="F124" s="189"/>
      <c r="G124" s="189"/>
      <c r="H124" s="166"/>
      <c r="K124" s="161"/>
    </row>
    <row r="125" spans="1:13" ht="15" customHeight="1">
      <c r="A125" s="268"/>
      <c r="B125" s="259"/>
      <c r="C125" s="187"/>
      <c r="D125" s="187"/>
      <c r="E125" s="188"/>
      <c r="F125" s="189"/>
      <c r="G125" s="189"/>
      <c r="H125" s="166"/>
      <c r="K125" s="161"/>
    </row>
    <row r="126" spans="1:13" ht="15" customHeight="1">
      <c r="A126" s="268"/>
      <c r="B126" s="259"/>
      <c r="C126" s="187"/>
      <c r="D126" s="187"/>
      <c r="E126" s="188"/>
      <c r="F126" s="189"/>
      <c r="G126" s="189"/>
      <c r="H126" s="166"/>
      <c r="K126" s="161"/>
    </row>
    <row r="127" spans="1:13" ht="15" customHeight="1">
      <c r="A127" s="268"/>
      <c r="B127" s="259"/>
      <c r="C127" s="187"/>
      <c r="D127" s="187"/>
      <c r="E127" s="188"/>
      <c r="F127" s="189"/>
      <c r="G127" s="189"/>
      <c r="H127" s="166"/>
      <c r="K127" s="161"/>
    </row>
    <row r="128" spans="1:13" ht="15" customHeight="1">
      <c r="A128" s="268"/>
      <c r="B128" s="259"/>
      <c r="C128" s="187"/>
      <c r="D128" s="187"/>
      <c r="E128" s="188"/>
      <c r="F128" s="189"/>
      <c r="G128" s="189"/>
      <c r="H128" s="166"/>
      <c r="K128" s="161"/>
    </row>
    <row r="129" spans="1:11" ht="15" customHeight="1">
      <c r="A129" s="268"/>
      <c r="B129" s="259"/>
      <c r="C129" s="187"/>
      <c r="D129" s="187"/>
      <c r="E129" s="188"/>
      <c r="F129" s="189"/>
      <c r="G129" s="189"/>
      <c r="H129" s="166"/>
      <c r="K129" s="161"/>
    </row>
    <row r="130" spans="1:11" ht="15" customHeight="1">
      <c r="A130" s="268"/>
      <c r="B130" s="260"/>
      <c r="C130" s="187"/>
      <c r="D130" s="187"/>
      <c r="E130" s="188"/>
      <c r="F130" s="189"/>
      <c r="G130" s="189"/>
      <c r="H130" s="166"/>
      <c r="K130" s="161"/>
    </row>
    <row r="131" spans="1:11" ht="15" customHeight="1">
      <c r="A131" s="268"/>
      <c r="B131" s="259"/>
      <c r="C131" s="187"/>
      <c r="D131" s="187"/>
      <c r="E131" s="188"/>
      <c r="F131" s="189"/>
      <c r="G131" s="189"/>
      <c r="H131" s="166"/>
      <c r="K131" s="161"/>
    </row>
    <row r="132" spans="1:11" ht="15" customHeight="1">
      <c r="A132" s="268"/>
      <c r="B132" s="259"/>
      <c r="C132" s="187"/>
      <c r="D132" s="187"/>
      <c r="E132" s="188"/>
      <c r="F132" s="189"/>
      <c r="G132" s="189"/>
      <c r="H132" s="166"/>
      <c r="K132" s="161"/>
    </row>
    <row r="133" spans="1:11" ht="15" customHeight="1">
      <c r="A133" s="268"/>
      <c r="B133" s="259"/>
      <c r="C133" s="187"/>
      <c r="D133" s="187"/>
      <c r="E133" s="188"/>
      <c r="F133" s="189"/>
      <c r="G133" s="189"/>
      <c r="H133" s="166"/>
      <c r="K133" s="161"/>
    </row>
    <row r="134" spans="1:11" ht="15" customHeight="1">
      <c r="A134" s="268"/>
      <c r="B134" s="259"/>
      <c r="C134" s="187"/>
      <c r="D134" s="187"/>
      <c r="E134" s="188"/>
      <c r="F134" s="189"/>
      <c r="G134" s="189"/>
      <c r="H134" s="166"/>
      <c r="K134" s="161"/>
    </row>
    <row r="135" spans="1:11" ht="15" customHeight="1">
      <c r="A135" s="268"/>
      <c r="B135" s="259"/>
      <c r="C135" s="187"/>
      <c r="D135" s="187"/>
      <c r="E135" s="188"/>
      <c r="F135" s="189"/>
      <c r="G135" s="189"/>
      <c r="H135" s="166"/>
      <c r="K135" s="161"/>
    </row>
    <row r="136" spans="1:11" ht="15" customHeight="1">
      <c r="A136" s="268"/>
      <c r="B136" s="260"/>
      <c r="C136" s="187"/>
      <c r="D136" s="187"/>
      <c r="E136" s="188"/>
      <c r="F136" s="189"/>
      <c r="G136" s="189"/>
      <c r="H136" s="166"/>
      <c r="K136" s="161"/>
    </row>
    <row r="137" spans="1:11" ht="15" customHeight="1">
      <c r="A137" s="268"/>
      <c r="B137" s="259"/>
      <c r="C137" s="187"/>
      <c r="D137" s="187"/>
      <c r="E137" s="188"/>
      <c r="F137" s="189"/>
      <c r="G137" s="189"/>
      <c r="H137" s="166"/>
      <c r="K137" s="161"/>
    </row>
    <row r="138" spans="1:11" ht="15" customHeight="1">
      <c r="A138" s="268"/>
      <c r="B138" s="259"/>
      <c r="C138" s="187"/>
      <c r="D138" s="187"/>
      <c r="E138" s="188"/>
      <c r="F138" s="189"/>
      <c r="G138" s="189"/>
      <c r="H138" s="166"/>
      <c r="K138" s="161"/>
    </row>
    <row r="139" spans="1:11" ht="15" customHeight="1">
      <c r="A139" s="268"/>
      <c r="B139" s="259"/>
      <c r="C139" s="187"/>
      <c r="D139" s="187"/>
      <c r="E139" s="188"/>
      <c r="F139" s="189"/>
      <c r="G139" s="189"/>
      <c r="H139" s="166"/>
      <c r="K139" s="161"/>
    </row>
    <row r="140" spans="1:11" ht="15" customHeight="1">
      <c r="A140" s="268"/>
      <c r="B140" s="259"/>
      <c r="C140" s="187"/>
      <c r="D140" s="187"/>
      <c r="E140" s="188"/>
      <c r="F140" s="189"/>
      <c r="G140" s="189"/>
      <c r="H140" s="166"/>
      <c r="K140" s="161"/>
    </row>
    <row r="141" spans="1:11" ht="15" customHeight="1">
      <c r="A141" s="268"/>
      <c r="B141" s="259"/>
      <c r="C141" s="187"/>
      <c r="D141" s="187"/>
      <c r="E141" s="188"/>
      <c r="F141" s="189"/>
      <c r="G141" s="189"/>
      <c r="H141" s="166"/>
      <c r="K141" s="161"/>
    </row>
    <row r="142" spans="1:11" ht="15" customHeight="1">
      <c r="A142" s="268"/>
      <c r="B142" s="259"/>
      <c r="C142" s="187"/>
      <c r="D142" s="187"/>
      <c r="E142" s="188"/>
      <c r="F142" s="189"/>
      <c r="G142" s="189"/>
      <c r="H142" s="166"/>
      <c r="K142" s="161"/>
    </row>
    <row r="143" spans="1:11" ht="15" customHeight="1">
      <c r="A143" s="268"/>
      <c r="B143" s="259"/>
      <c r="C143" s="187"/>
      <c r="D143" s="187"/>
      <c r="E143" s="188"/>
      <c r="F143" s="189"/>
      <c r="G143" s="189"/>
      <c r="H143" s="166"/>
      <c r="K143" s="161"/>
    </row>
    <row r="144" spans="1:11" ht="15" customHeight="1">
      <c r="A144" s="268"/>
      <c r="B144" s="259"/>
      <c r="C144" s="187"/>
      <c r="D144" s="187"/>
      <c r="E144" s="188"/>
      <c r="F144" s="189"/>
      <c r="G144" s="189"/>
      <c r="H144" s="166"/>
      <c r="K144" s="161"/>
    </row>
    <row r="145" spans="1:11" ht="15" customHeight="1">
      <c r="A145" s="268"/>
      <c r="B145" s="260"/>
      <c r="C145" s="187"/>
      <c r="D145" s="187"/>
      <c r="E145" s="188"/>
      <c r="F145" s="189"/>
      <c r="G145" s="189"/>
      <c r="H145" s="166"/>
      <c r="K145" s="161"/>
    </row>
    <row r="146" spans="1:11" ht="15" customHeight="1">
      <c r="A146" s="268"/>
      <c r="B146" s="259"/>
      <c r="C146" s="187"/>
      <c r="D146" s="187"/>
      <c r="E146" s="188"/>
      <c r="F146" s="189"/>
      <c r="G146" s="189"/>
      <c r="H146" s="166"/>
      <c r="K146" s="161"/>
    </row>
    <row r="147" spans="1:11" ht="15" customHeight="1">
      <c r="A147" s="268"/>
      <c r="B147" s="259"/>
      <c r="C147" s="187"/>
      <c r="D147" s="187"/>
      <c r="E147" s="188"/>
      <c r="F147" s="189"/>
      <c r="G147" s="189"/>
      <c r="H147" s="166"/>
      <c r="K147" s="161"/>
    </row>
    <row r="148" spans="1:11" ht="15" customHeight="1">
      <c r="A148" s="268"/>
      <c r="B148" s="259"/>
      <c r="C148" s="187"/>
      <c r="D148" s="187"/>
      <c r="E148" s="188"/>
      <c r="F148" s="189"/>
      <c r="G148" s="189"/>
      <c r="H148" s="166"/>
      <c r="K148" s="161"/>
    </row>
    <row r="149" spans="1:11" ht="15" customHeight="1">
      <c r="A149" s="268"/>
      <c r="B149" s="259"/>
      <c r="C149" s="187"/>
      <c r="D149" s="187"/>
      <c r="E149" s="188"/>
      <c r="F149" s="189"/>
      <c r="G149" s="189"/>
      <c r="H149" s="166"/>
      <c r="K149" s="161"/>
    </row>
    <row r="150" spans="1:11" ht="15" customHeight="1">
      <c r="A150" s="268"/>
      <c r="B150" s="259"/>
      <c r="C150" s="187"/>
      <c r="D150" s="187"/>
      <c r="E150" s="188"/>
      <c r="F150" s="189"/>
      <c r="G150" s="189"/>
      <c r="H150" s="166"/>
      <c r="K150" s="161"/>
    </row>
    <row r="151" spans="1:11" ht="15" customHeight="1">
      <c r="A151" s="268"/>
      <c r="B151" s="259"/>
      <c r="C151" s="187"/>
      <c r="D151" s="187"/>
      <c r="E151" s="188"/>
      <c r="F151" s="189"/>
      <c r="G151" s="189"/>
      <c r="H151" s="166"/>
      <c r="K151" s="161"/>
    </row>
    <row r="152" spans="1:11" ht="15" customHeight="1">
      <c r="A152" s="268"/>
      <c r="B152" s="259"/>
      <c r="C152" s="187"/>
      <c r="D152" s="187"/>
      <c r="E152" s="188"/>
      <c r="F152" s="189"/>
      <c r="G152" s="189"/>
      <c r="H152" s="166"/>
      <c r="K152" s="161"/>
    </row>
    <row r="153" spans="1:11" ht="15" customHeight="1">
      <c r="A153" s="268"/>
      <c r="B153" s="259"/>
      <c r="C153" s="187"/>
      <c r="D153" s="187"/>
      <c r="E153" s="188"/>
      <c r="F153" s="189"/>
      <c r="G153" s="189"/>
      <c r="H153" s="166"/>
      <c r="K153" s="161"/>
    </row>
    <row r="154" spans="1:11" ht="15" customHeight="1">
      <c r="A154" s="268"/>
      <c r="B154" s="259"/>
      <c r="C154" s="187"/>
      <c r="D154" s="187"/>
      <c r="E154" s="188"/>
      <c r="F154" s="189"/>
      <c r="G154" s="189"/>
      <c r="H154" s="166"/>
      <c r="K154" s="161"/>
    </row>
    <row r="155" spans="1:11" ht="15" customHeight="1">
      <c r="A155" s="268"/>
      <c r="B155" s="260"/>
      <c r="C155" s="187"/>
      <c r="D155" s="187"/>
      <c r="E155" s="188"/>
      <c r="F155" s="189"/>
      <c r="G155" s="189"/>
      <c r="H155" s="166"/>
      <c r="K155" s="161"/>
    </row>
    <row r="156" spans="1:11" ht="15" customHeight="1">
      <c r="A156" s="268"/>
      <c r="B156" s="259"/>
      <c r="C156" s="187"/>
      <c r="D156" s="187"/>
      <c r="E156" s="188"/>
      <c r="F156" s="189"/>
      <c r="G156" s="189"/>
      <c r="H156" s="166"/>
      <c r="K156" s="161"/>
    </row>
    <row r="157" spans="1:11" ht="15" customHeight="1">
      <c r="A157" s="268"/>
      <c r="B157" s="259"/>
      <c r="C157" s="187"/>
      <c r="D157" s="187"/>
      <c r="E157" s="188"/>
      <c r="F157" s="189"/>
      <c r="G157" s="189"/>
      <c r="H157" s="166"/>
      <c r="K157" s="161"/>
    </row>
    <row r="158" spans="1:11" ht="15" customHeight="1">
      <c r="A158" s="268"/>
      <c r="B158" s="259"/>
      <c r="C158" s="187"/>
      <c r="D158" s="187"/>
      <c r="E158" s="188"/>
      <c r="F158" s="189"/>
      <c r="G158" s="189"/>
      <c r="H158" s="166"/>
      <c r="K158" s="161"/>
    </row>
    <row r="159" spans="1:11" ht="15" customHeight="1">
      <c r="A159" s="268"/>
      <c r="B159" s="259"/>
      <c r="C159" s="187"/>
      <c r="D159" s="187"/>
      <c r="E159" s="188"/>
      <c r="F159" s="189"/>
      <c r="G159" s="189"/>
      <c r="H159" s="166"/>
      <c r="K159" s="161"/>
    </row>
    <row r="160" spans="1:11" ht="15" customHeight="1">
      <c r="A160" s="268"/>
      <c r="B160" s="259"/>
      <c r="C160" s="187"/>
      <c r="D160" s="187"/>
      <c r="E160" s="188"/>
      <c r="F160" s="189"/>
      <c r="G160" s="189"/>
      <c r="H160" s="166"/>
      <c r="K160" s="161"/>
    </row>
    <row r="161" spans="1:11" ht="15" customHeight="1">
      <c r="A161" s="268"/>
      <c r="B161" s="260"/>
      <c r="C161" s="187"/>
      <c r="D161" s="187"/>
      <c r="E161" s="188"/>
      <c r="F161" s="189"/>
      <c r="G161" s="189"/>
      <c r="H161" s="166"/>
      <c r="K161" s="161"/>
    </row>
    <row r="162" spans="1:11" ht="15" customHeight="1">
      <c r="A162" s="268"/>
      <c r="B162" s="259"/>
      <c r="C162" s="187"/>
      <c r="D162" s="187"/>
      <c r="E162" s="188"/>
      <c r="F162" s="189"/>
      <c r="G162" s="189"/>
      <c r="H162" s="166"/>
      <c r="K162" s="161"/>
    </row>
    <row r="163" spans="1:11" ht="15" customHeight="1">
      <c r="A163" s="268"/>
      <c r="B163" s="259"/>
      <c r="C163" s="187"/>
      <c r="D163" s="187"/>
      <c r="E163" s="188"/>
      <c r="F163" s="189"/>
      <c r="G163" s="189"/>
      <c r="H163" s="166"/>
      <c r="K163" s="161"/>
    </row>
    <row r="164" spans="1:11" ht="15" customHeight="1">
      <c r="A164" s="268"/>
      <c r="B164" s="259"/>
      <c r="C164" s="187"/>
      <c r="D164" s="187"/>
      <c r="E164" s="188"/>
      <c r="F164" s="189"/>
      <c r="G164" s="189"/>
      <c r="H164" s="166"/>
      <c r="K164" s="161"/>
    </row>
    <row r="165" spans="1:11" ht="15" customHeight="1">
      <c r="A165" s="268"/>
      <c r="B165" s="259"/>
      <c r="C165" s="187"/>
      <c r="D165" s="187"/>
      <c r="E165" s="188"/>
      <c r="F165" s="189"/>
      <c r="G165" s="189"/>
      <c r="H165" s="166"/>
      <c r="K165" s="161"/>
    </row>
    <row r="166" spans="1:11" ht="15" customHeight="1">
      <c r="A166" s="268"/>
      <c r="B166" s="259"/>
      <c r="C166" s="187"/>
      <c r="D166" s="187"/>
      <c r="E166" s="188"/>
      <c r="F166" s="189"/>
      <c r="G166" s="189"/>
      <c r="H166" s="166"/>
      <c r="K166" s="161"/>
    </row>
    <row r="167" spans="1:11" ht="15" customHeight="1">
      <c r="A167" s="268"/>
      <c r="B167" s="259"/>
      <c r="C167" s="187"/>
      <c r="D167" s="187"/>
      <c r="E167" s="188"/>
      <c r="F167" s="189"/>
      <c r="G167" s="189"/>
      <c r="H167" s="166"/>
      <c r="K167" s="161"/>
    </row>
    <row r="168" spans="1:11" ht="15" customHeight="1">
      <c r="A168" s="268"/>
      <c r="B168" s="259"/>
      <c r="C168" s="187"/>
      <c r="D168" s="187"/>
      <c r="E168" s="188"/>
      <c r="F168" s="189"/>
      <c r="G168" s="189"/>
      <c r="H168" s="166"/>
      <c r="K168" s="161"/>
    </row>
    <row r="169" spans="1:11" ht="15" customHeight="1">
      <c r="A169" s="268"/>
      <c r="B169" s="259"/>
      <c r="C169" s="187"/>
      <c r="D169" s="187"/>
      <c r="E169" s="188"/>
      <c r="F169" s="189"/>
      <c r="G169" s="189"/>
      <c r="H169" s="166"/>
      <c r="K169" s="161"/>
    </row>
    <row r="170" spans="1:11" ht="15" customHeight="1">
      <c r="A170" s="268"/>
      <c r="B170" s="259"/>
      <c r="C170" s="187"/>
      <c r="D170" s="187"/>
      <c r="E170" s="188"/>
      <c r="F170" s="189"/>
      <c r="G170" s="189"/>
      <c r="H170" s="166"/>
      <c r="K170" s="161"/>
    </row>
    <row r="171" spans="1:11" ht="15" customHeight="1">
      <c r="A171" s="268"/>
      <c r="B171" s="259"/>
      <c r="C171" s="187"/>
      <c r="D171" s="187"/>
      <c r="E171" s="188"/>
      <c r="F171" s="189"/>
      <c r="G171" s="189"/>
      <c r="H171" s="166"/>
      <c r="K171" s="161"/>
    </row>
    <row r="172" spans="1:11" ht="15" customHeight="1">
      <c r="A172" s="268"/>
      <c r="B172" s="260"/>
      <c r="C172" s="187"/>
      <c r="D172" s="187"/>
      <c r="E172" s="188"/>
      <c r="F172" s="189"/>
      <c r="G172" s="189"/>
      <c r="H172" s="166"/>
      <c r="K172" s="161"/>
    </row>
    <row r="173" spans="1:11" ht="15" customHeight="1">
      <c r="A173" s="268"/>
      <c r="B173" s="259"/>
      <c r="C173" s="187"/>
      <c r="D173" s="187"/>
      <c r="E173" s="188"/>
      <c r="F173" s="189"/>
      <c r="G173" s="189"/>
      <c r="H173" s="166"/>
      <c r="K173" s="161"/>
    </row>
    <row r="174" spans="1:11" ht="15" customHeight="1">
      <c r="A174" s="268"/>
      <c r="B174" s="259"/>
      <c r="C174" s="187"/>
      <c r="D174" s="187"/>
      <c r="E174" s="188"/>
      <c r="F174" s="189"/>
      <c r="G174" s="189"/>
      <c r="H174" s="166"/>
      <c r="K174" s="161"/>
    </row>
    <row r="175" spans="1:11" ht="15" customHeight="1">
      <c r="A175" s="268"/>
      <c r="B175" s="259"/>
      <c r="C175" s="187"/>
      <c r="D175" s="187"/>
      <c r="E175" s="188"/>
      <c r="F175" s="189"/>
      <c r="G175" s="189"/>
      <c r="H175" s="166"/>
      <c r="K175" s="161"/>
    </row>
    <row r="176" spans="1:11" ht="15" customHeight="1">
      <c r="A176" s="268"/>
      <c r="B176" s="259"/>
      <c r="C176" s="187"/>
      <c r="D176" s="187"/>
      <c r="E176" s="188"/>
      <c r="F176" s="189"/>
      <c r="G176" s="189"/>
      <c r="H176" s="166"/>
      <c r="K176" s="161"/>
    </row>
    <row r="177" spans="1:11" ht="15" customHeight="1">
      <c r="A177" s="268"/>
      <c r="B177" s="259"/>
      <c r="C177" s="187"/>
      <c r="D177" s="187"/>
      <c r="E177" s="188"/>
      <c r="F177" s="189"/>
      <c r="G177" s="189"/>
      <c r="H177" s="166"/>
      <c r="K177" s="161"/>
    </row>
    <row r="178" spans="1:11" ht="15" customHeight="1">
      <c r="A178" s="268"/>
      <c r="B178" s="260"/>
      <c r="C178" s="187"/>
      <c r="D178" s="187"/>
      <c r="E178" s="188"/>
      <c r="F178" s="189"/>
      <c r="G178" s="189"/>
      <c r="H178" s="166"/>
      <c r="K178" s="161"/>
    </row>
    <row r="179" spans="1:11" ht="15" customHeight="1">
      <c r="A179" s="268"/>
      <c r="B179" s="259"/>
      <c r="C179" s="187"/>
      <c r="D179" s="187"/>
      <c r="E179" s="188"/>
      <c r="F179" s="189"/>
      <c r="G179" s="189"/>
      <c r="H179" s="166"/>
      <c r="K179" s="161"/>
    </row>
    <row r="180" spans="1:11" ht="15" customHeight="1">
      <c r="A180" s="268"/>
      <c r="B180" s="259"/>
      <c r="C180" s="187"/>
      <c r="D180" s="187"/>
      <c r="E180" s="188"/>
      <c r="F180" s="189"/>
      <c r="G180" s="189"/>
      <c r="H180" s="166"/>
      <c r="K180" s="161"/>
    </row>
    <row r="181" spans="1:11" ht="15" customHeight="1">
      <c r="A181" s="268"/>
      <c r="B181" s="259"/>
      <c r="C181" s="187"/>
      <c r="D181" s="187"/>
      <c r="E181" s="188"/>
      <c r="F181" s="189"/>
      <c r="G181" s="189"/>
      <c r="H181" s="166"/>
      <c r="K181" s="161"/>
    </row>
    <row r="182" spans="1:11" ht="15" customHeight="1">
      <c r="A182" s="268"/>
      <c r="B182" s="259"/>
      <c r="C182" s="187"/>
      <c r="D182" s="187"/>
      <c r="E182" s="188"/>
      <c r="F182" s="189"/>
      <c r="G182" s="189"/>
      <c r="H182" s="166"/>
      <c r="K182" s="161"/>
    </row>
    <row r="183" spans="1:11" ht="15" customHeight="1">
      <c r="A183" s="268"/>
      <c r="B183" s="259"/>
      <c r="C183" s="187"/>
      <c r="D183" s="187"/>
      <c r="E183" s="188"/>
      <c r="F183" s="189"/>
      <c r="G183" s="189"/>
      <c r="H183" s="166"/>
      <c r="K183" s="161"/>
    </row>
    <row r="184" spans="1:11" ht="15" customHeight="1">
      <c r="A184" s="268"/>
      <c r="B184" s="260"/>
      <c r="C184" s="187"/>
      <c r="D184" s="187"/>
      <c r="E184" s="188"/>
      <c r="F184" s="189"/>
      <c r="G184" s="189"/>
      <c r="H184" s="166"/>
      <c r="K184" s="161"/>
    </row>
    <row r="185" spans="1:11" ht="15" customHeight="1">
      <c r="A185" s="268"/>
      <c r="B185" s="259"/>
      <c r="C185" s="187"/>
      <c r="D185" s="187"/>
      <c r="E185" s="188"/>
      <c r="F185" s="189"/>
      <c r="G185" s="189"/>
      <c r="H185" s="166"/>
      <c r="K185" s="161"/>
    </row>
    <row r="186" spans="1:11" ht="15" customHeight="1">
      <c r="A186" s="268"/>
      <c r="B186" s="259"/>
      <c r="C186" s="187"/>
      <c r="D186" s="187"/>
      <c r="E186" s="188"/>
      <c r="F186" s="189"/>
      <c r="G186" s="189"/>
      <c r="H186" s="166"/>
      <c r="K186" s="161"/>
    </row>
    <row r="187" spans="1:11" ht="15" customHeight="1">
      <c r="A187" s="268"/>
      <c r="B187" s="259"/>
      <c r="C187" s="187"/>
      <c r="D187" s="187"/>
      <c r="E187" s="188"/>
      <c r="F187" s="189"/>
      <c r="G187" s="189"/>
      <c r="H187" s="166"/>
      <c r="K187" s="161"/>
    </row>
    <row r="188" spans="1:11" ht="15" customHeight="1">
      <c r="A188" s="268"/>
      <c r="B188" s="259"/>
      <c r="C188" s="187"/>
      <c r="D188" s="187"/>
      <c r="E188" s="188"/>
      <c r="F188" s="189"/>
      <c r="G188" s="189"/>
      <c r="H188" s="166"/>
      <c r="K188" s="161"/>
    </row>
    <row r="189" spans="1:11" ht="15" customHeight="1">
      <c r="A189" s="268"/>
      <c r="B189" s="259"/>
      <c r="C189" s="187"/>
      <c r="D189" s="187"/>
      <c r="E189" s="188"/>
      <c r="F189" s="189"/>
      <c r="G189" s="189"/>
      <c r="H189" s="166"/>
      <c r="K189" s="161"/>
    </row>
    <row r="190" spans="1:11" ht="15" customHeight="1">
      <c r="A190" s="268"/>
      <c r="B190" s="259"/>
      <c r="C190" s="187"/>
      <c r="D190" s="187"/>
      <c r="E190" s="188"/>
      <c r="F190" s="189"/>
      <c r="G190" s="189"/>
      <c r="H190" s="166"/>
      <c r="K190" s="161"/>
    </row>
    <row r="191" spans="1:11" ht="15" customHeight="1">
      <c r="A191" s="268"/>
      <c r="B191" s="259"/>
      <c r="C191" s="187"/>
      <c r="D191" s="187"/>
      <c r="E191" s="188"/>
      <c r="F191" s="189"/>
      <c r="G191" s="189"/>
      <c r="H191" s="166"/>
      <c r="K191" s="161"/>
    </row>
    <row r="192" spans="1:11" ht="15" customHeight="1">
      <c r="A192" s="268"/>
      <c r="B192" s="259"/>
      <c r="C192" s="187"/>
      <c r="D192" s="187"/>
      <c r="E192" s="188"/>
      <c r="F192" s="189"/>
      <c r="G192" s="189"/>
      <c r="H192" s="166"/>
      <c r="K192" s="161"/>
    </row>
    <row r="193" spans="1:11" ht="15" customHeight="1">
      <c r="A193" s="268"/>
      <c r="B193" s="259"/>
      <c r="C193" s="187"/>
      <c r="D193" s="187"/>
      <c r="E193" s="188"/>
      <c r="F193" s="189"/>
      <c r="G193" s="189"/>
      <c r="H193" s="166"/>
      <c r="K193" s="161"/>
    </row>
    <row r="194" spans="1:11" ht="15" customHeight="1">
      <c r="A194" s="268"/>
      <c r="B194" s="259"/>
      <c r="C194" s="187"/>
      <c r="D194" s="187"/>
      <c r="E194" s="188"/>
      <c r="F194" s="189"/>
      <c r="G194" s="189"/>
      <c r="H194" s="166"/>
      <c r="K194" s="161"/>
    </row>
    <row r="195" spans="1:11" ht="15" customHeight="1">
      <c r="A195" s="268"/>
      <c r="B195" s="259"/>
      <c r="C195" s="187"/>
      <c r="D195" s="187"/>
      <c r="E195" s="188"/>
      <c r="F195" s="189"/>
      <c r="G195" s="189"/>
      <c r="H195" s="166"/>
      <c r="K195" s="161"/>
    </row>
    <row r="196" spans="1:11" ht="15" customHeight="1">
      <c r="A196" s="268"/>
      <c r="B196" s="259"/>
      <c r="C196" s="187"/>
      <c r="D196" s="187"/>
      <c r="E196" s="188"/>
      <c r="F196" s="189"/>
      <c r="G196" s="189"/>
      <c r="H196" s="166"/>
      <c r="K196" s="161"/>
    </row>
    <row r="197" spans="1:11" ht="15" customHeight="1">
      <c r="A197" s="268"/>
      <c r="B197" s="260"/>
      <c r="C197" s="187"/>
      <c r="D197" s="187"/>
      <c r="E197" s="188"/>
      <c r="F197" s="189"/>
      <c r="G197" s="189"/>
      <c r="H197" s="166"/>
      <c r="K197" s="161"/>
    </row>
    <row r="198" spans="1:11" ht="15" customHeight="1">
      <c r="A198" s="268"/>
      <c r="B198" s="259"/>
      <c r="C198" s="187"/>
      <c r="D198" s="187"/>
      <c r="E198" s="188"/>
      <c r="F198" s="189"/>
      <c r="G198" s="189"/>
      <c r="H198" s="166"/>
      <c r="K198" s="161"/>
    </row>
    <row r="199" spans="1:11" ht="15" customHeight="1">
      <c r="A199" s="268"/>
      <c r="B199" s="259"/>
      <c r="C199" s="187"/>
      <c r="D199" s="187"/>
      <c r="E199" s="188"/>
      <c r="F199" s="189"/>
      <c r="G199" s="189"/>
      <c r="H199" s="166"/>
      <c r="K199" s="161"/>
    </row>
    <row r="200" spans="1:11" ht="15" customHeight="1">
      <c r="A200" s="268"/>
      <c r="B200" s="259"/>
      <c r="C200" s="187"/>
      <c r="D200" s="187"/>
      <c r="E200" s="188"/>
      <c r="F200" s="189"/>
      <c r="G200" s="189"/>
      <c r="H200" s="166"/>
      <c r="K200" s="161"/>
    </row>
    <row r="201" spans="1:11" ht="15" customHeight="1">
      <c r="A201" s="268"/>
      <c r="B201" s="259"/>
      <c r="C201" s="187"/>
      <c r="D201" s="187"/>
      <c r="E201" s="188"/>
      <c r="F201" s="189"/>
      <c r="G201" s="189"/>
      <c r="H201" s="166"/>
      <c r="K201" s="161"/>
    </row>
    <row r="202" spans="1:11" ht="15" customHeight="1">
      <c r="A202" s="268"/>
      <c r="B202" s="259"/>
      <c r="C202" s="187"/>
      <c r="D202" s="187"/>
      <c r="E202" s="188"/>
      <c r="F202" s="189"/>
      <c r="G202" s="189"/>
      <c r="H202" s="166"/>
      <c r="K202" s="161"/>
    </row>
    <row r="203" spans="1:11" ht="15" customHeight="1">
      <c r="A203" s="268"/>
      <c r="B203" s="259"/>
      <c r="C203" s="187"/>
      <c r="D203" s="187"/>
      <c r="E203" s="188"/>
      <c r="F203" s="189"/>
      <c r="G203" s="189"/>
      <c r="H203" s="166"/>
      <c r="K203" s="161"/>
    </row>
    <row r="204" spans="1:11" ht="15" customHeight="1">
      <c r="A204" s="268"/>
      <c r="B204" s="259"/>
      <c r="C204" s="187"/>
      <c r="D204" s="187"/>
      <c r="E204" s="188"/>
      <c r="F204" s="189"/>
      <c r="G204" s="189"/>
      <c r="H204" s="166"/>
      <c r="K204" s="161"/>
    </row>
    <row r="205" spans="1:11" ht="15" customHeight="1">
      <c r="A205" s="268"/>
      <c r="B205" s="259"/>
      <c r="C205" s="187"/>
      <c r="D205" s="187"/>
      <c r="E205" s="188"/>
      <c r="F205" s="189"/>
      <c r="G205" s="189"/>
      <c r="H205" s="166"/>
      <c r="K205" s="161"/>
    </row>
    <row r="206" spans="1:11" ht="15" customHeight="1">
      <c r="A206" s="268"/>
      <c r="B206" s="259"/>
      <c r="C206" s="187"/>
      <c r="D206" s="187"/>
      <c r="E206" s="188"/>
      <c r="F206" s="189"/>
      <c r="G206" s="189"/>
      <c r="H206" s="166"/>
      <c r="K206" s="161"/>
    </row>
    <row r="207" spans="1:11" ht="15" customHeight="1">
      <c r="A207" s="268"/>
      <c r="B207" s="260"/>
      <c r="C207" s="187"/>
      <c r="D207" s="187"/>
      <c r="E207" s="188"/>
      <c r="F207" s="189"/>
      <c r="G207" s="189"/>
      <c r="H207" s="166"/>
      <c r="K207" s="161"/>
    </row>
    <row r="208" spans="1:11" ht="15" customHeight="1">
      <c r="A208" s="268"/>
      <c r="B208" s="259"/>
      <c r="C208" s="187"/>
      <c r="D208" s="187"/>
      <c r="E208" s="188"/>
      <c r="F208" s="189"/>
      <c r="G208" s="189"/>
      <c r="H208" s="166"/>
      <c r="K208" s="161"/>
    </row>
    <row r="209" spans="1:11" ht="15" customHeight="1">
      <c r="A209" s="268"/>
      <c r="B209" s="259"/>
      <c r="C209" s="187"/>
      <c r="D209" s="187"/>
      <c r="E209" s="188"/>
      <c r="F209" s="189"/>
      <c r="G209" s="189"/>
      <c r="H209" s="166"/>
      <c r="K209" s="161"/>
    </row>
    <row r="210" spans="1:11" ht="15" customHeight="1">
      <c r="A210" s="268"/>
      <c r="B210" s="259"/>
      <c r="C210" s="187"/>
      <c r="D210" s="187"/>
      <c r="E210" s="188"/>
      <c r="F210" s="189"/>
      <c r="G210" s="189"/>
      <c r="H210" s="166"/>
      <c r="K210" s="161"/>
    </row>
    <row r="211" spans="1:11" ht="15" customHeight="1">
      <c r="A211" s="268"/>
      <c r="B211" s="259"/>
      <c r="C211" s="187"/>
      <c r="D211" s="187"/>
      <c r="E211" s="188"/>
      <c r="F211" s="189"/>
      <c r="G211" s="189"/>
      <c r="H211" s="166"/>
      <c r="K211" s="161"/>
    </row>
    <row r="212" spans="1:11" ht="15" customHeight="1">
      <c r="A212" s="268"/>
      <c r="B212" s="260"/>
      <c r="C212" s="187"/>
      <c r="D212" s="187"/>
      <c r="E212" s="188"/>
      <c r="F212" s="189"/>
      <c r="G212" s="189"/>
      <c r="H212" s="166"/>
      <c r="K212" s="161"/>
    </row>
    <row r="213" spans="1:11" ht="15" customHeight="1">
      <c r="A213" s="268"/>
      <c r="B213" s="259"/>
      <c r="C213" s="187"/>
      <c r="D213" s="187"/>
      <c r="E213" s="188"/>
      <c r="F213" s="189"/>
      <c r="G213" s="189"/>
      <c r="H213" s="166"/>
      <c r="K213" s="161"/>
    </row>
    <row r="214" spans="1:11" ht="15" customHeight="1">
      <c r="A214" s="268"/>
      <c r="B214" s="259"/>
      <c r="C214" s="187"/>
      <c r="D214" s="187"/>
      <c r="E214" s="188"/>
      <c r="F214" s="189"/>
      <c r="G214" s="189"/>
      <c r="H214" s="166"/>
      <c r="K214" s="161"/>
    </row>
    <row r="215" spans="1:11" ht="15" customHeight="1">
      <c r="A215" s="268"/>
      <c r="B215" s="259"/>
      <c r="C215" s="187"/>
      <c r="D215" s="187"/>
      <c r="E215" s="188"/>
      <c r="F215" s="189"/>
      <c r="G215" s="189"/>
      <c r="H215" s="166"/>
      <c r="K215" s="161"/>
    </row>
    <row r="216" spans="1:11" ht="15" customHeight="1">
      <c r="A216" s="268"/>
      <c r="B216" s="259"/>
      <c r="C216" s="187"/>
      <c r="D216" s="187"/>
      <c r="E216" s="188"/>
      <c r="F216" s="189"/>
      <c r="G216" s="189"/>
      <c r="H216" s="166"/>
      <c r="K216" s="161"/>
    </row>
    <row r="217" spans="1:11" ht="15" customHeight="1">
      <c r="A217" s="268"/>
      <c r="B217" s="259"/>
      <c r="C217" s="187"/>
      <c r="D217" s="187"/>
      <c r="E217" s="188"/>
      <c r="F217" s="189"/>
      <c r="G217" s="189"/>
      <c r="H217" s="166"/>
      <c r="K217" s="161"/>
    </row>
    <row r="218" spans="1:11" ht="15" customHeight="1">
      <c r="A218" s="268"/>
      <c r="B218" s="260"/>
      <c r="C218" s="187"/>
      <c r="D218" s="187"/>
      <c r="E218" s="188"/>
      <c r="F218" s="189"/>
      <c r="G218" s="189"/>
      <c r="H218" s="166"/>
      <c r="K218" s="161"/>
    </row>
    <row r="219" spans="1:11" ht="15" customHeight="1">
      <c r="A219" s="268"/>
      <c r="B219" s="259"/>
      <c r="C219" s="187"/>
      <c r="D219" s="187"/>
      <c r="E219" s="188"/>
      <c r="F219" s="189"/>
      <c r="G219" s="189"/>
      <c r="H219" s="166"/>
      <c r="K219" s="161"/>
    </row>
    <row r="220" spans="1:11" ht="15" customHeight="1">
      <c r="A220" s="268"/>
      <c r="B220" s="260"/>
      <c r="C220" s="187"/>
      <c r="D220" s="187"/>
      <c r="E220" s="188"/>
      <c r="F220" s="189"/>
      <c r="G220" s="189"/>
      <c r="H220" s="166"/>
      <c r="K220" s="161"/>
    </row>
    <row r="221" spans="1:11" ht="15" customHeight="1">
      <c r="A221" s="268"/>
      <c r="B221" s="259"/>
      <c r="C221" s="187"/>
      <c r="D221" s="187"/>
      <c r="E221" s="188"/>
      <c r="F221" s="189"/>
      <c r="G221" s="189"/>
      <c r="H221" s="166"/>
      <c r="K221" s="161"/>
    </row>
    <row r="222" spans="1:11" ht="15" customHeight="1">
      <c r="A222" s="268"/>
      <c r="B222" s="259"/>
      <c r="C222" s="187"/>
      <c r="D222" s="187"/>
      <c r="E222" s="188"/>
      <c r="F222" s="189"/>
      <c r="G222" s="189"/>
      <c r="H222" s="166"/>
      <c r="K222" s="161"/>
    </row>
    <row r="223" spans="1:11" ht="15" customHeight="1">
      <c r="A223" s="268"/>
      <c r="B223" s="259"/>
      <c r="C223" s="187"/>
      <c r="D223" s="187"/>
      <c r="E223" s="188"/>
      <c r="F223" s="189"/>
      <c r="G223" s="189"/>
      <c r="H223" s="166"/>
      <c r="K223" s="161"/>
    </row>
    <row r="224" spans="1:11" ht="15" customHeight="1">
      <c r="A224" s="268"/>
      <c r="B224" s="260"/>
      <c r="C224" s="187"/>
      <c r="D224" s="187"/>
      <c r="E224" s="188"/>
      <c r="F224" s="189"/>
      <c r="G224" s="189"/>
      <c r="H224" s="166"/>
      <c r="K224" s="161"/>
    </row>
    <row r="225" spans="1:11" ht="15" customHeight="1">
      <c r="A225" s="268"/>
      <c r="B225" s="259"/>
      <c r="C225" s="187"/>
      <c r="D225" s="187"/>
      <c r="E225" s="188"/>
      <c r="F225" s="189"/>
      <c r="G225" s="189"/>
      <c r="H225" s="166"/>
      <c r="K225" s="161"/>
    </row>
    <row r="226" spans="1:11" ht="15" customHeight="1">
      <c r="A226" s="268"/>
      <c r="B226" s="259"/>
      <c r="C226" s="187"/>
      <c r="D226" s="187"/>
      <c r="E226" s="188"/>
      <c r="F226" s="189"/>
      <c r="G226" s="189"/>
      <c r="H226" s="166"/>
      <c r="K226" s="161"/>
    </row>
    <row r="227" spans="1:11" ht="15" customHeight="1">
      <c r="A227" s="268"/>
      <c r="B227" s="260"/>
      <c r="C227" s="187"/>
      <c r="D227" s="187"/>
      <c r="E227" s="188"/>
      <c r="F227" s="189"/>
      <c r="G227" s="189"/>
      <c r="H227" s="166"/>
      <c r="K227" s="161"/>
    </row>
    <row r="228" spans="1:11" ht="15" customHeight="1">
      <c r="A228" s="268"/>
      <c r="B228" s="259"/>
      <c r="C228" s="187"/>
      <c r="D228" s="187"/>
      <c r="E228" s="188"/>
      <c r="F228" s="189"/>
      <c r="G228" s="189"/>
      <c r="H228" s="166"/>
      <c r="K228" s="161"/>
    </row>
    <row r="229" spans="1:11" ht="15" customHeight="1">
      <c r="A229" s="268"/>
      <c r="B229" s="259"/>
      <c r="C229" s="187"/>
      <c r="D229" s="187"/>
      <c r="E229" s="188"/>
      <c r="F229" s="189"/>
      <c r="G229" s="189"/>
      <c r="H229" s="166"/>
      <c r="K229" s="161"/>
    </row>
    <row r="230" spans="1:11" ht="15" customHeight="1">
      <c r="A230" s="268"/>
      <c r="B230" s="259"/>
      <c r="C230" s="187"/>
      <c r="D230" s="187"/>
      <c r="E230" s="188"/>
      <c r="F230" s="189"/>
      <c r="G230" s="189"/>
      <c r="H230" s="166"/>
      <c r="K230" s="161"/>
    </row>
    <row r="231" spans="1:11" ht="15" customHeight="1">
      <c r="A231" s="268"/>
      <c r="B231" s="259"/>
      <c r="C231" s="187"/>
      <c r="D231" s="187"/>
      <c r="E231" s="188"/>
      <c r="F231" s="189"/>
      <c r="G231" s="189"/>
      <c r="H231" s="166"/>
      <c r="K231" s="161"/>
    </row>
    <row r="232" spans="1:11" ht="15" customHeight="1">
      <c r="A232" s="268"/>
      <c r="B232" s="259"/>
      <c r="C232" s="187"/>
      <c r="D232" s="187"/>
      <c r="E232" s="188"/>
      <c r="F232" s="189"/>
      <c r="G232" s="189"/>
      <c r="H232" s="166"/>
      <c r="K232" s="161"/>
    </row>
    <row r="233" spans="1:11" ht="15" customHeight="1">
      <c r="A233" s="268"/>
      <c r="B233" s="260"/>
      <c r="C233" s="187"/>
      <c r="D233" s="187"/>
      <c r="E233" s="188"/>
      <c r="F233" s="189"/>
      <c r="G233" s="189"/>
      <c r="H233" s="166"/>
      <c r="K233" s="161"/>
    </row>
    <row r="234" spans="1:11" ht="15" customHeight="1">
      <c r="A234" s="268"/>
      <c r="B234" s="259"/>
      <c r="C234" s="187"/>
      <c r="D234" s="187"/>
      <c r="E234" s="188"/>
      <c r="F234" s="189"/>
      <c r="G234" s="189"/>
      <c r="H234" s="166"/>
      <c r="K234" s="161"/>
    </row>
    <row r="235" spans="1:11" ht="15" customHeight="1">
      <c r="A235" s="268"/>
      <c r="B235" s="259"/>
      <c r="C235" s="187"/>
      <c r="D235" s="187"/>
      <c r="E235" s="188"/>
      <c r="F235" s="189"/>
      <c r="G235" s="189"/>
      <c r="H235" s="166"/>
      <c r="K235" s="161"/>
    </row>
    <row r="236" spans="1:11" ht="15" customHeight="1">
      <c r="A236" s="268"/>
      <c r="B236" s="259"/>
      <c r="C236" s="187"/>
      <c r="D236" s="187"/>
      <c r="E236" s="188"/>
      <c r="F236" s="189"/>
      <c r="G236" s="189"/>
      <c r="H236" s="166"/>
      <c r="K236" s="161"/>
    </row>
    <row r="237" spans="1:11" ht="15" customHeight="1">
      <c r="A237" s="268"/>
      <c r="B237" s="259"/>
      <c r="C237" s="187"/>
      <c r="D237" s="187"/>
      <c r="E237" s="188"/>
      <c r="F237" s="189"/>
      <c r="G237" s="189"/>
      <c r="H237" s="166"/>
      <c r="K237" s="161"/>
    </row>
    <row r="238" spans="1:11" ht="15" customHeight="1">
      <c r="A238" s="268"/>
      <c r="B238" s="259"/>
      <c r="C238" s="187"/>
      <c r="D238" s="187"/>
      <c r="E238" s="188"/>
      <c r="F238" s="189"/>
      <c r="G238" s="189"/>
      <c r="H238" s="166"/>
      <c r="K238" s="161"/>
    </row>
    <row r="239" spans="1:11" ht="15" customHeight="1">
      <c r="A239" s="268"/>
      <c r="B239" s="259"/>
      <c r="C239" s="187"/>
      <c r="D239" s="187"/>
      <c r="E239" s="188"/>
      <c r="F239" s="189"/>
      <c r="G239" s="189"/>
      <c r="H239" s="166"/>
      <c r="K239" s="161"/>
    </row>
    <row r="240" spans="1:11" ht="15" customHeight="1">
      <c r="A240" s="268"/>
      <c r="B240" s="260"/>
      <c r="C240" s="187"/>
      <c r="D240" s="187"/>
      <c r="E240" s="188"/>
      <c r="F240" s="189"/>
      <c r="G240" s="189"/>
      <c r="H240" s="166"/>
      <c r="K240" s="161"/>
    </row>
    <row r="241" spans="1:11" ht="15" customHeight="1">
      <c r="A241" s="268"/>
      <c r="B241" s="259"/>
      <c r="C241" s="187"/>
      <c r="D241" s="187"/>
      <c r="E241" s="188"/>
      <c r="F241" s="189"/>
      <c r="G241" s="189"/>
      <c r="H241" s="166"/>
      <c r="K241" s="161"/>
    </row>
    <row r="242" spans="1:11" ht="15" customHeight="1">
      <c r="A242" s="268"/>
      <c r="B242" s="259"/>
      <c r="C242" s="187"/>
      <c r="D242" s="187"/>
      <c r="E242" s="188"/>
      <c r="F242" s="189"/>
      <c r="G242" s="189"/>
      <c r="H242" s="166"/>
      <c r="K242" s="161"/>
    </row>
    <row r="243" spans="1:11" ht="15" customHeight="1">
      <c r="A243" s="268"/>
      <c r="B243" s="260"/>
      <c r="C243" s="187"/>
      <c r="D243" s="187"/>
      <c r="E243" s="188"/>
      <c r="F243" s="189"/>
      <c r="G243" s="189"/>
      <c r="H243" s="166"/>
      <c r="K243" s="161"/>
    </row>
    <row r="244" spans="1:11" ht="15" customHeight="1">
      <c r="A244" s="268"/>
      <c r="B244" s="259"/>
      <c r="C244" s="187"/>
      <c r="D244" s="187"/>
      <c r="E244" s="188"/>
      <c r="F244" s="189"/>
      <c r="G244" s="189"/>
      <c r="H244" s="166"/>
      <c r="K244" s="161"/>
    </row>
    <row r="245" spans="1:11" ht="15" customHeight="1">
      <c r="A245" s="268"/>
      <c r="B245" s="259"/>
      <c r="C245" s="187"/>
      <c r="D245" s="187"/>
      <c r="E245" s="188"/>
      <c r="F245" s="189"/>
      <c r="G245" s="189"/>
      <c r="H245" s="166"/>
      <c r="K245" s="161"/>
    </row>
    <row r="246" spans="1:11" ht="15" customHeight="1">
      <c r="A246" s="268"/>
      <c r="B246" s="259"/>
      <c r="C246" s="187"/>
      <c r="D246" s="187"/>
      <c r="E246" s="188"/>
      <c r="F246" s="189"/>
      <c r="G246" s="189"/>
      <c r="H246" s="166"/>
      <c r="K246" s="161"/>
    </row>
    <row r="247" spans="1:11" ht="15" customHeight="1">
      <c r="A247" s="268"/>
      <c r="B247" s="259"/>
      <c r="C247" s="187"/>
      <c r="D247" s="187"/>
      <c r="E247" s="188"/>
      <c r="F247" s="189"/>
      <c r="G247" s="189"/>
      <c r="H247" s="166"/>
      <c r="K247" s="161"/>
    </row>
    <row r="248" spans="1:11" ht="15" customHeight="1">
      <c r="A248" s="268"/>
      <c r="B248" s="259"/>
      <c r="C248" s="187"/>
      <c r="D248" s="187"/>
      <c r="E248" s="188"/>
      <c r="F248" s="189"/>
      <c r="G248" s="189"/>
      <c r="H248" s="166"/>
      <c r="K248" s="161"/>
    </row>
    <row r="249" spans="1:11" ht="15" customHeight="1">
      <c r="A249" s="268"/>
      <c r="B249" s="260"/>
      <c r="C249" s="187"/>
      <c r="D249" s="187"/>
      <c r="E249" s="188"/>
      <c r="F249" s="189"/>
      <c r="G249" s="189"/>
      <c r="H249" s="166"/>
      <c r="K249" s="161"/>
    </row>
    <row r="250" spans="1:11" ht="15" customHeight="1">
      <c r="A250" s="268"/>
      <c r="B250" s="259"/>
      <c r="C250" s="187"/>
      <c r="D250" s="187"/>
      <c r="E250" s="188"/>
      <c r="F250" s="189"/>
      <c r="G250" s="189"/>
      <c r="H250" s="166"/>
      <c r="K250" s="161"/>
    </row>
    <row r="251" spans="1:11" ht="15" customHeight="1">
      <c r="A251" s="268"/>
      <c r="B251" s="259"/>
      <c r="C251" s="187"/>
      <c r="D251" s="187"/>
      <c r="E251" s="188"/>
      <c r="F251" s="189"/>
      <c r="G251" s="189"/>
      <c r="H251" s="166"/>
      <c r="K251" s="161"/>
    </row>
    <row r="252" spans="1:11" ht="15" customHeight="1">
      <c r="A252" s="268"/>
      <c r="B252" s="259"/>
      <c r="C252" s="187"/>
      <c r="D252" s="187"/>
      <c r="E252" s="188"/>
      <c r="F252" s="189"/>
      <c r="G252" s="189"/>
      <c r="H252" s="166"/>
      <c r="K252" s="161"/>
    </row>
    <row r="253" spans="1:11" ht="15" customHeight="1">
      <c r="A253" s="268"/>
      <c r="B253" s="260"/>
      <c r="C253" s="187"/>
      <c r="D253" s="187"/>
      <c r="E253" s="188"/>
      <c r="F253" s="189"/>
      <c r="G253" s="189"/>
      <c r="H253" s="166"/>
      <c r="K253" s="161"/>
    </row>
    <row r="254" spans="1:11" ht="15" customHeight="1">
      <c r="A254" s="268"/>
      <c r="B254" s="259"/>
      <c r="C254" s="187"/>
      <c r="D254" s="187"/>
      <c r="E254" s="188"/>
      <c r="F254" s="189"/>
      <c r="G254" s="189"/>
      <c r="H254" s="166"/>
      <c r="K254" s="161"/>
    </row>
    <row r="255" spans="1:11" ht="15" customHeight="1">
      <c r="A255" s="268"/>
      <c r="B255" s="260"/>
      <c r="C255" s="187"/>
      <c r="D255" s="187"/>
      <c r="E255" s="188"/>
      <c r="F255" s="189"/>
      <c r="G255" s="189"/>
      <c r="H255" s="166"/>
      <c r="K255" s="161"/>
    </row>
    <row r="256" spans="1:11" ht="15" customHeight="1">
      <c r="A256" s="268"/>
      <c r="B256" s="259"/>
      <c r="C256" s="187"/>
      <c r="D256" s="187"/>
      <c r="E256" s="188"/>
      <c r="F256" s="189"/>
      <c r="G256" s="189"/>
      <c r="H256" s="166"/>
      <c r="K256" s="161"/>
    </row>
    <row r="257" spans="1:11" ht="15" customHeight="1">
      <c r="A257" s="268"/>
      <c r="B257" s="259"/>
      <c r="C257" s="187"/>
      <c r="D257" s="187"/>
      <c r="E257" s="188"/>
      <c r="F257" s="189"/>
      <c r="G257" s="189"/>
      <c r="H257" s="166"/>
      <c r="K257" s="161"/>
    </row>
    <row r="258" spans="1:11" ht="15" customHeight="1">
      <c r="A258" s="268"/>
      <c r="B258" s="259"/>
      <c r="C258" s="187"/>
      <c r="D258" s="187"/>
      <c r="E258" s="188"/>
      <c r="F258" s="189"/>
      <c r="G258" s="189"/>
      <c r="H258" s="166"/>
      <c r="K258" s="161"/>
    </row>
    <row r="259" spans="1:11" ht="15" customHeight="1">
      <c r="A259" s="268"/>
      <c r="B259" s="259"/>
      <c r="C259" s="187"/>
      <c r="D259" s="187"/>
      <c r="E259" s="188"/>
      <c r="F259" s="189"/>
      <c r="G259" s="189"/>
      <c r="H259" s="166"/>
      <c r="K259" s="161"/>
    </row>
    <row r="260" spans="1:11" ht="15" customHeight="1">
      <c r="A260" s="268"/>
      <c r="B260" s="259"/>
      <c r="C260" s="187"/>
      <c r="D260" s="187"/>
      <c r="E260" s="188"/>
      <c r="F260" s="189"/>
      <c r="G260" s="189"/>
      <c r="H260" s="166"/>
      <c r="K260" s="161"/>
    </row>
    <row r="261" spans="1:11" ht="15" customHeight="1">
      <c r="A261" s="268"/>
      <c r="B261" s="259"/>
      <c r="C261" s="187"/>
      <c r="D261" s="187"/>
      <c r="E261" s="188"/>
      <c r="F261" s="189"/>
      <c r="G261" s="189"/>
      <c r="H261" s="166"/>
      <c r="K261" s="161"/>
    </row>
    <row r="262" spans="1:11" ht="15" customHeight="1">
      <c r="A262" s="268"/>
      <c r="B262" s="259"/>
      <c r="C262" s="187"/>
      <c r="D262" s="187"/>
      <c r="E262" s="188"/>
      <c r="F262" s="189"/>
      <c r="G262" s="189"/>
      <c r="H262" s="166"/>
      <c r="K262" s="161"/>
    </row>
    <row r="263" spans="1:11" ht="15" customHeight="1">
      <c r="A263" s="268"/>
      <c r="B263" s="259"/>
      <c r="C263" s="187"/>
      <c r="D263" s="187"/>
      <c r="E263" s="188"/>
      <c r="F263" s="189"/>
      <c r="G263" s="189"/>
      <c r="H263" s="166"/>
      <c r="K263" s="161"/>
    </row>
    <row r="264" spans="1:11" ht="15" customHeight="1">
      <c r="A264" s="268"/>
      <c r="B264" s="259"/>
      <c r="C264" s="187"/>
      <c r="D264" s="187"/>
      <c r="E264" s="188"/>
      <c r="F264" s="189"/>
      <c r="G264" s="189"/>
      <c r="H264" s="166"/>
      <c r="K264" s="161"/>
    </row>
    <row r="265" spans="1:11" ht="15" customHeight="1">
      <c r="A265" s="268"/>
      <c r="B265" s="259"/>
      <c r="C265" s="187"/>
      <c r="D265" s="187"/>
      <c r="E265" s="188"/>
      <c r="F265" s="189"/>
      <c r="G265" s="189"/>
      <c r="H265" s="166"/>
      <c r="K265" s="161"/>
    </row>
    <row r="266" spans="1:11" ht="15" customHeight="1">
      <c r="A266" s="268"/>
      <c r="B266" s="260"/>
      <c r="C266" s="187"/>
      <c r="D266" s="187"/>
      <c r="E266" s="188"/>
      <c r="F266" s="189"/>
      <c r="G266" s="189"/>
      <c r="H266" s="166"/>
      <c r="K266" s="161"/>
    </row>
    <row r="267" spans="1:11" ht="15" customHeight="1">
      <c r="A267" s="268"/>
      <c r="B267" s="259"/>
      <c r="C267" s="187"/>
      <c r="D267" s="187"/>
      <c r="E267" s="188"/>
      <c r="F267" s="189"/>
      <c r="G267" s="189"/>
      <c r="H267" s="166"/>
      <c r="K267" s="161"/>
    </row>
    <row r="268" spans="1:11" ht="15" customHeight="1">
      <c r="A268" s="268"/>
      <c r="B268" s="259"/>
      <c r="C268" s="187"/>
      <c r="D268" s="187"/>
      <c r="E268" s="188"/>
      <c r="F268" s="189"/>
      <c r="G268" s="189"/>
      <c r="H268" s="166"/>
      <c r="K268" s="161"/>
    </row>
    <row r="269" spans="1:11" ht="15" customHeight="1">
      <c r="A269" s="268"/>
      <c r="B269" s="259"/>
      <c r="C269" s="187"/>
      <c r="D269" s="187"/>
      <c r="E269" s="188"/>
      <c r="F269" s="189"/>
      <c r="G269" s="189"/>
      <c r="H269" s="166"/>
      <c r="K269" s="161"/>
    </row>
    <row r="270" spans="1:11" ht="15" customHeight="1">
      <c r="A270" s="268"/>
      <c r="B270" s="259"/>
      <c r="C270" s="187"/>
      <c r="D270" s="187"/>
      <c r="E270" s="188"/>
      <c r="F270" s="189"/>
      <c r="G270" s="189"/>
      <c r="H270" s="166"/>
      <c r="K270" s="161"/>
    </row>
    <row r="271" spans="1:11" ht="15" customHeight="1">
      <c r="A271" s="268"/>
      <c r="B271" s="259"/>
      <c r="C271" s="187"/>
      <c r="D271" s="187"/>
      <c r="E271" s="188"/>
      <c r="F271" s="189"/>
      <c r="G271" s="189"/>
      <c r="H271" s="166"/>
      <c r="K271" s="161"/>
    </row>
    <row r="272" spans="1:11" ht="15" customHeight="1">
      <c r="A272" s="268"/>
      <c r="B272" s="259"/>
      <c r="C272" s="187"/>
      <c r="D272" s="187"/>
      <c r="E272" s="188"/>
      <c r="F272" s="189"/>
      <c r="G272" s="189"/>
      <c r="H272" s="166"/>
      <c r="K272" s="161"/>
    </row>
    <row r="273" spans="1:11" ht="15" customHeight="1">
      <c r="A273" s="268"/>
      <c r="B273" s="259"/>
      <c r="C273" s="187"/>
      <c r="D273" s="187"/>
      <c r="E273" s="188"/>
      <c r="F273" s="189"/>
      <c r="G273" s="189"/>
      <c r="H273" s="166"/>
      <c r="K273" s="161"/>
    </row>
    <row r="274" spans="1:11" ht="15" customHeight="1">
      <c r="A274" s="268"/>
      <c r="B274" s="259"/>
      <c r="C274" s="187"/>
      <c r="D274" s="187"/>
      <c r="E274" s="188"/>
      <c r="F274" s="189"/>
      <c r="G274" s="189"/>
      <c r="H274" s="166"/>
      <c r="K274" s="161"/>
    </row>
    <row r="275" spans="1:11" ht="15" customHeight="1">
      <c r="A275" s="268"/>
      <c r="B275" s="259"/>
      <c r="C275" s="187"/>
      <c r="D275" s="187"/>
      <c r="E275" s="188"/>
      <c r="F275" s="189"/>
      <c r="G275" s="189"/>
      <c r="H275" s="166"/>
      <c r="K275" s="161"/>
    </row>
    <row r="276" spans="1:11" ht="15" customHeight="1">
      <c r="A276" s="268"/>
      <c r="B276" s="259"/>
      <c r="C276" s="187"/>
      <c r="D276" s="187"/>
      <c r="E276" s="188"/>
      <c r="F276" s="189"/>
      <c r="G276" s="189"/>
      <c r="H276" s="166"/>
      <c r="K276" s="161"/>
    </row>
    <row r="277" spans="1:11" ht="15" customHeight="1">
      <c r="A277" s="268"/>
      <c r="B277" s="260"/>
      <c r="C277" s="187"/>
      <c r="D277" s="187"/>
      <c r="E277" s="188"/>
      <c r="F277" s="189"/>
      <c r="G277" s="189"/>
      <c r="H277" s="166"/>
      <c r="K277" s="161"/>
    </row>
    <row r="278" spans="1:11" ht="15" customHeight="1">
      <c r="A278" s="268"/>
      <c r="B278" s="259"/>
      <c r="C278" s="187"/>
      <c r="D278" s="187"/>
      <c r="E278" s="188"/>
      <c r="F278" s="189"/>
      <c r="G278" s="189"/>
      <c r="H278" s="166"/>
      <c r="K278" s="161"/>
    </row>
    <row r="279" spans="1:11" ht="15" customHeight="1">
      <c r="A279" s="268"/>
      <c r="B279" s="259"/>
      <c r="C279" s="187"/>
      <c r="D279" s="187"/>
      <c r="E279" s="188"/>
      <c r="F279" s="189"/>
      <c r="G279" s="189"/>
      <c r="H279" s="166"/>
      <c r="K279" s="161"/>
    </row>
    <row r="280" spans="1:11" ht="15" customHeight="1">
      <c r="A280" s="268"/>
      <c r="B280" s="259"/>
      <c r="C280" s="187"/>
      <c r="D280" s="187"/>
      <c r="E280" s="188"/>
      <c r="F280" s="189"/>
      <c r="G280" s="189"/>
      <c r="H280" s="166"/>
      <c r="K280" s="161"/>
    </row>
    <row r="281" spans="1:11" ht="15" customHeight="1">
      <c r="A281" s="268"/>
      <c r="B281" s="259"/>
      <c r="C281" s="187"/>
      <c r="D281" s="187"/>
      <c r="E281" s="188"/>
      <c r="F281" s="189"/>
      <c r="G281" s="189"/>
      <c r="H281" s="166"/>
      <c r="K281" s="161"/>
    </row>
    <row r="282" spans="1:11" ht="15" customHeight="1">
      <c r="A282" s="268"/>
      <c r="B282" s="259"/>
      <c r="C282" s="187"/>
      <c r="D282" s="187"/>
      <c r="E282" s="188"/>
      <c r="F282" s="189"/>
      <c r="G282" s="189"/>
      <c r="H282" s="166"/>
      <c r="K282" s="161"/>
    </row>
    <row r="283" spans="1:11" ht="15" customHeight="1">
      <c r="A283" s="268"/>
      <c r="B283" s="259"/>
      <c r="C283" s="187"/>
      <c r="D283" s="187"/>
      <c r="E283" s="188"/>
      <c r="F283" s="189"/>
      <c r="G283" s="189"/>
      <c r="H283" s="166"/>
      <c r="K283" s="161"/>
    </row>
    <row r="284" spans="1:11" ht="15" customHeight="1">
      <c r="A284" s="268"/>
      <c r="B284" s="259"/>
      <c r="C284" s="187"/>
      <c r="D284" s="187"/>
      <c r="E284" s="188"/>
      <c r="F284" s="189"/>
      <c r="G284" s="189"/>
      <c r="H284" s="166"/>
      <c r="K284" s="161"/>
    </row>
    <row r="285" spans="1:11" ht="15" customHeight="1">
      <c r="A285" s="268"/>
      <c r="B285" s="259"/>
      <c r="C285" s="187"/>
      <c r="D285" s="187"/>
      <c r="E285" s="188"/>
      <c r="F285" s="189"/>
      <c r="G285" s="189"/>
      <c r="H285" s="166"/>
      <c r="K285" s="161"/>
    </row>
    <row r="286" spans="1:11" ht="15" customHeight="1">
      <c r="A286" s="268"/>
      <c r="B286" s="259"/>
      <c r="C286" s="187"/>
      <c r="D286" s="187"/>
      <c r="E286" s="188"/>
      <c r="F286" s="189"/>
      <c r="G286" s="189"/>
      <c r="H286" s="166"/>
      <c r="K286" s="161"/>
    </row>
    <row r="287" spans="1:11" ht="15" customHeight="1">
      <c r="A287" s="268"/>
      <c r="B287" s="259"/>
      <c r="C287" s="187"/>
      <c r="D287" s="187"/>
      <c r="E287" s="188"/>
      <c r="F287" s="189"/>
      <c r="G287" s="189"/>
      <c r="H287" s="166"/>
      <c r="K287" s="161"/>
    </row>
    <row r="288" spans="1:11" ht="15" customHeight="1">
      <c r="A288" s="268"/>
      <c r="B288" s="259"/>
      <c r="C288" s="187"/>
      <c r="D288" s="187"/>
      <c r="E288" s="188"/>
      <c r="F288" s="189"/>
      <c r="G288" s="189"/>
      <c r="H288" s="166"/>
      <c r="K288" s="161"/>
    </row>
    <row r="289" spans="1:11" ht="15" customHeight="1">
      <c r="A289" s="268"/>
      <c r="B289" s="260"/>
      <c r="C289" s="187"/>
      <c r="D289" s="187"/>
      <c r="E289" s="188"/>
      <c r="F289" s="189"/>
      <c r="G289" s="189"/>
      <c r="H289" s="166"/>
      <c r="K289" s="161"/>
    </row>
    <row r="290" spans="1:11" ht="15" customHeight="1">
      <c r="A290" s="268"/>
      <c r="B290" s="259"/>
      <c r="C290" s="187"/>
      <c r="D290" s="187"/>
      <c r="E290" s="188"/>
      <c r="F290" s="189"/>
      <c r="G290" s="189"/>
      <c r="H290" s="166"/>
      <c r="K290" s="161"/>
    </row>
    <row r="291" spans="1:11" ht="15" customHeight="1">
      <c r="A291" s="268"/>
      <c r="B291" s="259"/>
      <c r="C291" s="187"/>
      <c r="D291" s="187"/>
      <c r="E291" s="188"/>
      <c r="F291" s="189"/>
      <c r="G291" s="189"/>
      <c r="H291" s="166"/>
      <c r="K291" s="161"/>
    </row>
    <row r="292" spans="1:11" ht="15" customHeight="1">
      <c r="A292" s="268"/>
      <c r="B292" s="259"/>
      <c r="C292" s="187"/>
      <c r="D292" s="187"/>
      <c r="E292" s="188"/>
      <c r="F292" s="189"/>
      <c r="G292" s="189"/>
      <c r="H292" s="166"/>
      <c r="K292" s="161"/>
    </row>
    <row r="293" spans="1:11" ht="15" customHeight="1">
      <c r="A293" s="268"/>
      <c r="B293" s="259"/>
      <c r="C293" s="187"/>
      <c r="D293" s="187"/>
      <c r="E293" s="188"/>
      <c r="F293" s="189"/>
      <c r="G293" s="189"/>
      <c r="H293" s="166"/>
      <c r="K293" s="161"/>
    </row>
    <row r="294" spans="1:11" ht="15" customHeight="1">
      <c r="A294" s="268"/>
      <c r="B294" s="259"/>
      <c r="C294" s="187"/>
      <c r="D294" s="187"/>
      <c r="E294" s="188"/>
      <c r="F294" s="189"/>
      <c r="G294" s="189"/>
      <c r="H294" s="166"/>
      <c r="K294" s="161"/>
    </row>
    <row r="295" spans="1:11" ht="15" customHeight="1">
      <c r="A295" s="268"/>
      <c r="B295" s="259"/>
      <c r="C295" s="187"/>
      <c r="D295" s="187"/>
      <c r="E295" s="188"/>
      <c r="F295" s="189"/>
      <c r="G295" s="189"/>
      <c r="H295" s="166"/>
      <c r="K295" s="161"/>
    </row>
    <row r="296" spans="1:11" ht="15" customHeight="1">
      <c r="A296" s="268"/>
      <c r="B296" s="259"/>
      <c r="C296" s="187"/>
      <c r="D296" s="187"/>
      <c r="E296" s="188"/>
      <c r="F296" s="189"/>
      <c r="G296" s="189"/>
      <c r="H296" s="166"/>
      <c r="K296" s="161"/>
    </row>
    <row r="297" spans="1:11" ht="15" customHeight="1">
      <c r="A297" s="268"/>
      <c r="B297" s="259"/>
      <c r="C297" s="187"/>
      <c r="D297" s="187"/>
      <c r="E297" s="188"/>
      <c r="F297" s="189"/>
      <c r="G297" s="189"/>
      <c r="H297" s="166"/>
      <c r="K297" s="161"/>
    </row>
    <row r="298" spans="1:11" ht="15" customHeight="1">
      <c r="A298" s="268"/>
      <c r="B298" s="260"/>
      <c r="C298" s="187"/>
      <c r="D298" s="187"/>
      <c r="E298" s="188"/>
      <c r="F298" s="189"/>
      <c r="G298" s="189"/>
      <c r="H298" s="166"/>
      <c r="K298" s="161"/>
    </row>
    <row r="299" spans="1:11" ht="15" customHeight="1">
      <c r="A299" s="268"/>
      <c r="B299" s="259"/>
      <c r="C299" s="187"/>
      <c r="D299" s="187"/>
      <c r="E299" s="188"/>
      <c r="F299" s="189"/>
      <c r="G299" s="189"/>
      <c r="H299" s="166"/>
      <c r="K299" s="161"/>
    </row>
    <row r="300" spans="1:11" ht="15" customHeight="1">
      <c r="A300" s="268"/>
      <c r="B300" s="259"/>
      <c r="C300" s="187"/>
      <c r="D300" s="187"/>
      <c r="E300" s="188"/>
      <c r="F300" s="189"/>
      <c r="G300" s="189"/>
      <c r="H300" s="166"/>
      <c r="K300" s="161"/>
    </row>
    <row r="301" spans="1:11" ht="15" customHeight="1">
      <c r="A301" s="268"/>
      <c r="B301" s="259"/>
      <c r="C301" s="187"/>
      <c r="D301" s="187"/>
      <c r="E301" s="188"/>
      <c r="F301" s="189"/>
      <c r="G301" s="189"/>
      <c r="H301" s="166"/>
      <c r="K301" s="161"/>
    </row>
    <row r="302" spans="1:11" ht="15" customHeight="1">
      <c r="A302" s="268"/>
      <c r="B302" s="259"/>
      <c r="C302" s="187"/>
      <c r="D302" s="187"/>
      <c r="E302" s="188"/>
      <c r="F302" s="189"/>
      <c r="G302" s="189"/>
      <c r="H302" s="166"/>
      <c r="K302" s="161"/>
    </row>
    <row r="303" spans="1:11" ht="15" customHeight="1">
      <c r="A303" s="268"/>
      <c r="B303" s="259"/>
      <c r="C303" s="187"/>
      <c r="D303" s="187"/>
      <c r="E303" s="188"/>
      <c r="F303" s="189"/>
      <c r="G303" s="189"/>
      <c r="H303" s="166"/>
      <c r="K303" s="161"/>
    </row>
    <row r="304" spans="1:11" ht="15" customHeight="1">
      <c r="A304" s="268"/>
      <c r="B304" s="259"/>
      <c r="C304" s="187"/>
      <c r="D304" s="187"/>
      <c r="E304" s="188"/>
      <c r="F304" s="189"/>
      <c r="G304" s="189"/>
      <c r="H304" s="166"/>
      <c r="K304" s="161"/>
    </row>
    <row r="305" spans="1:11" ht="15" customHeight="1">
      <c r="A305" s="268"/>
      <c r="B305" s="259"/>
      <c r="C305" s="187"/>
      <c r="D305" s="187"/>
      <c r="E305" s="188"/>
      <c r="F305" s="189"/>
      <c r="G305" s="189"/>
      <c r="H305" s="166"/>
      <c r="K305" s="161"/>
    </row>
    <row r="306" spans="1:11" ht="15" customHeight="1">
      <c r="A306" s="268"/>
      <c r="B306" s="259"/>
      <c r="C306" s="187"/>
      <c r="D306" s="187"/>
      <c r="E306" s="188"/>
      <c r="F306" s="189"/>
      <c r="G306" s="189"/>
      <c r="H306" s="166"/>
      <c r="K306" s="161"/>
    </row>
    <row r="307" spans="1:11" ht="15" customHeight="1">
      <c r="A307" s="268"/>
      <c r="B307" s="259"/>
      <c r="C307" s="187"/>
      <c r="D307" s="187"/>
      <c r="E307" s="188"/>
      <c r="F307" s="189"/>
      <c r="G307" s="189"/>
      <c r="H307" s="166"/>
      <c r="K307" s="161"/>
    </row>
    <row r="308" spans="1:11" ht="15" customHeight="1">
      <c r="A308" s="268"/>
      <c r="B308" s="259"/>
      <c r="C308" s="187"/>
      <c r="D308" s="187"/>
      <c r="E308" s="188"/>
      <c r="F308" s="189"/>
      <c r="G308" s="189"/>
      <c r="H308" s="166"/>
      <c r="K308" s="161"/>
    </row>
    <row r="309" spans="1:11" ht="15" customHeight="1">
      <c r="A309" s="268"/>
      <c r="B309" s="259"/>
      <c r="C309" s="187"/>
      <c r="D309" s="187"/>
      <c r="E309" s="188"/>
      <c r="F309" s="189"/>
      <c r="G309" s="189"/>
      <c r="H309" s="166"/>
      <c r="K309" s="161"/>
    </row>
    <row r="310" spans="1:11" ht="15" customHeight="1">
      <c r="A310" s="268"/>
      <c r="B310" s="259"/>
      <c r="C310" s="187"/>
      <c r="D310" s="187"/>
      <c r="E310" s="188"/>
      <c r="F310" s="189"/>
      <c r="G310" s="189"/>
      <c r="H310" s="166"/>
      <c r="K310" s="161"/>
    </row>
    <row r="311" spans="1:11" ht="15" customHeight="1">
      <c r="A311" s="268"/>
      <c r="B311" s="260"/>
      <c r="C311" s="187"/>
      <c r="D311" s="187"/>
      <c r="E311" s="188"/>
      <c r="F311" s="189"/>
      <c r="G311" s="189"/>
      <c r="H311" s="166"/>
      <c r="K311" s="161"/>
    </row>
    <row r="312" spans="1:11" ht="15" customHeight="1">
      <c r="A312" s="268"/>
      <c r="B312" s="259"/>
      <c r="C312" s="187"/>
      <c r="D312" s="187"/>
      <c r="E312" s="188"/>
      <c r="F312" s="189"/>
      <c r="G312" s="189"/>
      <c r="H312" s="166"/>
      <c r="K312" s="161"/>
    </row>
    <row r="313" spans="1:11" ht="15" customHeight="1">
      <c r="A313" s="268"/>
      <c r="B313" s="259"/>
      <c r="C313" s="187"/>
      <c r="D313" s="187"/>
      <c r="E313" s="188"/>
      <c r="F313" s="189"/>
      <c r="G313" s="189"/>
      <c r="H313" s="166"/>
      <c r="K313" s="161"/>
    </row>
    <row r="314" spans="1:11" ht="15" customHeight="1">
      <c r="A314" s="268"/>
      <c r="B314" s="259"/>
      <c r="C314" s="187"/>
      <c r="D314" s="187"/>
      <c r="E314" s="188"/>
      <c r="F314" s="189"/>
      <c r="G314" s="189"/>
      <c r="H314" s="166"/>
      <c r="K314" s="161"/>
    </row>
    <row r="315" spans="1:11" ht="15" customHeight="1">
      <c r="A315" s="268"/>
      <c r="B315" s="259"/>
      <c r="C315" s="187"/>
      <c r="D315" s="187"/>
      <c r="E315" s="188"/>
      <c r="F315" s="189"/>
      <c r="G315" s="189"/>
      <c r="H315" s="166"/>
      <c r="K315" s="161"/>
    </row>
    <row r="316" spans="1:11" ht="15" customHeight="1">
      <c r="A316" s="268"/>
      <c r="B316" s="259"/>
      <c r="C316" s="187"/>
      <c r="D316" s="187"/>
      <c r="E316" s="188"/>
      <c r="F316" s="189"/>
      <c r="G316" s="189"/>
      <c r="H316" s="166"/>
      <c r="K316" s="161"/>
    </row>
    <row r="317" spans="1:11" ht="15" customHeight="1">
      <c r="A317" s="268"/>
      <c r="B317" s="259"/>
      <c r="C317" s="187"/>
      <c r="D317" s="187"/>
      <c r="E317" s="188"/>
      <c r="F317" s="189"/>
      <c r="G317" s="189"/>
      <c r="H317" s="166"/>
      <c r="K317" s="161"/>
    </row>
    <row r="318" spans="1:11" ht="15" customHeight="1">
      <c r="A318" s="268"/>
      <c r="B318" s="259"/>
      <c r="C318" s="187"/>
      <c r="D318" s="187"/>
      <c r="E318" s="188"/>
      <c r="F318" s="189"/>
      <c r="G318" s="189"/>
      <c r="H318" s="166"/>
      <c r="K318" s="161"/>
    </row>
    <row r="319" spans="1:11" ht="15" customHeight="1">
      <c r="A319" s="268"/>
      <c r="B319" s="259"/>
      <c r="C319" s="187"/>
      <c r="D319" s="187"/>
      <c r="E319" s="188"/>
      <c r="F319" s="189"/>
      <c r="G319" s="189"/>
      <c r="H319" s="166"/>
      <c r="K319" s="161"/>
    </row>
    <row r="320" spans="1:11" ht="15" customHeight="1">
      <c r="A320" s="268"/>
      <c r="B320" s="259"/>
      <c r="C320" s="187"/>
      <c r="D320" s="187"/>
      <c r="E320" s="188"/>
      <c r="F320" s="189"/>
      <c r="G320" s="189"/>
      <c r="H320" s="166"/>
      <c r="K320" s="161"/>
    </row>
    <row r="321" spans="1:11" ht="15" customHeight="1">
      <c r="A321" s="268"/>
      <c r="B321" s="259"/>
      <c r="C321" s="187"/>
      <c r="D321" s="187"/>
      <c r="E321" s="188"/>
      <c r="F321" s="189"/>
      <c r="G321" s="189"/>
      <c r="H321" s="166"/>
      <c r="K321" s="161"/>
    </row>
    <row r="322" spans="1:11" ht="15" customHeight="1">
      <c r="A322" s="268"/>
      <c r="B322" s="260"/>
      <c r="C322" s="187"/>
      <c r="D322" s="187"/>
      <c r="E322" s="188"/>
      <c r="F322" s="189"/>
      <c r="G322" s="189"/>
      <c r="H322" s="166"/>
      <c r="K322" s="161"/>
    </row>
    <row r="323" spans="1:11" ht="15" customHeight="1">
      <c r="A323" s="268"/>
      <c r="B323" s="259"/>
      <c r="C323" s="187"/>
      <c r="D323" s="187"/>
      <c r="E323" s="188"/>
      <c r="F323" s="189"/>
      <c r="G323" s="189"/>
      <c r="H323" s="166"/>
      <c r="K323" s="161"/>
    </row>
    <row r="324" spans="1:11" ht="15" customHeight="1">
      <c r="A324" s="268"/>
      <c r="B324" s="259"/>
      <c r="C324" s="187"/>
      <c r="D324" s="187"/>
      <c r="E324" s="188"/>
      <c r="F324" s="189"/>
      <c r="G324" s="189"/>
      <c r="H324" s="166"/>
      <c r="K324" s="161"/>
    </row>
    <row r="325" spans="1:11" ht="15" customHeight="1">
      <c r="A325" s="268"/>
      <c r="B325" s="259"/>
      <c r="C325" s="187"/>
      <c r="D325" s="187"/>
      <c r="E325" s="188"/>
      <c r="F325" s="189"/>
      <c r="G325" s="189"/>
      <c r="H325" s="166"/>
      <c r="K325" s="161"/>
    </row>
    <row r="326" spans="1:11" ht="15" customHeight="1">
      <c r="A326" s="268"/>
      <c r="B326" s="259"/>
      <c r="C326" s="187"/>
      <c r="D326" s="187"/>
      <c r="E326" s="188"/>
      <c r="F326" s="189"/>
      <c r="G326" s="189"/>
      <c r="H326" s="166"/>
      <c r="K326" s="161"/>
    </row>
    <row r="327" spans="1:11" ht="15" customHeight="1">
      <c r="A327" s="268"/>
      <c r="B327" s="260"/>
      <c r="C327" s="187"/>
      <c r="D327" s="187"/>
      <c r="E327" s="188"/>
      <c r="F327" s="189"/>
      <c r="G327" s="189"/>
      <c r="H327" s="166"/>
      <c r="K327" s="161"/>
    </row>
    <row r="328" spans="1:11" ht="15" customHeight="1">
      <c r="A328" s="268"/>
      <c r="B328" s="259"/>
      <c r="C328" s="187"/>
      <c r="D328" s="187"/>
      <c r="E328" s="188"/>
      <c r="F328" s="189"/>
      <c r="G328" s="189"/>
      <c r="H328" s="166"/>
      <c r="K328" s="161"/>
    </row>
    <row r="329" spans="1:11" ht="15" customHeight="1">
      <c r="A329" s="268"/>
      <c r="B329" s="259"/>
      <c r="C329" s="187"/>
      <c r="D329" s="187"/>
      <c r="E329" s="188"/>
      <c r="F329" s="189"/>
      <c r="G329" s="189"/>
      <c r="H329" s="166"/>
      <c r="K329" s="161"/>
    </row>
    <row r="330" spans="1:11" ht="15" customHeight="1">
      <c r="A330" s="268"/>
      <c r="B330" s="259"/>
      <c r="C330" s="187"/>
      <c r="D330" s="187"/>
      <c r="E330" s="188"/>
      <c r="F330" s="189"/>
      <c r="G330" s="189"/>
      <c r="H330" s="166"/>
      <c r="K330" s="161"/>
    </row>
    <row r="331" spans="1:11" ht="15" customHeight="1">
      <c r="A331" s="268"/>
      <c r="B331" s="259"/>
      <c r="C331" s="187"/>
      <c r="D331" s="187"/>
      <c r="E331" s="188"/>
      <c r="F331" s="189"/>
      <c r="G331" s="189"/>
      <c r="H331" s="166"/>
      <c r="K331" s="161"/>
    </row>
    <row r="332" spans="1:11" ht="15" customHeight="1">
      <c r="A332" s="268"/>
      <c r="B332" s="259"/>
      <c r="C332" s="187"/>
      <c r="D332" s="187"/>
      <c r="E332" s="188"/>
      <c r="F332" s="189"/>
      <c r="G332" s="189"/>
      <c r="H332" s="166"/>
      <c r="K332" s="161"/>
    </row>
    <row r="333" spans="1:11" ht="15" customHeight="1">
      <c r="A333" s="268"/>
      <c r="B333" s="260"/>
      <c r="C333" s="187"/>
      <c r="D333" s="187"/>
      <c r="E333" s="188"/>
      <c r="F333" s="189"/>
      <c r="G333" s="189"/>
      <c r="H333" s="166"/>
      <c r="K333" s="161"/>
    </row>
    <row r="334" spans="1:11" ht="15" customHeight="1">
      <c r="A334" s="268"/>
      <c r="B334" s="259"/>
      <c r="C334" s="187"/>
      <c r="D334" s="187"/>
      <c r="E334" s="188"/>
      <c r="F334" s="189"/>
      <c r="G334" s="189"/>
      <c r="H334" s="166"/>
      <c r="K334" s="161"/>
    </row>
    <row r="335" spans="1:11" ht="15" customHeight="1">
      <c r="A335" s="268"/>
      <c r="B335" s="260"/>
      <c r="C335" s="187"/>
      <c r="D335" s="187"/>
      <c r="E335" s="188"/>
      <c r="F335" s="189"/>
      <c r="G335" s="189"/>
      <c r="H335" s="166"/>
      <c r="K335" s="161"/>
    </row>
    <row r="336" spans="1:11" ht="15" customHeight="1">
      <c r="A336" s="268"/>
      <c r="B336" s="259"/>
      <c r="C336" s="187"/>
      <c r="D336" s="187"/>
      <c r="E336" s="188"/>
      <c r="F336" s="189"/>
      <c r="G336" s="189"/>
      <c r="H336" s="166"/>
      <c r="K336" s="161"/>
    </row>
    <row r="337" spans="1:11" ht="15" customHeight="1">
      <c r="A337" s="268"/>
      <c r="B337" s="259"/>
      <c r="C337" s="187"/>
      <c r="D337" s="187"/>
      <c r="E337" s="188"/>
      <c r="F337" s="189"/>
      <c r="G337" s="189"/>
      <c r="H337" s="166"/>
      <c r="K337" s="161"/>
    </row>
    <row r="338" spans="1:11" ht="15" customHeight="1">
      <c r="A338" s="268"/>
      <c r="B338" s="259"/>
      <c r="C338" s="187"/>
      <c r="D338" s="187"/>
      <c r="E338" s="188"/>
      <c r="F338" s="189"/>
      <c r="G338" s="189"/>
      <c r="H338" s="166"/>
      <c r="K338" s="161"/>
    </row>
    <row r="339" spans="1:11" ht="15" customHeight="1">
      <c r="A339" s="268"/>
      <c r="B339" s="259"/>
      <c r="C339" s="187"/>
      <c r="D339" s="187"/>
      <c r="E339" s="188"/>
      <c r="F339" s="189"/>
      <c r="G339" s="189"/>
      <c r="H339" s="166"/>
      <c r="K339" s="161"/>
    </row>
    <row r="340" spans="1:11" ht="15" customHeight="1">
      <c r="A340" s="268"/>
      <c r="B340" s="259"/>
      <c r="C340" s="187"/>
      <c r="D340" s="187"/>
      <c r="E340" s="188"/>
      <c r="F340" s="189"/>
      <c r="G340" s="189"/>
      <c r="H340" s="166"/>
      <c r="K340" s="161"/>
    </row>
    <row r="341" spans="1:11" ht="15" customHeight="1">
      <c r="A341" s="268"/>
      <c r="B341" s="259"/>
      <c r="C341" s="187"/>
      <c r="D341" s="187"/>
      <c r="E341" s="188"/>
      <c r="F341" s="189"/>
      <c r="G341" s="189"/>
      <c r="H341" s="166"/>
      <c r="K341" s="161"/>
    </row>
    <row r="342" spans="1:11" ht="15" customHeight="1">
      <c r="A342" s="268"/>
      <c r="B342" s="259"/>
      <c r="C342" s="187"/>
      <c r="D342" s="187"/>
      <c r="E342" s="188"/>
      <c r="F342" s="189"/>
      <c r="G342" s="189"/>
      <c r="H342" s="166"/>
      <c r="K342" s="161"/>
    </row>
    <row r="343" spans="1:11" ht="15" customHeight="1">
      <c r="A343" s="268"/>
      <c r="B343" s="260"/>
      <c r="C343" s="187"/>
      <c r="D343" s="187"/>
      <c r="E343" s="188"/>
      <c r="F343" s="189"/>
      <c r="G343" s="189"/>
      <c r="H343" s="166"/>
      <c r="K343" s="161"/>
    </row>
    <row r="344" spans="1:11" ht="15" customHeight="1">
      <c r="A344" s="268"/>
      <c r="B344" s="259"/>
      <c r="C344" s="187"/>
      <c r="D344" s="187"/>
      <c r="E344" s="188"/>
      <c r="F344" s="189"/>
      <c r="G344" s="189"/>
      <c r="H344" s="166"/>
      <c r="K344" s="161"/>
    </row>
    <row r="345" spans="1:11" ht="15" customHeight="1">
      <c r="A345" s="268"/>
      <c r="B345" s="259"/>
      <c r="C345" s="187"/>
      <c r="D345" s="187"/>
      <c r="E345" s="188"/>
      <c r="F345" s="189"/>
      <c r="G345" s="189"/>
      <c r="H345" s="166"/>
      <c r="K345" s="161"/>
    </row>
    <row r="346" spans="1:11" ht="15" customHeight="1">
      <c r="A346" s="268"/>
      <c r="B346" s="259"/>
      <c r="C346" s="187"/>
      <c r="D346" s="187"/>
      <c r="E346" s="188"/>
      <c r="F346" s="189"/>
      <c r="G346" s="189"/>
      <c r="H346" s="166"/>
      <c r="K346" s="161"/>
    </row>
    <row r="347" spans="1:11" ht="15" customHeight="1">
      <c r="A347" s="268"/>
      <c r="B347" s="259"/>
      <c r="C347" s="187"/>
      <c r="D347" s="187"/>
      <c r="E347" s="188"/>
      <c r="F347" s="189"/>
      <c r="G347" s="189"/>
      <c r="H347" s="166"/>
      <c r="K347" s="161"/>
    </row>
    <row r="348" spans="1:11" ht="15" customHeight="1">
      <c r="A348" s="268"/>
      <c r="B348" s="260"/>
      <c r="C348" s="187"/>
      <c r="D348" s="187"/>
      <c r="E348" s="188"/>
      <c r="F348" s="189"/>
      <c r="G348" s="189"/>
      <c r="H348" s="166"/>
      <c r="K348" s="161"/>
    </row>
    <row r="349" spans="1:11" ht="15" customHeight="1">
      <c r="A349" s="268"/>
      <c r="B349" s="259"/>
      <c r="C349" s="187"/>
      <c r="D349" s="187"/>
      <c r="E349" s="188"/>
      <c r="F349" s="189"/>
      <c r="G349" s="189"/>
      <c r="H349" s="166"/>
      <c r="K349" s="161"/>
    </row>
    <row r="350" spans="1:11" ht="15" customHeight="1">
      <c r="A350" s="268"/>
      <c r="B350" s="259"/>
      <c r="C350" s="187"/>
      <c r="D350" s="187"/>
      <c r="E350" s="188"/>
      <c r="F350" s="189"/>
      <c r="G350" s="189"/>
      <c r="H350" s="166"/>
      <c r="K350" s="161"/>
    </row>
    <row r="351" spans="1:11" ht="15" customHeight="1">
      <c r="A351" s="268"/>
      <c r="B351" s="259"/>
      <c r="C351" s="187"/>
      <c r="D351" s="187"/>
      <c r="E351" s="188"/>
      <c r="F351" s="189"/>
      <c r="G351" s="189"/>
      <c r="H351" s="166"/>
      <c r="K351" s="161"/>
    </row>
    <row r="352" spans="1:11" ht="15" customHeight="1">
      <c r="A352" s="268"/>
      <c r="B352" s="259"/>
      <c r="C352" s="187"/>
      <c r="D352" s="187"/>
      <c r="E352" s="188"/>
      <c r="F352" s="189"/>
      <c r="G352" s="189"/>
      <c r="H352" s="166"/>
      <c r="K352" s="161"/>
    </row>
    <row r="353" spans="1:11" ht="15" customHeight="1">
      <c r="A353" s="268"/>
      <c r="B353" s="259"/>
      <c r="C353" s="187"/>
      <c r="D353" s="187"/>
      <c r="E353" s="188"/>
      <c r="F353" s="189"/>
      <c r="G353" s="189"/>
      <c r="H353" s="166"/>
      <c r="K353" s="161"/>
    </row>
    <row r="354" spans="1:11" ht="15" customHeight="1">
      <c r="A354" s="268"/>
      <c r="B354" s="259"/>
      <c r="C354" s="187"/>
      <c r="D354" s="187"/>
      <c r="E354" s="188"/>
      <c r="F354" s="189"/>
      <c r="G354" s="189"/>
      <c r="H354" s="166"/>
      <c r="K354" s="161"/>
    </row>
    <row r="355" spans="1:11" ht="15" customHeight="1">
      <c r="A355" s="268"/>
      <c r="B355" s="260"/>
      <c r="C355" s="187"/>
      <c r="D355" s="187"/>
      <c r="E355" s="188"/>
      <c r="F355" s="189"/>
      <c r="G355" s="189"/>
      <c r="H355" s="166"/>
      <c r="K355" s="161"/>
    </row>
    <row r="356" spans="1:11" ht="15" customHeight="1">
      <c r="A356" s="268"/>
      <c r="B356" s="259"/>
      <c r="C356" s="187"/>
      <c r="D356" s="187"/>
      <c r="E356" s="188"/>
      <c r="F356" s="189"/>
      <c r="G356" s="189"/>
      <c r="H356" s="166"/>
      <c r="K356" s="161"/>
    </row>
    <row r="357" spans="1:11" ht="15" customHeight="1">
      <c r="A357" s="268"/>
      <c r="B357" s="259"/>
      <c r="C357" s="187"/>
      <c r="D357" s="187"/>
      <c r="E357" s="188"/>
      <c r="F357" s="189"/>
      <c r="G357" s="189"/>
      <c r="H357" s="166"/>
      <c r="K357" s="161"/>
    </row>
    <row r="358" spans="1:11" ht="15" customHeight="1">
      <c r="A358" s="268"/>
      <c r="B358" s="259"/>
      <c r="C358" s="187"/>
      <c r="D358" s="187"/>
      <c r="E358" s="188"/>
      <c r="F358" s="189"/>
      <c r="G358" s="189"/>
      <c r="H358" s="166"/>
      <c r="K358" s="161"/>
    </row>
    <row r="359" spans="1:11" ht="15" customHeight="1">
      <c r="A359" s="268"/>
      <c r="B359" s="259"/>
      <c r="C359" s="187"/>
      <c r="D359" s="187"/>
      <c r="E359" s="188"/>
      <c r="F359" s="189"/>
      <c r="G359" s="189"/>
      <c r="H359" s="166"/>
      <c r="K359" s="161"/>
    </row>
    <row r="360" spans="1:11" ht="15" customHeight="1">
      <c r="A360" s="268"/>
      <c r="B360" s="259"/>
      <c r="C360" s="187"/>
      <c r="D360" s="187"/>
      <c r="E360" s="188"/>
      <c r="F360" s="189"/>
      <c r="G360" s="189"/>
      <c r="H360" s="166"/>
      <c r="K360" s="161"/>
    </row>
    <row r="361" spans="1:11" ht="15" customHeight="1">
      <c r="A361" s="268"/>
      <c r="B361" s="260"/>
      <c r="C361" s="187"/>
      <c r="D361" s="187"/>
      <c r="E361" s="188"/>
      <c r="F361" s="189"/>
      <c r="G361" s="189"/>
      <c r="H361" s="166"/>
      <c r="K361" s="161"/>
    </row>
    <row r="362" spans="1:11" ht="15" customHeight="1">
      <c r="A362" s="268"/>
      <c r="B362" s="259"/>
      <c r="C362" s="187"/>
      <c r="D362" s="187"/>
      <c r="E362" s="188"/>
      <c r="F362" s="189"/>
      <c r="G362" s="189"/>
      <c r="H362" s="166"/>
      <c r="K362" s="161"/>
    </row>
    <row r="363" spans="1:11" ht="15" customHeight="1">
      <c r="A363" s="268"/>
      <c r="B363" s="259"/>
      <c r="C363" s="187"/>
      <c r="D363" s="187"/>
      <c r="E363" s="188"/>
      <c r="F363" s="189"/>
      <c r="G363" s="189"/>
      <c r="H363" s="166"/>
      <c r="K363" s="161"/>
    </row>
    <row r="364" spans="1:11" ht="15" customHeight="1">
      <c r="A364" s="268"/>
      <c r="B364" s="259"/>
      <c r="C364" s="187"/>
      <c r="D364" s="187"/>
      <c r="E364" s="188"/>
      <c r="F364" s="189"/>
      <c r="G364" s="189"/>
      <c r="H364" s="166"/>
      <c r="K364" s="161"/>
    </row>
    <row r="365" spans="1:11" ht="15" customHeight="1">
      <c r="A365" s="268"/>
      <c r="B365" s="259"/>
      <c r="C365" s="187"/>
      <c r="D365" s="187"/>
      <c r="E365" s="188"/>
      <c r="F365" s="189"/>
      <c r="G365" s="189"/>
      <c r="H365" s="166"/>
      <c r="K365" s="161"/>
    </row>
    <row r="366" spans="1:11" ht="15" customHeight="1">
      <c r="A366" s="268"/>
      <c r="B366" s="259"/>
      <c r="C366" s="187"/>
      <c r="D366" s="187"/>
      <c r="E366" s="188"/>
      <c r="F366" s="189"/>
      <c r="G366" s="189"/>
      <c r="H366" s="166"/>
      <c r="K366" s="161"/>
    </row>
    <row r="367" spans="1:11" ht="15" customHeight="1">
      <c r="A367" s="268"/>
      <c r="B367" s="259"/>
      <c r="C367" s="187"/>
      <c r="D367" s="187"/>
      <c r="E367" s="188"/>
      <c r="F367" s="189"/>
      <c r="G367" s="189"/>
      <c r="H367" s="166"/>
      <c r="K367" s="161"/>
    </row>
    <row r="368" spans="1:11" ht="15" customHeight="1">
      <c r="A368" s="268"/>
      <c r="B368" s="259"/>
      <c r="C368" s="187"/>
      <c r="D368" s="187"/>
      <c r="E368" s="188"/>
      <c r="F368" s="189"/>
      <c r="G368" s="189"/>
      <c r="H368" s="166"/>
      <c r="K368" s="161"/>
    </row>
    <row r="369" spans="1:11" ht="15" customHeight="1">
      <c r="A369" s="268"/>
      <c r="B369" s="259"/>
      <c r="C369" s="187"/>
      <c r="D369" s="187"/>
      <c r="E369" s="188"/>
      <c r="F369" s="189"/>
      <c r="G369" s="189"/>
      <c r="H369" s="166"/>
      <c r="K369" s="161"/>
    </row>
    <row r="370" spans="1:11" ht="15" customHeight="1">
      <c r="A370" s="268"/>
      <c r="B370" s="260"/>
      <c r="C370" s="187"/>
      <c r="D370" s="187"/>
      <c r="E370" s="188"/>
      <c r="F370" s="189"/>
      <c r="G370" s="189"/>
      <c r="H370" s="166"/>
      <c r="K370" s="161"/>
    </row>
    <row r="371" spans="1:11" ht="15" customHeight="1">
      <c r="A371" s="268"/>
      <c r="B371" s="259"/>
      <c r="C371" s="187"/>
      <c r="D371" s="187"/>
      <c r="E371" s="188"/>
      <c r="F371" s="189"/>
      <c r="G371" s="189"/>
      <c r="H371" s="166"/>
      <c r="K371" s="161"/>
    </row>
    <row r="372" spans="1:11" ht="15" customHeight="1">
      <c r="A372" s="268"/>
      <c r="B372" s="259"/>
      <c r="C372" s="187"/>
      <c r="D372" s="187"/>
      <c r="E372" s="188"/>
      <c r="F372" s="189"/>
      <c r="G372" s="189"/>
      <c r="H372" s="166"/>
      <c r="K372" s="161"/>
    </row>
    <row r="373" spans="1:11" ht="15" customHeight="1">
      <c r="A373" s="268"/>
      <c r="B373" s="259"/>
      <c r="C373" s="187"/>
      <c r="D373" s="187"/>
      <c r="E373" s="188"/>
      <c r="F373" s="189"/>
      <c r="G373" s="189"/>
      <c r="H373" s="166"/>
      <c r="K373" s="161"/>
    </row>
    <row r="374" spans="1:11" ht="15" customHeight="1">
      <c r="A374" s="268"/>
      <c r="B374" s="259"/>
      <c r="C374" s="187"/>
      <c r="D374" s="187"/>
      <c r="E374" s="188"/>
      <c r="F374" s="189"/>
      <c r="G374" s="189"/>
      <c r="H374" s="166"/>
      <c r="K374" s="161"/>
    </row>
    <row r="375" spans="1:11" ht="15" customHeight="1">
      <c r="A375" s="268"/>
      <c r="B375" s="260"/>
      <c r="C375" s="187"/>
      <c r="D375" s="187"/>
      <c r="E375" s="188"/>
      <c r="F375" s="189"/>
      <c r="G375" s="189"/>
      <c r="H375" s="166"/>
      <c r="K375" s="161"/>
    </row>
    <row r="376" spans="1:11" ht="15" customHeight="1">
      <c r="A376" s="268"/>
      <c r="B376" s="259"/>
      <c r="C376" s="187"/>
      <c r="D376" s="187"/>
      <c r="E376" s="188"/>
      <c r="F376" s="189"/>
      <c r="G376" s="189"/>
      <c r="H376" s="166"/>
      <c r="K376" s="161"/>
    </row>
    <row r="377" spans="1:11" ht="15" customHeight="1">
      <c r="A377" s="268"/>
      <c r="B377" s="259"/>
      <c r="C377" s="187"/>
      <c r="D377" s="187"/>
      <c r="E377" s="188"/>
      <c r="F377" s="189"/>
      <c r="G377" s="189"/>
      <c r="H377" s="166"/>
      <c r="K377" s="161"/>
    </row>
    <row r="378" spans="1:11" ht="15" customHeight="1">
      <c r="A378" s="268"/>
      <c r="B378" s="259"/>
      <c r="C378" s="187"/>
      <c r="D378" s="187"/>
      <c r="E378" s="188"/>
      <c r="F378" s="189"/>
      <c r="G378" s="189"/>
      <c r="H378" s="166"/>
      <c r="K378" s="161"/>
    </row>
    <row r="379" spans="1:11" ht="15" customHeight="1">
      <c r="A379" s="268"/>
      <c r="B379" s="259"/>
      <c r="C379" s="187"/>
      <c r="D379" s="187"/>
      <c r="E379" s="188"/>
      <c r="F379" s="189"/>
      <c r="G379" s="189"/>
      <c r="H379" s="166"/>
      <c r="K379" s="161"/>
    </row>
    <row r="380" spans="1:11" ht="15" customHeight="1">
      <c r="A380" s="268"/>
      <c r="B380" s="260"/>
      <c r="C380" s="187"/>
      <c r="D380" s="187"/>
      <c r="E380" s="188"/>
      <c r="F380" s="189"/>
      <c r="G380" s="189"/>
      <c r="H380" s="166"/>
      <c r="K380" s="161"/>
    </row>
    <row r="381" spans="1:11" ht="15" customHeight="1">
      <c r="A381" s="268"/>
      <c r="B381" s="259"/>
      <c r="C381" s="187"/>
      <c r="D381" s="187"/>
      <c r="E381" s="188"/>
      <c r="F381" s="189"/>
      <c r="G381" s="189"/>
      <c r="H381" s="166"/>
      <c r="K381" s="161"/>
    </row>
    <row r="382" spans="1:11" ht="15" customHeight="1">
      <c r="A382" s="268"/>
      <c r="B382" s="259"/>
      <c r="C382" s="187"/>
      <c r="D382" s="187"/>
      <c r="E382" s="188"/>
      <c r="F382" s="189"/>
      <c r="G382" s="189"/>
      <c r="H382" s="166"/>
      <c r="K382" s="161"/>
    </row>
    <row r="383" spans="1:11" ht="15" customHeight="1">
      <c r="A383" s="268"/>
      <c r="B383" s="259"/>
      <c r="C383" s="187"/>
      <c r="D383" s="187"/>
      <c r="E383" s="188"/>
      <c r="F383" s="189"/>
      <c r="G383" s="189"/>
      <c r="H383" s="166"/>
      <c r="K383" s="161"/>
    </row>
    <row r="384" spans="1:11" ht="15" customHeight="1">
      <c r="A384" s="268"/>
      <c r="B384" s="260"/>
      <c r="C384" s="187"/>
      <c r="D384" s="187"/>
      <c r="E384" s="188"/>
      <c r="F384" s="189"/>
      <c r="G384" s="189"/>
      <c r="H384" s="166"/>
      <c r="K384" s="161"/>
    </row>
    <row r="385" spans="1:11" ht="15" customHeight="1">
      <c r="A385" s="268"/>
      <c r="B385" s="259"/>
      <c r="C385" s="187"/>
      <c r="D385" s="187"/>
      <c r="E385" s="188"/>
      <c r="F385" s="189"/>
      <c r="G385" s="189"/>
      <c r="H385" s="166"/>
      <c r="K385" s="161"/>
    </row>
    <row r="386" spans="1:11" ht="15" customHeight="1">
      <c r="A386" s="268"/>
      <c r="B386" s="259"/>
      <c r="C386" s="187"/>
      <c r="D386" s="187"/>
      <c r="E386" s="188"/>
      <c r="F386" s="189"/>
      <c r="G386" s="189"/>
      <c r="H386" s="166"/>
      <c r="K386" s="161"/>
    </row>
    <row r="387" spans="1:11" ht="15" customHeight="1">
      <c r="A387" s="268"/>
      <c r="B387" s="259"/>
      <c r="C387" s="187"/>
      <c r="D387" s="187"/>
      <c r="E387" s="188"/>
      <c r="F387" s="189"/>
      <c r="G387" s="189"/>
      <c r="H387" s="166"/>
      <c r="K387" s="161"/>
    </row>
    <row r="388" spans="1:11" ht="15" customHeight="1">
      <c r="A388" s="268"/>
      <c r="B388" s="259"/>
      <c r="C388" s="187"/>
      <c r="D388" s="187"/>
      <c r="E388" s="188"/>
      <c r="F388" s="189"/>
      <c r="G388" s="189"/>
      <c r="H388" s="166"/>
      <c r="K388" s="161"/>
    </row>
    <row r="389" spans="1:11" ht="15" customHeight="1">
      <c r="A389" s="268"/>
      <c r="B389" s="259"/>
      <c r="C389" s="187"/>
      <c r="D389" s="187"/>
      <c r="E389" s="188"/>
      <c r="F389" s="189"/>
      <c r="G389" s="189"/>
      <c r="H389" s="166"/>
      <c r="K389" s="161"/>
    </row>
    <row r="390" spans="1:11" ht="15" customHeight="1">
      <c r="A390" s="268"/>
      <c r="B390" s="259"/>
      <c r="C390" s="187"/>
      <c r="D390" s="187"/>
      <c r="E390" s="188"/>
      <c r="F390" s="189"/>
      <c r="G390" s="189"/>
      <c r="H390" s="166"/>
      <c r="K390" s="161"/>
    </row>
    <row r="391" spans="1:11" ht="15" customHeight="1">
      <c r="A391" s="268"/>
      <c r="B391" s="259"/>
      <c r="C391" s="187"/>
      <c r="D391" s="187"/>
      <c r="E391" s="188"/>
      <c r="F391" s="189"/>
      <c r="G391" s="189"/>
      <c r="H391" s="166"/>
      <c r="K391" s="161"/>
    </row>
    <row r="392" spans="1:11" ht="15" customHeight="1">
      <c r="A392" s="268"/>
      <c r="B392" s="260"/>
      <c r="C392" s="187"/>
      <c r="D392" s="187"/>
      <c r="E392" s="188"/>
      <c r="F392" s="189"/>
      <c r="G392" s="189"/>
      <c r="H392" s="166"/>
      <c r="K392" s="161"/>
    </row>
    <row r="393" spans="1:11" ht="15" customHeight="1">
      <c r="A393" s="268"/>
      <c r="B393" s="259"/>
      <c r="C393" s="187"/>
      <c r="D393" s="187"/>
      <c r="E393" s="188"/>
      <c r="F393" s="189"/>
      <c r="G393" s="189"/>
      <c r="H393" s="166"/>
      <c r="K393" s="161"/>
    </row>
    <row r="394" spans="1:11" ht="15" customHeight="1">
      <c r="A394" s="268"/>
      <c r="B394" s="259"/>
      <c r="C394" s="187"/>
      <c r="D394" s="187"/>
      <c r="E394" s="188"/>
      <c r="F394" s="189"/>
      <c r="G394" s="189"/>
      <c r="H394" s="166"/>
      <c r="K394" s="161"/>
    </row>
    <row r="395" spans="1:11" ht="15" customHeight="1">
      <c r="A395" s="268"/>
      <c r="B395" s="259"/>
      <c r="C395" s="187"/>
      <c r="D395" s="187"/>
      <c r="E395" s="188"/>
      <c r="F395" s="189"/>
      <c r="G395" s="189"/>
      <c r="H395" s="166"/>
      <c r="K395" s="161"/>
    </row>
    <row r="396" spans="1:11" ht="15" customHeight="1">
      <c r="A396" s="268"/>
      <c r="B396" s="259"/>
      <c r="C396" s="187"/>
      <c r="D396" s="187"/>
      <c r="E396" s="188"/>
      <c r="F396" s="189"/>
      <c r="G396" s="189"/>
      <c r="H396" s="166"/>
      <c r="K396" s="161"/>
    </row>
    <row r="397" spans="1:11" ht="15" customHeight="1">
      <c r="A397" s="268"/>
      <c r="B397" s="260"/>
      <c r="C397" s="187"/>
      <c r="D397" s="187"/>
      <c r="E397" s="188"/>
      <c r="F397" s="189"/>
      <c r="G397" s="189"/>
      <c r="H397" s="166"/>
      <c r="K397" s="161"/>
    </row>
    <row r="398" spans="1:11" ht="15" customHeight="1">
      <c r="A398" s="268"/>
      <c r="B398" s="259"/>
      <c r="C398" s="187"/>
      <c r="D398" s="187"/>
      <c r="E398" s="188"/>
      <c r="F398" s="189"/>
      <c r="G398" s="189"/>
      <c r="H398" s="166"/>
      <c r="K398" s="161"/>
    </row>
    <row r="399" spans="1:11" ht="15" customHeight="1">
      <c r="A399" s="268"/>
      <c r="B399" s="259"/>
      <c r="C399" s="187"/>
      <c r="D399" s="187"/>
      <c r="E399" s="188"/>
      <c r="F399" s="189"/>
      <c r="G399" s="189"/>
      <c r="H399" s="166"/>
      <c r="K399" s="161"/>
    </row>
    <row r="400" spans="1:11" ht="15" customHeight="1">
      <c r="A400" s="268"/>
      <c r="B400" s="259"/>
      <c r="C400" s="187"/>
      <c r="D400" s="187"/>
      <c r="E400" s="188"/>
      <c r="F400" s="189"/>
      <c r="G400" s="189"/>
      <c r="H400" s="166"/>
      <c r="K400" s="161"/>
    </row>
    <row r="401" spans="1:11" ht="15" customHeight="1">
      <c r="A401" s="268"/>
      <c r="B401" s="259"/>
      <c r="C401" s="187"/>
      <c r="D401" s="187"/>
      <c r="E401" s="188"/>
      <c r="F401" s="189"/>
      <c r="G401" s="189"/>
      <c r="H401" s="166"/>
      <c r="K401" s="161"/>
    </row>
    <row r="402" spans="1:11" ht="15" customHeight="1">
      <c r="A402" s="268"/>
      <c r="B402" s="259"/>
      <c r="C402" s="187"/>
      <c r="D402" s="187"/>
      <c r="E402" s="188"/>
      <c r="F402" s="189"/>
      <c r="G402" s="189"/>
      <c r="H402" s="166"/>
      <c r="K402" s="161"/>
    </row>
    <row r="403" spans="1:11" ht="15" customHeight="1">
      <c r="A403" s="268"/>
      <c r="B403" s="259"/>
      <c r="C403" s="187"/>
      <c r="D403" s="187"/>
      <c r="E403" s="188"/>
      <c r="F403" s="189"/>
      <c r="G403" s="189"/>
      <c r="H403" s="166"/>
      <c r="K403" s="161"/>
    </row>
    <row r="404" spans="1:11" ht="15" customHeight="1">
      <c r="A404" s="268"/>
      <c r="B404" s="259"/>
      <c r="C404" s="187"/>
      <c r="D404" s="187"/>
      <c r="E404" s="188"/>
      <c r="F404" s="189"/>
      <c r="G404" s="189"/>
      <c r="H404" s="166"/>
      <c r="K404" s="161"/>
    </row>
    <row r="405" spans="1:11" ht="15" customHeight="1">
      <c r="A405" s="268"/>
      <c r="B405" s="259"/>
      <c r="C405" s="187"/>
      <c r="D405" s="187"/>
      <c r="E405" s="188"/>
      <c r="F405" s="189"/>
      <c r="G405" s="189"/>
      <c r="H405" s="166"/>
      <c r="K405" s="161"/>
    </row>
    <row r="406" spans="1:11" ht="15" customHeight="1">
      <c r="A406" s="268"/>
      <c r="B406" s="259"/>
      <c r="C406" s="187"/>
      <c r="D406" s="187"/>
      <c r="E406" s="188"/>
      <c r="F406" s="189"/>
      <c r="G406" s="189"/>
      <c r="H406" s="166"/>
      <c r="K406" s="161"/>
    </row>
    <row r="407" spans="1:11" ht="15" customHeight="1">
      <c r="A407" s="268"/>
      <c r="B407" s="259"/>
      <c r="C407" s="187"/>
      <c r="D407" s="187"/>
      <c r="E407" s="188"/>
      <c r="F407" s="189"/>
      <c r="G407" s="189"/>
      <c r="H407" s="166"/>
      <c r="K407" s="161"/>
    </row>
    <row r="408" spans="1:11" ht="15" customHeight="1">
      <c r="A408" s="268"/>
      <c r="B408" s="260"/>
      <c r="C408" s="187"/>
      <c r="D408" s="187"/>
      <c r="E408" s="188"/>
      <c r="F408" s="189"/>
      <c r="G408" s="189"/>
      <c r="H408" s="166"/>
      <c r="K408" s="161"/>
    </row>
    <row r="409" spans="1:11" ht="15" customHeight="1">
      <c r="A409" s="268"/>
      <c r="B409" s="259"/>
      <c r="C409" s="187"/>
      <c r="D409" s="187"/>
      <c r="E409" s="188"/>
      <c r="F409" s="189"/>
      <c r="G409" s="189"/>
      <c r="H409" s="166"/>
      <c r="K409" s="161"/>
    </row>
    <row r="410" spans="1:11" ht="15" customHeight="1">
      <c r="A410" s="268"/>
      <c r="B410" s="259"/>
      <c r="C410" s="187"/>
      <c r="D410" s="187"/>
      <c r="E410" s="188"/>
      <c r="F410" s="189"/>
      <c r="G410" s="189"/>
      <c r="H410" s="166"/>
      <c r="K410" s="161"/>
    </row>
    <row r="411" spans="1:11" ht="15" customHeight="1">
      <c r="A411" s="268"/>
      <c r="B411" s="259"/>
      <c r="C411" s="187"/>
      <c r="D411" s="187"/>
      <c r="E411" s="188"/>
      <c r="F411" s="189"/>
      <c r="G411" s="189"/>
      <c r="H411" s="166"/>
      <c r="K411" s="161"/>
    </row>
    <row r="412" spans="1:11" ht="15" customHeight="1">
      <c r="A412" s="268"/>
      <c r="B412" s="259"/>
      <c r="C412" s="187"/>
      <c r="D412" s="187"/>
      <c r="E412" s="188"/>
      <c r="F412" s="189"/>
      <c r="G412" s="189"/>
      <c r="H412" s="166"/>
      <c r="K412" s="161"/>
    </row>
    <row r="413" spans="1:11" ht="15" customHeight="1">
      <c r="A413" s="268"/>
      <c r="B413" s="259"/>
      <c r="C413" s="187"/>
      <c r="D413" s="187"/>
      <c r="E413" s="188"/>
      <c r="F413" s="189"/>
      <c r="G413" s="189"/>
      <c r="H413" s="166"/>
      <c r="K413" s="161"/>
    </row>
    <row r="414" spans="1:11" ht="15" customHeight="1">
      <c r="A414" s="268"/>
      <c r="B414" s="259"/>
      <c r="C414" s="187"/>
      <c r="D414" s="187"/>
      <c r="E414" s="188"/>
      <c r="F414" s="189"/>
      <c r="G414" s="189"/>
      <c r="H414" s="166"/>
      <c r="K414" s="161"/>
    </row>
    <row r="415" spans="1:11" ht="15" customHeight="1">
      <c r="A415" s="268"/>
      <c r="B415" s="260"/>
      <c r="C415" s="187"/>
      <c r="D415" s="187"/>
      <c r="E415" s="188"/>
      <c r="F415" s="189"/>
      <c r="G415" s="189"/>
      <c r="H415" s="166"/>
      <c r="K415" s="161"/>
    </row>
    <row r="416" spans="1:11" ht="15" customHeight="1">
      <c r="A416" s="268"/>
      <c r="B416" s="259"/>
      <c r="C416" s="187"/>
      <c r="D416" s="187"/>
      <c r="E416" s="188"/>
      <c r="F416" s="189"/>
      <c r="G416" s="189"/>
      <c r="H416" s="166"/>
      <c r="K416" s="161"/>
    </row>
    <row r="417" spans="1:11" ht="15" customHeight="1">
      <c r="A417" s="268"/>
      <c r="B417" s="259"/>
      <c r="C417" s="187"/>
      <c r="D417" s="187"/>
      <c r="E417" s="188"/>
      <c r="F417" s="189"/>
      <c r="G417" s="189"/>
      <c r="H417" s="166"/>
      <c r="K417" s="161"/>
    </row>
    <row r="418" spans="1:11" ht="15" customHeight="1">
      <c r="A418" s="268"/>
      <c r="B418" s="259"/>
      <c r="C418" s="187"/>
      <c r="D418" s="187"/>
      <c r="E418" s="188"/>
      <c r="F418" s="189"/>
      <c r="G418" s="189"/>
      <c r="H418" s="166"/>
      <c r="K418" s="161"/>
    </row>
    <row r="419" spans="1:11" ht="15" customHeight="1">
      <c r="A419" s="268"/>
      <c r="B419" s="259"/>
      <c r="C419" s="187"/>
      <c r="D419" s="187"/>
      <c r="E419" s="188"/>
      <c r="F419" s="189"/>
      <c r="G419" s="189"/>
      <c r="H419" s="166"/>
      <c r="K419" s="161"/>
    </row>
    <row r="420" spans="1:11" ht="15" customHeight="1">
      <c r="A420" s="268"/>
      <c r="B420" s="260"/>
      <c r="C420" s="187"/>
      <c r="D420" s="187"/>
      <c r="E420" s="188"/>
      <c r="F420" s="189"/>
      <c r="G420" s="189"/>
      <c r="H420" s="166"/>
      <c r="K420" s="161"/>
    </row>
    <row r="421" spans="1:11" ht="15" customHeight="1">
      <c r="A421" s="268"/>
      <c r="B421" s="259"/>
      <c r="C421" s="187"/>
      <c r="D421" s="187"/>
      <c r="E421" s="188"/>
      <c r="F421" s="189"/>
      <c r="G421" s="189"/>
      <c r="H421" s="166"/>
      <c r="K421" s="161"/>
    </row>
    <row r="422" spans="1:11" ht="15" customHeight="1">
      <c r="A422" s="268"/>
      <c r="B422" s="259"/>
      <c r="C422" s="187"/>
      <c r="D422" s="187"/>
      <c r="E422" s="188"/>
      <c r="F422" s="189"/>
      <c r="G422" s="189"/>
      <c r="H422" s="166"/>
      <c r="K422" s="161"/>
    </row>
    <row r="423" spans="1:11" ht="15" customHeight="1">
      <c r="A423" s="268"/>
      <c r="B423" s="259"/>
      <c r="C423" s="187"/>
      <c r="D423" s="187"/>
      <c r="E423" s="188"/>
      <c r="F423" s="189"/>
      <c r="G423" s="189"/>
      <c r="H423" s="166"/>
      <c r="K423" s="161"/>
    </row>
    <row r="424" spans="1:11" ht="15" customHeight="1">
      <c r="A424" s="268"/>
      <c r="B424" s="259"/>
      <c r="C424" s="187"/>
      <c r="D424" s="187"/>
      <c r="E424" s="188"/>
      <c r="F424" s="189"/>
      <c r="G424" s="189"/>
      <c r="H424" s="166"/>
      <c r="K424" s="161"/>
    </row>
    <row r="425" spans="1:11" ht="15" customHeight="1">
      <c r="A425" s="268"/>
      <c r="B425" s="259"/>
      <c r="C425" s="187"/>
      <c r="D425" s="187"/>
      <c r="E425" s="188"/>
      <c r="F425" s="189"/>
      <c r="G425" s="189"/>
      <c r="H425" s="166"/>
      <c r="K425" s="161"/>
    </row>
    <row r="426" spans="1:11" ht="15" customHeight="1">
      <c r="A426" s="268"/>
      <c r="B426" s="259"/>
      <c r="C426" s="187"/>
      <c r="D426" s="187"/>
      <c r="E426" s="188"/>
      <c r="F426" s="189"/>
      <c r="G426" s="189"/>
      <c r="H426" s="166"/>
      <c r="K426" s="161"/>
    </row>
    <row r="427" spans="1:11" ht="15" customHeight="1">
      <c r="A427" s="268"/>
      <c r="B427" s="259"/>
      <c r="C427" s="187"/>
      <c r="D427" s="187"/>
      <c r="E427" s="188"/>
      <c r="F427" s="189"/>
      <c r="G427" s="189"/>
      <c r="H427" s="166"/>
      <c r="K427" s="161"/>
    </row>
    <row r="428" spans="1:11" ht="15" customHeight="1">
      <c r="A428" s="268"/>
      <c r="B428" s="259"/>
      <c r="C428" s="187"/>
      <c r="D428" s="187"/>
      <c r="E428" s="188"/>
      <c r="F428" s="189"/>
      <c r="G428" s="189"/>
      <c r="H428" s="166"/>
      <c r="K428" s="161"/>
    </row>
    <row r="429" spans="1:11" ht="15" customHeight="1">
      <c r="A429" s="268"/>
      <c r="B429" s="259"/>
      <c r="C429" s="187"/>
      <c r="D429" s="187"/>
      <c r="E429" s="188"/>
      <c r="F429" s="189"/>
      <c r="G429" s="189"/>
      <c r="H429" s="166"/>
      <c r="K429" s="161"/>
    </row>
    <row r="430" spans="1:11" ht="15" customHeight="1">
      <c r="A430" s="268"/>
      <c r="B430" s="260"/>
      <c r="C430" s="187"/>
      <c r="D430" s="187"/>
      <c r="E430" s="188"/>
      <c r="F430" s="189"/>
      <c r="G430" s="189"/>
      <c r="H430" s="166"/>
      <c r="K430" s="161"/>
    </row>
    <row r="431" spans="1:11" ht="15" customHeight="1">
      <c r="A431" s="268"/>
      <c r="B431" s="259"/>
      <c r="C431" s="187"/>
      <c r="D431" s="187"/>
      <c r="E431" s="188"/>
      <c r="F431" s="189"/>
      <c r="G431" s="189"/>
      <c r="H431" s="166"/>
      <c r="K431" s="161"/>
    </row>
    <row r="432" spans="1:11" ht="15" customHeight="1">
      <c r="A432" s="268"/>
      <c r="B432" s="259"/>
      <c r="C432" s="187"/>
      <c r="D432" s="187"/>
      <c r="E432" s="188"/>
      <c r="F432" s="189"/>
      <c r="G432" s="189"/>
      <c r="H432" s="166"/>
      <c r="K432" s="161"/>
    </row>
    <row r="433" spans="1:11" ht="15" customHeight="1">
      <c r="A433" s="268"/>
      <c r="B433" s="259"/>
      <c r="C433" s="187"/>
      <c r="D433" s="187"/>
      <c r="E433" s="188"/>
      <c r="F433" s="189"/>
      <c r="G433" s="189"/>
      <c r="H433" s="166"/>
      <c r="K433" s="161"/>
    </row>
    <row r="434" spans="1:11" ht="15" customHeight="1">
      <c r="A434" s="268"/>
      <c r="B434" s="259"/>
      <c r="C434" s="187"/>
      <c r="D434" s="187"/>
      <c r="E434" s="188"/>
      <c r="F434" s="189"/>
      <c r="G434" s="189"/>
      <c r="H434" s="166"/>
      <c r="K434" s="161"/>
    </row>
    <row r="435" spans="1:11" ht="15" customHeight="1">
      <c r="A435" s="268"/>
      <c r="B435" s="259"/>
      <c r="C435" s="187"/>
      <c r="D435" s="187"/>
      <c r="E435" s="188"/>
      <c r="F435" s="189"/>
      <c r="G435" s="189"/>
      <c r="H435" s="166"/>
      <c r="K435" s="161"/>
    </row>
    <row r="436" spans="1:11" ht="15" customHeight="1">
      <c r="A436" s="268"/>
      <c r="B436" s="259"/>
      <c r="C436" s="187"/>
      <c r="D436" s="187"/>
      <c r="E436" s="188"/>
      <c r="F436" s="189"/>
      <c r="G436" s="189"/>
      <c r="H436" s="166"/>
      <c r="K436" s="161"/>
    </row>
    <row r="437" spans="1:11" ht="15" customHeight="1">
      <c r="A437" s="268"/>
      <c r="B437" s="260"/>
      <c r="C437" s="187"/>
      <c r="D437" s="187"/>
      <c r="E437" s="188"/>
      <c r="F437" s="189"/>
      <c r="G437" s="189"/>
      <c r="H437" s="166"/>
      <c r="K437" s="161"/>
    </row>
    <row r="438" spans="1:11" ht="15" customHeight="1">
      <c r="A438" s="268"/>
      <c r="B438" s="259"/>
      <c r="C438" s="187"/>
      <c r="D438" s="187"/>
      <c r="E438" s="188"/>
      <c r="F438" s="189"/>
      <c r="G438" s="189"/>
      <c r="H438" s="166"/>
      <c r="K438" s="161"/>
    </row>
    <row r="439" spans="1:11" ht="15" customHeight="1">
      <c r="A439" s="268"/>
      <c r="B439" s="259"/>
      <c r="C439" s="187"/>
      <c r="D439" s="187"/>
      <c r="E439" s="188"/>
      <c r="F439" s="189"/>
      <c r="G439" s="189"/>
      <c r="H439" s="166"/>
      <c r="K439" s="161"/>
    </row>
    <row r="440" spans="1:11" ht="15" customHeight="1">
      <c r="A440" s="268"/>
      <c r="B440" s="260"/>
      <c r="C440" s="187"/>
      <c r="D440" s="187"/>
      <c r="E440" s="188"/>
      <c r="F440" s="189"/>
      <c r="G440" s="189"/>
      <c r="H440" s="166"/>
      <c r="K440" s="161"/>
    </row>
    <row r="441" spans="1:11" ht="15" customHeight="1">
      <c r="A441" s="268"/>
      <c r="B441" s="259"/>
      <c r="C441" s="187"/>
      <c r="D441" s="187"/>
      <c r="E441" s="188"/>
      <c r="F441" s="189"/>
      <c r="G441" s="189"/>
      <c r="H441" s="166"/>
      <c r="K441" s="161"/>
    </row>
    <row r="442" spans="1:11" ht="15" customHeight="1">
      <c r="A442" s="268"/>
      <c r="B442" s="259"/>
      <c r="C442" s="187"/>
      <c r="D442" s="187"/>
      <c r="E442" s="188"/>
      <c r="F442" s="189"/>
      <c r="G442" s="189"/>
      <c r="H442" s="166"/>
      <c r="K442" s="161"/>
    </row>
    <row r="443" spans="1:11" ht="15" customHeight="1">
      <c r="A443" s="268"/>
      <c r="B443" s="259"/>
      <c r="C443" s="187"/>
      <c r="D443" s="187"/>
      <c r="E443" s="188"/>
      <c r="F443" s="189"/>
      <c r="G443" s="189"/>
      <c r="H443" s="166"/>
      <c r="K443" s="161"/>
    </row>
    <row r="444" spans="1:11" ht="15" customHeight="1">
      <c r="A444" s="268"/>
      <c r="B444" s="259"/>
      <c r="C444" s="187"/>
      <c r="D444" s="187"/>
      <c r="E444" s="188"/>
      <c r="F444" s="189"/>
      <c r="G444" s="189"/>
      <c r="H444" s="166"/>
      <c r="K444" s="161"/>
    </row>
    <row r="445" spans="1:11" ht="15" customHeight="1">
      <c r="A445" s="268"/>
      <c r="B445" s="259"/>
      <c r="C445" s="187"/>
      <c r="D445" s="187"/>
      <c r="E445" s="188"/>
      <c r="F445" s="189"/>
      <c r="G445" s="189"/>
      <c r="H445" s="166"/>
      <c r="K445" s="161"/>
    </row>
    <row r="446" spans="1:11" ht="15" customHeight="1">
      <c r="A446" s="268"/>
      <c r="B446" s="259"/>
      <c r="C446" s="187"/>
      <c r="D446" s="187"/>
      <c r="E446" s="188"/>
      <c r="F446" s="189"/>
      <c r="G446" s="189"/>
      <c r="H446" s="166"/>
      <c r="K446" s="161"/>
    </row>
    <row r="447" spans="1:11" ht="15" customHeight="1">
      <c r="A447" s="268"/>
      <c r="B447" s="259"/>
      <c r="C447" s="187"/>
      <c r="D447" s="187"/>
      <c r="E447" s="188"/>
      <c r="F447" s="189"/>
      <c r="G447" s="189"/>
      <c r="H447" s="166"/>
      <c r="K447" s="161"/>
    </row>
    <row r="448" spans="1:11" ht="15" customHeight="1">
      <c r="A448" s="268"/>
      <c r="B448" s="259"/>
      <c r="C448" s="187"/>
      <c r="D448" s="187"/>
      <c r="E448" s="188"/>
      <c r="F448" s="189"/>
      <c r="G448" s="189"/>
      <c r="H448" s="166"/>
      <c r="K448" s="161"/>
    </row>
    <row r="449" spans="1:11" ht="15" customHeight="1">
      <c r="A449" s="268"/>
      <c r="B449" s="260"/>
      <c r="C449" s="187"/>
      <c r="D449" s="187"/>
      <c r="E449" s="188"/>
      <c r="F449" s="189"/>
      <c r="G449" s="189"/>
      <c r="H449" s="166"/>
      <c r="K449" s="161"/>
    </row>
    <row r="450" spans="1:11" ht="15" customHeight="1">
      <c r="A450" s="268"/>
      <c r="B450" s="259"/>
      <c r="C450" s="187"/>
      <c r="D450" s="187"/>
      <c r="E450" s="188"/>
      <c r="F450" s="189"/>
      <c r="G450" s="189"/>
      <c r="H450" s="166"/>
      <c r="K450" s="161"/>
    </row>
    <row r="451" spans="1:11" ht="15" customHeight="1">
      <c r="A451" s="268"/>
      <c r="B451" s="259"/>
      <c r="C451" s="187"/>
      <c r="D451" s="187"/>
      <c r="E451" s="188"/>
      <c r="F451" s="189"/>
      <c r="G451" s="189"/>
      <c r="H451" s="166"/>
      <c r="K451" s="161"/>
    </row>
    <row r="452" spans="1:11" ht="15" customHeight="1">
      <c r="A452" s="268"/>
      <c r="B452" s="259"/>
      <c r="C452" s="187"/>
      <c r="D452" s="187"/>
      <c r="E452" s="188"/>
      <c r="F452" s="189"/>
      <c r="G452" s="189"/>
      <c r="H452" s="166"/>
      <c r="K452" s="161"/>
    </row>
    <row r="453" spans="1:11" ht="15" customHeight="1">
      <c r="A453" s="268"/>
      <c r="B453" s="259"/>
      <c r="C453" s="187"/>
      <c r="D453" s="187"/>
      <c r="E453" s="188"/>
      <c r="F453" s="189"/>
      <c r="G453" s="189"/>
      <c r="H453" s="166"/>
      <c r="K453" s="161"/>
    </row>
    <row r="454" spans="1:11" ht="15" customHeight="1">
      <c r="A454" s="268"/>
      <c r="B454" s="259"/>
      <c r="C454" s="187"/>
      <c r="D454" s="187"/>
      <c r="E454" s="188"/>
      <c r="F454" s="189"/>
      <c r="G454" s="189"/>
      <c r="H454" s="166"/>
      <c r="K454" s="161"/>
    </row>
    <row r="455" spans="1:11" ht="15" customHeight="1">
      <c r="A455" s="268"/>
      <c r="B455" s="259"/>
      <c r="C455" s="187"/>
      <c r="D455" s="187"/>
      <c r="E455" s="188"/>
      <c r="F455" s="189"/>
      <c r="G455" s="189"/>
      <c r="H455" s="166"/>
      <c r="K455" s="161"/>
    </row>
    <row r="456" spans="1:11" ht="15" customHeight="1">
      <c r="A456" s="268"/>
      <c r="B456" s="259"/>
      <c r="C456" s="187"/>
      <c r="D456" s="187"/>
      <c r="E456" s="188"/>
      <c r="F456" s="189"/>
      <c r="G456" s="189"/>
      <c r="H456" s="166"/>
      <c r="K456" s="161"/>
    </row>
    <row r="457" spans="1:11" ht="15" customHeight="1">
      <c r="A457" s="268"/>
      <c r="B457" s="259"/>
      <c r="C457" s="187"/>
      <c r="D457" s="187"/>
      <c r="E457" s="188"/>
      <c r="F457" s="189"/>
      <c r="G457" s="189"/>
      <c r="H457" s="166"/>
      <c r="K457" s="161"/>
    </row>
    <row r="458" spans="1:11" ht="15" customHeight="1">
      <c r="A458" s="268"/>
      <c r="B458" s="259"/>
      <c r="C458" s="187"/>
      <c r="D458" s="187"/>
      <c r="E458" s="188"/>
      <c r="F458" s="189"/>
      <c r="G458" s="189"/>
      <c r="H458" s="166"/>
      <c r="K458" s="161"/>
    </row>
    <row r="459" spans="1:11" ht="15" customHeight="1">
      <c r="A459" s="268"/>
      <c r="B459" s="260"/>
      <c r="C459" s="187"/>
      <c r="D459" s="187"/>
      <c r="E459" s="188"/>
      <c r="F459" s="189"/>
      <c r="G459" s="189"/>
      <c r="H459" s="166"/>
      <c r="K459" s="161"/>
    </row>
    <row r="460" spans="1:11" ht="15" customHeight="1">
      <c r="A460" s="268"/>
      <c r="B460" s="259"/>
      <c r="C460" s="187"/>
      <c r="D460" s="187"/>
      <c r="E460" s="188"/>
      <c r="F460" s="189"/>
      <c r="G460" s="189"/>
      <c r="H460" s="166"/>
      <c r="K460" s="161"/>
    </row>
    <row r="461" spans="1:11" ht="15" customHeight="1">
      <c r="A461" s="268"/>
      <c r="B461" s="259"/>
      <c r="C461" s="187"/>
      <c r="D461" s="187"/>
      <c r="E461" s="188"/>
      <c r="F461" s="189"/>
      <c r="G461" s="189"/>
      <c r="H461" s="166"/>
      <c r="K461" s="161"/>
    </row>
    <row r="462" spans="1:11" ht="15" customHeight="1">
      <c r="A462" s="268"/>
      <c r="B462" s="259"/>
      <c r="C462" s="187"/>
      <c r="D462" s="187"/>
      <c r="E462" s="188"/>
      <c r="F462" s="189"/>
      <c r="G462" s="189"/>
      <c r="H462" s="166"/>
      <c r="K462" s="161"/>
    </row>
    <row r="463" spans="1:11" ht="15" customHeight="1">
      <c r="A463" s="268"/>
      <c r="B463" s="259"/>
      <c r="C463" s="187"/>
      <c r="D463" s="187"/>
      <c r="E463" s="188"/>
      <c r="F463" s="189"/>
      <c r="G463" s="189"/>
      <c r="H463" s="166"/>
      <c r="K463" s="161"/>
    </row>
    <row r="464" spans="1:11" ht="15" customHeight="1">
      <c r="A464" s="268"/>
      <c r="B464" s="259"/>
      <c r="C464" s="187"/>
      <c r="D464" s="187"/>
      <c r="E464" s="188"/>
      <c r="F464" s="189"/>
      <c r="G464" s="189"/>
      <c r="H464" s="166"/>
      <c r="K464" s="161"/>
    </row>
    <row r="465" spans="1:11" ht="15" customHeight="1">
      <c r="A465" s="268"/>
      <c r="B465" s="259"/>
      <c r="C465" s="187"/>
      <c r="D465" s="187"/>
      <c r="E465" s="188"/>
      <c r="F465" s="189"/>
      <c r="G465" s="189"/>
      <c r="H465" s="166"/>
      <c r="K465" s="161"/>
    </row>
    <row r="466" spans="1:11" ht="15" customHeight="1">
      <c r="A466" s="268"/>
      <c r="B466" s="259"/>
      <c r="C466" s="187"/>
      <c r="D466" s="187"/>
      <c r="E466" s="188"/>
      <c r="F466" s="189"/>
      <c r="G466" s="189"/>
      <c r="H466" s="166"/>
      <c r="K466" s="161"/>
    </row>
    <row r="467" spans="1:11" ht="15" customHeight="1">
      <c r="A467" s="268"/>
      <c r="B467" s="259"/>
      <c r="C467" s="187"/>
      <c r="D467" s="187"/>
      <c r="E467" s="188"/>
      <c r="F467" s="189"/>
      <c r="G467" s="189"/>
      <c r="H467" s="166"/>
      <c r="K467" s="161"/>
    </row>
    <row r="468" spans="1:11" ht="15" customHeight="1">
      <c r="A468" s="268"/>
      <c r="B468" s="259"/>
      <c r="C468" s="187"/>
      <c r="D468" s="187"/>
      <c r="E468" s="188"/>
      <c r="F468" s="189"/>
      <c r="G468" s="189"/>
      <c r="H468" s="166"/>
      <c r="K468" s="161"/>
    </row>
    <row r="469" spans="1:11" ht="15" customHeight="1">
      <c r="A469" s="268"/>
      <c r="B469" s="260"/>
      <c r="C469" s="187"/>
      <c r="D469" s="187"/>
      <c r="E469" s="188"/>
      <c r="F469" s="189"/>
      <c r="G469" s="189"/>
      <c r="H469" s="166"/>
      <c r="K469" s="161"/>
    </row>
    <row r="470" spans="1:11" ht="15" customHeight="1">
      <c r="A470" s="268"/>
      <c r="B470" s="259"/>
      <c r="C470" s="187"/>
      <c r="D470" s="187"/>
      <c r="E470" s="188"/>
      <c r="F470" s="189"/>
      <c r="G470" s="189"/>
      <c r="H470" s="166"/>
      <c r="K470" s="161"/>
    </row>
    <row r="471" spans="1:11" ht="15" customHeight="1">
      <c r="A471" s="268"/>
      <c r="B471" s="259"/>
      <c r="C471" s="187"/>
      <c r="D471" s="187"/>
      <c r="E471" s="188"/>
      <c r="F471" s="189"/>
      <c r="G471" s="189"/>
      <c r="H471" s="166"/>
      <c r="K471" s="161"/>
    </row>
    <row r="472" spans="1:11" ht="15" customHeight="1">
      <c r="A472" s="268"/>
      <c r="B472" s="259"/>
      <c r="C472" s="187"/>
      <c r="D472" s="187"/>
      <c r="E472" s="188"/>
      <c r="F472" s="189"/>
      <c r="G472" s="189"/>
      <c r="H472" s="166"/>
      <c r="K472" s="161"/>
    </row>
    <row r="473" spans="1:11" ht="15" customHeight="1">
      <c r="A473" s="268"/>
      <c r="B473" s="259"/>
      <c r="C473" s="187"/>
      <c r="D473" s="187"/>
      <c r="E473" s="188"/>
      <c r="F473" s="189"/>
      <c r="G473" s="189"/>
      <c r="H473" s="166"/>
      <c r="K473" s="161"/>
    </row>
    <row r="474" spans="1:11" ht="15" customHeight="1">
      <c r="A474" s="268"/>
      <c r="B474" s="259"/>
      <c r="C474" s="187"/>
      <c r="D474" s="187"/>
      <c r="E474" s="188"/>
      <c r="F474" s="189"/>
      <c r="G474" s="189"/>
      <c r="H474" s="166"/>
      <c r="K474" s="161"/>
    </row>
    <row r="475" spans="1:11" ht="15" customHeight="1">
      <c r="A475" s="268"/>
      <c r="B475" s="259"/>
      <c r="C475" s="187"/>
      <c r="D475" s="187"/>
      <c r="E475" s="188"/>
      <c r="F475" s="189"/>
      <c r="G475" s="189"/>
      <c r="H475" s="166"/>
      <c r="K475" s="161"/>
    </row>
    <row r="476" spans="1:11" ht="15" customHeight="1">
      <c r="A476" s="268"/>
      <c r="B476" s="259"/>
      <c r="C476" s="187"/>
      <c r="D476" s="187"/>
      <c r="E476" s="188"/>
      <c r="F476" s="189"/>
      <c r="G476" s="189"/>
      <c r="H476" s="166"/>
      <c r="K476" s="161"/>
    </row>
    <row r="477" spans="1:11" ht="15" customHeight="1">
      <c r="A477" s="268"/>
      <c r="B477" s="260"/>
      <c r="C477" s="187"/>
      <c r="D477" s="187"/>
      <c r="E477" s="188"/>
      <c r="F477" s="189"/>
      <c r="G477" s="189"/>
      <c r="H477" s="166"/>
      <c r="K477" s="161"/>
    </row>
    <row r="478" spans="1:11" ht="15" customHeight="1">
      <c r="A478" s="268"/>
      <c r="B478" s="259"/>
      <c r="C478" s="187"/>
      <c r="D478" s="187"/>
      <c r="E478" s="188"/>
      <c r="F478" s="189"/>
      <c r="G478" s="189"/>
      <c r="H478" s="166"/>
      <c r="K478" s="161"/>
    </row>
    <row r="479" spans="1:11" ht="15" customHeight="1">
      <c r="A479" s="268"/>
      <c r="B479" s="259"/>
      <c r="C479" s="187"/>
      <c r="D479" s="187"/>
      <c r="E479" s="188"/>
      <c r="F479" s="189"/>
      <c r="G479" s="189"/>
      <c r="H479" s="166"/>
      <c r="K479" s="161"/>
    </row>
    <row r="480" spans="1:11" ht="15" customHeight="1">
      <c r="A480" s="268"/>
      <c r="B480" s="259"/>
      <c r="C480" s="187"/>
      <c r="D480" s="187"/>
      <c r="E480" s="188"/>
      <c r="F480" s="189"/>
      <c r="G480" s="189"/>
      <c r="H480" s="166"/>
      <c r="K480" s="161"/>
    </row>
    <row r="481" spans="1:11" ht="15" customHeight="1">
      <c r="A481" s="268"/>
      <c r="B481" s="259"/>
      <c r="C481" s="187"/>
      <c r="D481" s="187"/>
      <c r="E481" s="188"/>
      <c r="F481" s="189"/>
      <c r="G481" s="189"/>
      <c r="H481" s="166"/>
      <c r="K481" s="161"/>
    </row>
    <row r="482" spans="1:11" ht="15" customHeight="1">
      <c r="A482" s="268"/>
      <c r="B482" s="259"/>
      <c r="C482" s="187"/>
      <c r="D482" s="187"/>
      <c r="E482" s="188"/>
      <c r="F482" s="189"/>
      <c r="G482" s="189"/>
      <c r="H482" s="166"/>
      <c r="K482" s="161"/>
    </row>
    <row r="483" spans="1:11" ht="15" customHeight="1">
      <c r="A483" s="268"/>
      <c r="B483" s="259"/>
      <c r="C483" s="187"/>
      <c r="D483" s="187"/>
      <c r="E483" s="188"/>
      <c r="F483" s="189"/>
      <c r="G483" s="189"/>
      <c r="H483" s="166"/>
      <c r="K483" s="161"/>
    </row>
    <row r="484" spans="1:11" ht="15" customHeight="1">
      <c r="A484" s="268"/>
      <c r="B484" s="259"/>
      <c r="C484" s="187"/>
      <c r="D484" s="187"/>
      <c r="E484" s="188"/>
      <c r="F484" s="189"/>
      <c r="G484" s="189"/>
      <c r="H484" s="166"/>
      <c r="K484" s="161"/>
    </row>
    <row r="485" spans="1:11" ht="15" customHeight="1">
      <c r="A485" s="268"/>
      <c r="B485" s="259"/>
      <c r="C485" s="187"/>
      <c r="D485" s="187"/>
      <c r="E485" s="188"/>
      <c r="F485" s="189"/>
      <c r="G485" s="189"/>
      <c r="H485" s="166"/>
      <c r="K485" s="161"/>
    </row>
    <row r="486" spans="1:11" ht="15" customHeight="1">
      <c r="A486" s="268"/>
      <c r="B486" s="259"/>
      <c r="C486" s="187"/>
      <c r="D486" s="187"/>
      <c r="E486" s="188"/>
      <c r="F486" s="189"/>
      <c r="G486" s="189"/>
      <c r="H486" s="166"/>
      <c r="K486" s="161"/>
    </row>
    <row r="487" spans="1:11" ht="15" customHeight="1">
      <c r="A487" s="268"/>
      <c r="B487" s="260"/>
      <c r="C487" s="187"/>
      <c r="D487" s="187"/>
      <c r="E487" s="188"/>
      <c r="F487" s="189"/>
      <c r="G487" s="189"/>
      <c r="H487" s="166"/>
      <c r="K487" s="161"/>
    </row>
    <row r="488" spans="1:11" ht="15" customHeight="1">
      <c r="A488" s="268"/>
      <c r="B488" s="259"/>
      <c r="C488" s="187"/>
      <c r="D488" s="187"/>
      <c r="E488" s="188"/>
      <c r="F488" s="189"/>
      <c r="G488" s="189"/>
      <c r="H488" s="166"/>
      <c r="K488" s="161"/>
    </row>
    <row r="489" spans="1:11" ht="15" customHeight="1">
      <c r="A489" s="268"/>
      <c r="B489" s="259"/>
      <c r="C489" s="187"/>
      <c r="D489" s="187"/>
      <c r="E489" s="188"/>
      <c r="F489" s="189"/>
      <c r="G489" s="189"/>
      <c r="H489" s="166"/>
      <c r="K489" s="161"/>
    </row>
    <row r="490" spans="1:11" ht="15" customHeight="1">
      <c r="A490" s="268"/>
      <c r="B490" s="259"/>
      <c r="C490" s="187"/>
      <c r="D490" s="187"/>
      <c r="E490" s="188"/>
      <c r="F490" s="189"/>
      <c r="G490" s="189"/>
      <c r="H490" s="166"/>
      <c r="K490" s="161"/>
    </row>
    <row r="491" spans="1:11" ht="15" customHeight="1">
      <c r="A491" s="268"/>
      <c r="B491" s="259"/>
      <c r="C491" s="187"/>
      <c r="D491" s="187"/>
      <c r="E491" s="188"/>
      <c r="F491" s="189"/>
      <c r="G491" s="189"/>
      <c r="H491" s="166"/>
      <c r="K491" s="161"/>
    </row>
    <row r="492" spans="1:11" ht="15" customHeight="1">
      <c r="A492" s="268"/>
      <c r="B492" s="259"/>
      <c r="C492" s="187"/>
      <c r="D492" s="187"/>
      <c r="E492" s="188"/>
      <c r="F492" s="189"/>
      <c r="G492" s="189"/>
      <c r="H492" s="166"/>
      <c r="K492" s="161"/>
    </row>
    <row r="493" spans="1:11" ht="15" customHeight="1">
      <c r="A493" s="268"/>
      <c r="B493" s="259"/>
      <c r="C493" s="187"/>
      <c r="D493" s="187"/>
      <c r="E493" s="188"/>
      <c r="F493" s="189"/>
      <c r="G493" s="189"/>
      <c r="H493" s="166"/>
      <c r="K493" s="161"/>
    </row>
    <row r="494" spans="1:11" ht="15" customHeight="1">
      <c r="A494" s="268"/>
      <c r="B494" s="259"/>
      <c r="C494" s="187"/>
      <c r="D494" s="187"/>
      <c r="E494" s="188"/>
      <c r="F494" s="189"/>
      <c r="G494" s="189"/>
      <c r="H494" s="166"/>
      <c r="K494" s="161"/>
    </row>
    <row r="495" spans="1:11" ht="15" customHeight="1">
      <c r="A495" s="268"/>
      <c r="B495" s="259"/>
      <c r="C495" s="187"/>
      <c r="D495" s="187"/>
      <c r="E495" s="188"/>
      <c r="F495" s="189"/>
      <c r="G495" s="189"/>
      <c r="H495" s="166"/>
      <c r="K495" s="161"/>
    </row>
    <row r="496" spans="1:11" ht="15" customHeight="1">
      <c r="A496" s="268"/>
      <c r="B496" s="259"/>
      <c r="C496" s="187"/>
      <c r="D496" s="187"/>
      <c r="E496" s="188"/>
      <c r="F496" s="189"/>
      <c r="G496" s="189"/>
      <c r="H496" s="166"/>
      <c r="K496" s="161"/>
    </row>
    <row r="497" spans="1:11" ht="15" customHeight="1">
      <c r="A497" s="268"/>
      <c r="B497" s="259"/>
      <c r="C497" s="187"/>
      <c r="D497" s="187"/>
      <c r="E497" s="188"/>
      <c r="F497" s="189"/>
      <c r="G497" s="189"/>
      <c r="H497" s="166"/>
      <c r="K497" s="161"/>
    </row>
    <row r="498" spans="1:11" ht="15" customHeight="1">
      <c r="A498" s="268"/>
      <c r="B498" s="260"/>
      <c r="C498" s="187"/>
      <c r="D498" s="187"/>
      <c r="E498" s="188"/>
      <c r="F498" s="189"/>
      <c r="G498" s="189"/>
      <c r="H498" s="166"/>
      <c r="K498" s="161"/>
    </row>
    <row r="499" spans="1:11" ht="15" customHeight="1">
      <c r="A499" s="268"/>
      <c r="B499" s="259"/>
      <c r="C499" s="187"/>
      <c r="D499" s="187"/>
      <c r="E499" s="188"/>
      <c r="F499" s="189"/>
      <c r="G499" s="189"/>
      <c r="H499" s="166"/>
      <c r="K499" s="161"/>
    </row>
    <row r="500" spans="1:11" ht="15" customHeight="1">
      <c r="A500" s="268"/>
      <c r="B500" s="259"/>
      <c r="C500" s="187"/>
      <c r="D500" s="187"/>
      <c r="E500" s="188"/>
      <c r="F500" s="189"/>
      <c r="G500" s="189"/>
      <c r="H500" s="166"/>
      <c r="K500" s="161"/>
    </row>
    <row r="501" spans="1:11" ht="15" customHeight="1">
      <c r="A501" s="268"/>
      <c r="B501" s="259"/>
      <c r="C501" s="187"/>
      <c r="D501" s="187"/>
      <c r="E501" s="188"/>
      <c r="F501" s="189"/>
      <c r="G501" s="189"/>
      <c r="H501" s="166"/>
      <c r="K501" s="161"/>
    </row>
    <row r="502" spans="1:11" ht="15" customHeight="1">
      <c r="A502" s="268"/>
      <c r="B502" s="259"/>
      <c r="C502" s="187"/>
      <c r="D502" s="187"/>
      <c r="E502" s="188"/>
      <c r="F502" s="189"/>
      <c r="G502" s="189"/>
      <c r="H502" s="166"/>
      <c r="K502" s="161"/>
    </row>
    <row r="503" spans="1:11" ht="15" customHeight="1">
      <c r="A503" s="268"/>
      <c r="B503" s="259"/>
      <c r="C503" s="187"/>
      <c r="D503" s="187"/>
      <c r="E503" s="188"/>
      <c r="F503" s="189"/>
      <c r="G503" s="189"/>
      <c r="H503" s="166"/>
      <c r="K503" s="161"/>
    </row>
    <row r="504" spans="1:11" ht="15" customHeight="1">
      <c r="A504" s="268"/>
      <c r="B504" s="260"/>
      <c r="C504" s="187"/>
      <c r="D504" s="187"/>
      <c r="E504" s="188"/>
      <c r="F504" s="189"/>
      <c r="G504" s="189"/>
      <c r="H504" s="166"/>
      <c r="K504" s="161"/>
    </row>
    <row r="505" spans="1:11" ht="15" customHeight="1">
      <c r="A505" s="268"/>
      <c r="B505" s="259"/>
      <c r="C505" s="187"/>
      <c r="D505" s="187"/>
      <c r="E505" s="188"/>
      <c r="F505" s="189"/>
      <c r="G505" s="189"/>
      <c r="H505" s="166"/>
      <c r="K505" s="161"/>
    </row>
    <row r="506" spans="1:11" ht="15" customHeight="1">
      <c r="A506" s="268"/>
      <c r="B506" s="259"/>
      <c r="C506" s="187"/>
      <c r="D506" s="187"/>
      <c r="E506" s="188"/>
      <c r="F506" s="189"/>
      <c r="G506" s="189"/>
      <c r="H506" s="166"/>
      <c r="K506" s="161"/>
    </row>
    <row r="507" spans="1:11" ht="15" customHeight="1">
      <c r="A507" s="268"/>
      <c r="B507" s="259"/>
      <c r="C507" s="187"/>
      <c r="D507" s="187"/>
      <c r="E507" s="188"/>
      <c r="F507" s="189"/>
      <c r="G507" s="189"/>
      <c r="H507" s="166"/>
      <c r="K507" s="161"/>
    </row>
    <row r="508" spans="1:11" ht="15" customHeight="1">
      <c r="A508" s="268"/>
      <c r="B508" s="259"/>
      <c r="C508" s="187"/>
      <c r="D508" s="187"/>
      <c r="E508" s="188"/>
      <c r="F508" s="189"/>
      <c r="G508" s="189"/>
      <c r="H508" s="166"/>
      <c r="K508" s="161"/>
    </row>
    <row r="509" spans="1:11" ht="15" customHeight="1">
      <c r="A509" s="268"/>
      <c r="B509" s="259"/>
      <c r="C509" s="187"/>
      <c r="D509" s="187"/>
      <c r="E509" s="188"/>
      <c r="F509" s="189"/>
      <c r="G509" s="189"/>
      <c r="H509" s="166"/>
      <c r="K509" s="161"/>
    </row>
    <row r="510" spans="1:11" ht="15" customHeight="1">
      <c r="A510" s="268"/>
      <c r="B510" s="259"/>
      <c r="C510" s="187"/>
      <c r="D510" s="187"/>
      <c r="E510" s="188"/>
      <c r="F510" s="189"/>
      <c r="G510" s="189"/>
      <c r="H510" s="166"/>
      <c r="K510" s="161"/>
    </row>
    <row r="511" spans="1:11" ht="15" customHeight="1">
      <c r="A511" s="268"/>
      <c r="B511" s="259"/>
      <c r="C511" s="187"/>
      <c r="D511" s="187"/>
      <c r="E511" s="188"/>
      <c r="F511" s="189"/>
      <c r="G511" s="189"/>
      <c r="H511" s="166"/>
      <c r="K511" s="161"/>
    </row>
    <row r="512" spans="1:11" ht="15" customHeight="1">
      <c r="A512" s="268"/>
      <c r="B512" s="259"/>
      <c r="C512" s="187"/>
      <c r="D512" s="187"/>
      <c r="E512" s="188"/>
      <c r="F512" s="189"/>
      <c r="G512" s="189"/>
      <c r="H512" s="166"/>
      <c r="K512" s="161"/>
    </row>
    <row r="513" spans="1:11" ht="15" customHeight="1">
      <c r="A513" s="268"/>
      <c r="B513" s="259"/>
      <c r="C513" s="187"/>
      <c r="D513" s="187"/>
      <c r="E513" s="188"/>
      <c r="F513" s="189"/>
      <c r="G513" s="189"/>
      <c r="H513" s="166"/>
      <c r="K513" s="161"/>
    </row>
    <row r="514" spans="1:11" ht="15" customHeight="1">
      <c r="A514" s="268"/>
      <c r="B514" s="260"/>
      <c r="C514" s="187"/>
      <c r="D514" s="187"/>
      <c r="E514" s="188"/>
      <c r="F514" s="189"/>
      <c r="G514" s="189"/>
      <c r="H514" s="166"/>
      <c r="K514" s="161"/>
    </row>
    <row r="515" spans="1:11" ht="15" customHeight="1">
      <c r="A515" s="268"/>
      <c r="B515" s="259"/>
      <c r="C515" s="187"/>
      <c r="D515" s="187"/>
      <c r="E515" s="188"/>
      <c r="F515" s="189"/>
      <c r="G515" s="189"/>
      <c r="H515" s="166"/>
      <c r="K515" s="161"/>
    </row>
    <row r="516" spans="1:11" ht="15" customHeight="1">
      <c r="A516" s="268"/>
      <c r="B516" s="259"/>
      <c r="C516" s="187"/>
      <c r="D516" s="187"/>
      <c r="E516" s="188"/>
      <c r="F516" s="189"/>
      <c r="G516" s="189"/>
      <c r="H516" s="166"/>
      <c r="K516" s="161"/>
    </row>
    <row r="517" spans="1:11" ht="15" customHeight="1">
      <c r="A517" s="268"/>
      <c r="B517" s="259"/>
      <c r="C517" s="187"/>
      <c r="D517" s="187"/>
      <c r="E517" s="188"/>
      <c r="F517" s="189"/>
      <c r="G517" s="189"/>
      <c r="H517" s="166"/>
      <c r="K517" s="161"/>
    </row>
    <row r="518" spans="1:11" ht="15" customHeight="1">
      <c r="A518" s="268"/>
      <c r="B518" s="259"/>
      <c r="C518" s="187"/>
      <c r="D518" s="187"/>
      <c r="E518" s="188"/>
      <c r="F518" s="189"/>
      <c r="G518" s="189"/>
      <c r="H518" s="166"/>
      <c r="K518" s="161"/>
    </row>
    <row r="519" spans="1:11" ht="15" customHeight="1">
      <c r="A519" s="268"/>
      <c r="B519" s="259"/>
      <c r="C519" s="187"/>
      <c r="D519" s="187"/>
      <c r="E519" s="188"/>
      <c r="F519" s="189"/>
      <c r="G519" s="189"/>
      <c r="H519" s="166"/>
      <c r="K519" s="161"/>
    </row>
    <row r="520" spans="1:11" ht="15" customHeight="1">
      <c r="A520" s="268"/>
      <c r="B520" s="259"/>
      <c r="C520" s="187"/>
      <c r="D520" s="187"/>
      <c r="E520" s="188"/>
      <c r="F520" s="189"/>
      <c r="G520" s="189"/>
      <c r="H520" s="166"/>
      <c r="K520" s="161"/>
    </row>
    <row r="521" spans="1:11" ht="15" customHeight="1">
      <c r="A521" s="268"/>
      <c r="B521" s="260"/>
      <c r="C521" s="187"/>
      <c r="D521" s="187"/>
      <c r="E521" s="188"/>
      <c r="F521" s="189"/>
      <c r="G521" s="189"/>
      <c r="H521" s="166"/>
      <c r="K521" s="161"/>
    </row>
    <row r="522" spans="1:11" ht="15" customHeight="1">
      <c r="A522" s="268"/>
      <c r="B522" s="259"/>
      <c r="C522" s="187"/>
      <c r="D522" s="187"/>
      <c r="E522" s="188"/>
      <c r="F522" s="189"/>
      <c r="G522" s="189"/>
      <c r="H522" s="166"/>
      <c r="K522" s="161"/>
    </row>
    <row r="523" spans="1:11" ht="15" customHeight="1">
      <c r="A523" s="268"/>
      <c r="B523" s="259"/>
      <c r="C523" s="187"/>
      <c r="D523" s="187"/>
      <c r="E523" s="188"/>
      <c r="F523" s="189"/>
      <c r="G523" s="189"/>
      <c r="H523" s="166"/>
      <c r="K523" s="161"/>
    </row>
    <row r="524" spans="1:11" ht="15" customHeight="1">
      <c r="A524" s="268"/>
      <c r="B524" s="259"/>
      <c r="C524" s="187"/>
      <c r="D524" s="187"/>
      <c r="E524" s="188"/>
      <c r="F524" s="189"/>
      <c r="G524" s="189"/>
      <c r="H524" s="166"/>
      <c r="K524" s="161"/>
    </row>
    <row r="525" spans="1:11" ht="15" customHeight="1">
      <c r="A525" s="268"/>
      <c r="B525" s="259"/>
      <c r="C525" s="187"/>
      <c r="D525" s="187"/>
      <c r="E525" s="188"/>
      <c r="F525" s="189"/>
      <c r="G525" s="189"/>
      <c r="H525" s="166"/>
      <c r="K525" s="161"/>
    </row>
    <row r="526" spans="1:11" ht="15" customHeight="1">
      <c r="A526" s="268"/>
      <c r="B526" s="259"/>
      <c r="C526" s="187"/>
      <c r="D526" s="187"/>
      <c r="E526" s="188"/>
      <c r="F526" s="189"/>
      <c r="G526" s="189"/>
      <c r="H526" s="166"/>
      <c r="K526" s="161"/>
    </row>
    <row r="527" spans="1:11" ht="15" customHeight="1">
      <c r="A527" s="268"/>
      <c r="B527" s="259"/>
      <c r="C527" s="187"/>
      <c r="D527" s="187"/>
      <c r="E527" s="188"/>
      <c r="F527" s="189"/>
      <c r="G527" s="189"/>
      <c r="H527" s="166"/>
      <c r="K527" s="161"/>
    </row>
    <row r="528" spans="1:11" ht="15" customHeight="1">
      <c r="A528" s="268"/>
      <c r="B528" s="259"/>
      <c r="C528" s="187"/>
      <c r="D528" s="187"/>
      <c r="E528" s="188"/>
      <c r="F528" s="189"/>
      <c r="G528" s="189"/>
      <c r="H528" s="166"/>
      <c r="K528" s="161"/>
    </row>
    <row r="529" spans="1:11" ht="15" customHeight="1">
      <c r="A529" s="268"/>
      <c r="B529" s="259"/>
      <c r="C529" s="187"/>
      <c r="D529" s="187"/>
      <c r="E529" s="188"/>
      <c r="F529" s="189"/>
      <c r="G529" s="189"/>
      <c r="H529" s="166"/>
      <c r="K529" s="161"/>
    </row>
    <row r="530" spans="1:11" ht="15" customHeight="1">
      <c r="A530" s="268"/>
      <c r="B530" s="259"/>
      <c r="C530" s="187"/>
      <c r="D530" s="187"/>
      <c r="E530" s="188"/>
      <c r="F530" s="189"/>
      <c r="G530" s="189"/>
      <c r="H530" s="166"/>
      <c r="K530" s="161"/>
    </row>
    <row r="531" spans="1:11" ht="15" customHeight="1">
      <c r="A531" s="268"/>
      <c r="B531" s="259"/>
      <c r="C531" s="187"/>
      <c r="D531" s="187"/>
      <c r="E531" s="188"/>
      <c r="F531" s="189"/>
      <c r="G531" s="189"/>
      <c r="H531" s="166"/>
      <c r="K531" s="161"/>
    </row>
    <row r="532" spans="1:11" ht="15" customHeight="1">
      <c r="A532" s="268"/>
      <c r="B532" s="260"/>
      <c r="C532" s="187"/>
      <c r="D532" s="187"/>
      <c r="E532" s="188"/>
      <c r="F532" s="189"/>
      <c r="G532" s="189"/>
      <c r="H532" s="166"/>
      <c r="K532" s="161"/>
    </row>
    <row r="533" spans="1:11" ht="15" customHeight="1">
      <c r="A533" s="268"/>
      <c r="B533" s="259"/>
      <c r="C533" s="187"/>
      <c r="D533" s="187"/>
      <c r="E533" s="188"/>
      <c r="F533" s="189"/>
      <c r="G533" s="189"/>
      <c r="H533" s="166"/>
      <c r="K533" s="161"/>
    </row>
    <row r="534" spans="1:11" ht="15" customHeight="1">
      <c r="A534" s="268"/>
      <c r="B534" s="259"/>
      <c r="C534" s="187"/>
      <c r="D534" s="187"/>
      <c r="E534" s="188"/>
      <c r="F534" s="189"/>
      <c r="G534" s="189"/>
      <c r="H534" s="166"/>
      <c r="K534" s="161"/>
    </row>
    <row r="535" spans="1:11" ht="15" customHeight="1">
      <c r="A535" s="268"/>
      <c r="B535" s="260"/>
      <c r="C535" s="187"/>
      <c r="D535" s="187"/>
      <c r="E535" s="188"/>
      <c r="F535" s="189"/>
      <c r="G535" s="189"/>
      <c r="H535" s="166"/>
      <c r="K535" s="161"/>
    </row>
    <row r="536" spans="1:11" ht="15" customHeight="1">
      <c r="A536" s="268"/>
      <c r="B536" s="259"/>
      <c r="C536" s="187"/>
      <c r="D536" s="187"/>
      <c r="E536" s="188"/>
      <c r="F536" s="189"/>
      <c r="G536" s="189"/>
      <c r="H536" s="166"/>
      <c r="K536" s="161"/>
    </row>
    <row r="537" spans="1:11" ht="15" customHeight="1">
      <c r="A537" s="268"/>
      <c r="B537" s="259"/>
      <c r="C537" s="187"/>
      <c r="D537" s="187"/>
      <c r="E537" s="188"/>
      <c r="F537" s="189"/>
      <c r="G537" s="189"/>
      <c r="H537" s="166"/>
      <c r="K537" s="161"/>
    </row>
    <row r="538" spans="1:11" ht="15" customHeight="1">
      <c r="A538" s="268"/>
      <c r="B538" s="259"/>
      <c r="C538" s="187"/>
      <c r="D538" s="187"/>
      <c r="E538" s="188"/>
      <c r="F538" s="189"/>
      <c r="G538" s="189"/>
      <c r="H538" s="166"/>
      <c r="K538" s="161"/>
    </row>
    <row r="539" spans="1:11" ht="15" customHeight="1">
      <c r="A539" s="268"/>
      <c r="B539" s="259"/>
      <c r="C539" s="187"/>
      <c r="D539" s="187"/>
      <c r="E539" s="188"/>
      <c r="F539" s="189"/>
      <c r="G539" s="189"/>
      <c r="H539" s="166"/>
      <c r="K539" s="161"/>
    </row>
    <row r="540" spans="1:11" ht="15" customHeight="1">
      <c r="A540" s="268"/>
      <c r="B540" s="259"/>
      <c r="C540" s="187"/>
      <c r="D540" s="187"/>
      <c r="E540" s="188"/>
      <c r="F540" s="189"/>
      <c r="G540" s="189"/>
      <c r="H540" s="166"/>
      <c r="K540" s="161"/>
    </row>
    <row r="541" spans="1:11" ht="15" customHeight="1">
      <c r="A541" s="268"/>
      <c r="B541" s="260"/>
      <c r="C541" s="187"/>
      <c r="D541" s="187"/>
      <c r="E541" s="188"/>
      <c r="F541" s="189"/>
      <c r="G541" s="189"/>
      <c r="H541" s="166"/>
      <c r="K541" s="161"/>
    </row>
    <row r="542" spans="1:11" ht="15" customHeight="1">
      <c r="A542" s="268"/>
      <c r="B542" s="259"/>
      <c r="C542" s="187"/>
      <c r="D542" s="187"/>
      <c r="E542" s="188"/>
      <c r="F542" s="189"/>
      <c r="G542" s="189"/>
      <c r="H542" s="166"/>
      <c r="K542" s="161"/>
    </row>
    <row r="543" spans="1:11" ht="15" customHeight="1">
      <c r="A543" s="268"/>
      <c r="B543" s="259"/>
      <c r="C543" s="187"/>
      <c r="D543" s="187"/>
      <c r="E543" s="188"/>
      <c r="F543" s="189"/>
      <c r="G543" s="189"/>
      <c r="H543" s="166"/>
      <c r="K543" s="161"/>
    </row>
    <row r="544" spans="1:11" ht="15" customHeight="1">
      <c r="A544" s="268"/>
      <c r="B544" s="259"/>
      <c r="C544" s="187"/>
      <c r="D544" s="187"/>
      <c r="E544" s="188"/>
      <c r="F544" s="189"/>
      <c r="G544" s="189"/>
      <c r="H544" s="166"/>
      <c r="K544" s="161"/>
    </row>
    <row r="545" spans="1:11" ht="15" customHeight="1">
      <c r="A545" s="268"/>
      <c r="B545" s="259"/>
      <c r="C545" s="187"/>
      <c r="D545" s="187"/>
      <c r="E545" s="188"/>
      <c r="F545" s="189"/>
      <c r="G545" s="189"/>
      <c r="H545" s="166"/>
      <c r="K545" s="161"/>
    </row>
    <row r="546" spans="1:11" ht="15" customHeight="1">
      <c r="A546" s="268"/>
      <c r="B546" s="259"/>
      <c r="C546" s="187"/>
      <c r="D546" s="187"/>
      <c r="E546" s="188"/>
      <c r="F546" s="189"/>
      <c r="G546" s="189"/>
      <c r="H546" s="166"/>
      <c r="K546" s="161"/>
    </row>
    <row r="547" spans="1:11" ht="15" customHeight="1">
      <c r="A547" s="268"/>
      <c r="B547" s="259"/>
      <c r="C547" s="187"/>
      <c r="D547" s="187"/>
      <c r="E547" s="188"/>
      <c r="F547" s="189"/>
      <c r="G547" s="189"/>
      <c r="H547" s="166"/>
      <c r="K547" s="161"/>
    </row>
    <row r="548" spans="1:11" ht="15" customHeight="1">
      <c r="A548" s="268"/>
      <c r="B548" s="259"/>
      <c r="C548" s="187"/>
      <c r="D548" s="187"/>
      <c r="E548" s="188"/>
      <c r="F548" s="189"/>
      <c r="G548" s="189"/>
      <c r="H548" s="166"/>
      <c r="K548" s="161"/>
    </row>
    <row r="549" spans="1:11" ht="15" customHeight="1">
      <c r="A549" s="268"/>
      <c r="B549" s="260"/>
      <c r="C549" s="187"/>
      <c r="D549" s="187"/>
      <c r="E549" s="188"/>
      <c r="F549" s="189"/>
      <c r="G549" s="189"/>
      <c r="H549" s="166"/>
      <c r="K549" s="161"/>
    </row>
    <row r="550" spans="1:11" ht="15" customHeight="1">
      <c r="A550" s="268"/>
      <c r="B550" s="259"/>
      <c r="C550" s="187"/>
      <c r="D550" s="187"/>
      <c r="E550" s="188"/>
      <c r="F550" s="189"/>
      <c r="G550" s="189"/>
      <c r="H550" s="166"/>
      <c r="K550" s="161"/>
    </row>
    <row r="551" spans="1:11" ht="15" customHeight="1">
      <c r="A551" s="268"/>
      <c r="B551" s="259"/>
      <c r="C551" s="187"/>
      <c r="D551" s="187"/>
      <c r="E551" s="188"/>
      <c r="F551" s="189"/>
      <c r="G551" s="189"/>
      <c r="H551" s="166"/>
      <c r="K551" s="161"/>
    </row>
    <row r="552" spans="1:11" ht="15" customHeight="1">
      <c r="A552" s="268"/>
      <c r="B552" s="259"/>
      <c r="C552" s="187"/>
      <c r="D552" s="187"/>
      <c r="E552" s="188"/>
      <c r="F552" s="189"/>
      <c r="G552" s="189"/>
      <c r="H552" s="166"/>
      <c r="K552" s="161"/>
    </row>
    <row r="553" spans="1:11" ht="15" customHeight="1">
      <c r="A553" s="268"/>
      <c r="B553" s="259"/>
      <c r="C553" s="187"/>
      <c r="D553" s="187"/>
      <c r="E553" s="188"/>
      <c r="F553" s="189"/>
      <c r="G553" s="189"/>
      <c r="H553" s="166"/>
    </row>
    <row r="554" spans="1:11" ht="15" customHeight="1">
      <c r="A554" s="268"/>
      <c r="B554" s="259"/>
      <c r="C554" s="187"/>
      <c r="D554" s="187"/>
      <c r="E554" s="188"/>
      <c r="F554" s="189"/>
      <c r="G554" s="189"/>
      <c r="H554" s="166"/>
    </row>
    <row r="555" spans="1:11" ht="15" customHeight="1">
      <c r="A555" s="268"/>
      <c r="B555" s="259"/>
      <c r="C555" s="187"/>
      <c r="D555" s="187"/>
      <c r="E555" s="188"/>
      <c r="F555" s="189"/>
      <c r="G555" s="189"/>
      <c r="H555" s="166"/>
    </row>
    <row r="556" spans="1:11" ht="15" customHeight="1">
      <c r="A556" s="268"/>
      <c r="B556" s="259"/>
      <c r="C556" s="187"/>
      <c r="D556" s="187"/>
      <c r="E556" s="188"/>
      <c r="F556" s="189"/>
      <c r="G556" s="189"/>
      <c r="H556" s="166"/>
    </row>
    <row r="557" spans="1:11" ht="15" customHeight="1">
      <c r="A557" s="268"/>
      <c r="B557" s="259"/>
      <c r="C557" s="187"/>
      <c r="D557" s="187"/>
      <c r="E557" s="188"/>
      <c r="F557" s="189"/>
      <c r="G557" s="189"/>
      <c r="H557" s="166"/>
    </row>
    <row r="558" spans="1:11" ht="15" customHeight="1">
      <c r="A558" s="268"/>
      <c r="B558" s="259"/>
      <c r="C558" s="187"/>
      <c r="D558" s="187"/>
      <c r="E558" s="188"/>
      <c r="F558" s="189"/>
      <c r="G558" s="189"/>
      <c r="H558" s="166"/>
    </row>
    <row r="559" spans="1:11" ht="15" customHeight="1">
      <c r="A559" s="268"/>
      <c r="B559" s="260"/>
      <c r="C559" s="187"/>
      <c r="D559" s="187"/>
      <c r="E559" s="188"/>
      <c r="F559" s="189"/>
      <c r="G559" s="189"/>
      <c r="H559" s="166"/>
    </row>
    <row r="560" spans="1:11" ht="15" customHeight="1">
      <c r="A560" s="268"/>
      <c r="B560" s="259"/>
      <c r="C560" s="187"/>
      <c r="D560" s="187"/>
      <c r="E560" s="188"/>
      <c r="F560" s="189"/>
      <c r="G560" s="189"/>
      <c r="H560" s="166"/>
    </row>
    <row r="561" spans="1:8" ht="15" customHeight="1">
      <c r="A561" s="268"/>
      <c r="B561" s="259"/>
      <c r="C561" s="187"/>
      <c r="D561" s="187"/>
      <c r="E561" s="188"/>
      <c r="F561" s="189"/>
      <c r="G561" s="189"/>
      <c r="H561" s="166"/>
    </row>
    <row r="562" spans="1:8" ht="15" customHeight="1">
      <c r="A562" s="268"/>
      <c r="B562" s="259"/>
      <c r="C562" s="187"/>
      <c r="D562" s="187"/>
      <c r="E562" s="188"/>
      <c r="F562" s="189"/>
      <c r="G562" s="189"/>
      <c r="H562" s="166"/>
    </row>
    <row r="563" spans="1:8" ht="15" customHeight="1">
      <c r="A563" s="268"/>
      <c r="B563" s="259"/>
      <c r="C563" s="187"/>
      <c r="D563" s="187"/>
      <c r="E563" s="188"/>
      <c r="F563" s="189"/>
      <c r="G563" s="189"/>
      <c r="H563" s="166"/>
    </row>
    <row r="564" spans="1:8" ht="15" customHeight="1">
      <c r="A564" s="268"/>
      <c r="B564" s="259"/>
      <c r="C564" s="187"/>
      <c r="D564" s="187"/>
      <c r="E564" s="188"/>
      <c r="F564" s="189"/>
      <c r="G564" s="189"/>
      <c r="H564" s="166"/>
    </row>
    <row r="565" spans="1:8" ht="15" customHeight="1">
      <c r="A565" s="268"/>
      <c r="B565" s="259"/>
      <c r="C565" s="187"/>
      <c r="D565" s="187"/>
      <c r="E565" s="188"/>
      <c r="F565" s="189"/>
      <c r="G565" s="189"/>
      <c r="H565" s="166"/>
    </row>
    <row r="566" spans="1:8" ht="15" customHeight="1">
      <c r="A566" s="268"/>
      <c r="B566" s="259"/>
      <c r="C566" s="187"/>
      <c r="D566" s="187"/>
      <c r="E566" s="188"/>
      <c r="F566" s="189"/>
      <c r="G566" s="189"/>
      <c r="H566" s="166"/>
    </row>
    <row r="567" spans="1:8" ht="15" customHeight="1">
      <c r="A567" s="268"/>
      <c r="B567" s="259"/>
      <c r="C567" s="187"/>
      <c r="D567" s="187"/>
      <c r="E567" s="188"/>
      <c r="F567" s="189"/>
      <c r="G567" s="189"/>
      <c r="H567" s="166"/>
    </row>
    <row r="568" spans="1:8" ht="15" customHeight="1">
      <c r="A568" s="268"/>
      <c r="B568" s="260"/>
      <c r="C568" s="187"/>
      <c r="D568" s="187"/>
      <c r="E568" s="188"/>
      <c r="F568" s="189"/>
      <c r="G568" s="189"/>
      <c r="H568" s="166"/>
    </row>
    <row r="569" spans="1:8" ht="15" customHeight="1">
      <c r="A569" s="268"/>
      <c r="B569" s="259"/>
      <c r="C569" s="187"/>
      <c r="D569" s="187"/>
      <c r="E569" s="188"/>
      <c r="F569" s="189"/>
      <c r="G569" s="189"/>
      <c r="H569" s="166"/>
    </row>
    <row r="570" spans="1:8" ht="15" customHeight="1">
      <c r="A570" s="268"/>
      <c r="B570" s="259"/>
      <c r="C570" s="187"/>
      <c r="D570" s="187"/>
      <c r="E570" s="188"/>
      <c r="F570" s="189"/>
      <c r="G570" s="189"/>
      <c r="H570" s="166"/>
    </row>
    <row r="571" spans="1:8" ht="15" customHeight="1">
      <c r="A571" s="268"/>
      <c r="B571" s="259"/>
      <c r="C571" s="187"/>
      <c r="D571" s="187"/>
      <c r="E571" s="188"/>
      <c r="F571" s="189"/>
      <c r="G571" s="189"/>
      <c r="H571" s="166"/>
    </row>
    <row r="572" spans="1:8" ht="15" customHeight="1">
      <c r="A572" s="268"/>
      <c r="B572" s="260"/>
      <c r="C572" s="187"/>
      <c r="D572" s="187"/>
      <c r="E572" s="188"/>
      <c r="F572" s="189"/>
      <c r="G572" s="189"/>
      <c r="H572" s="166"/>
    </row>
    <row r="573" spans="1:8" ht="15" customHeight="1">
      <c r="A573" s="268"/>
      <c r="B573" s="259"/>
      <c r="C573" s="187"/>
      <c r="D573" s="187"/>
      <c r="E573" s="188"/>
      <c r="F573" s="189"/>
      <c r="G573" s="189"/>
      <c r="H573" s="166"/>
    </row>
    <row r="574" spans="1:8" ht="15" customHeight="1">
      <c r="A574" s="268"/>
      <c r="B574" s="259"/>
      <c r="C574" s="187"/>
      <c r="D574" s="187"/>
      <c r="E574" s="188"/>
      <c r="F574" s="189"/>
      <c r="G574" s="189"/>
      <c r="H574" s="166"/>
    </row>
    <row r="575" spans="1:8" ht="15" customHeight="1">
      <c r="A575" s="268"/>
      <c r="B575" s="260"/>
      <c r="C575" s="187"/>
      <c r="D575" s="187"/>
      <c r="E575" s="188"/>
      <c r="F575" s="189"/>
      <c r="G575" s="189"/>
      <c r="H575" s="166"/>
    </row>
    <row r="576" spans="1:8" ht="15" customHeight="1">
      <c r="A576" s="268"/>
      <c r="B576" s="259"/>
      <c r="C576" s="187"/>
      <c r="D576" s="187"/>
      <c r="E576" s="188"/>
      <c r="F576" s="189"/>
      <c r="G576" s="189"/>
      <c r="H576" s="166"/>
    </row>
    <row r="577" spans="1:8" ht="15" customHeight="1">
      <c r="A577" s="268"/>
      <c r="B577" s="259"/>
      <c r="C577" s="187"/>
      <c r="D577" s="187"/>
      <c r="E577" s="188"/>
      <c r="F577" s="189"/>
      <c r="G577" s="189"/>
      <c r="H577" s="166"/>
    </row>
    <row r="578" spans="1:8" ht="15" customHeight="1">
      <c r="A578" s="268"/>
      <c r="B578" s="259"/>
      <c r="C578" s="187"/>
      <c r="D578" s="187"/>
      <c r="E578" s="188"/>
      <c r="F578" s="189"/>
      <c r="G578" s="189"/>
      <c r="H578" s="166"/>
    </row>
    <row r="579" spans="1:8" ht="15" customHeight="1">
      <c r="A579" s="268"/>
      <c r="B579" s="259"/>
      <c r="C579" s="187"/>
      <c r="D579" s="187"/>
      <c r="E579" s="188"/>
      <c r="F579" s="189"/>
      <c r="G579" s="189"/>
      <c r="H579" s="166"/>
    </row>
    <row r="580" spans="1:8" ht="15" customHeight="1">
      <c r="A580" s="268"/>
      <c r="B580" s="259"/>
      <c r="C580" s="187"/>
      <c r="D580" s="187"/>
      <c r="E580" s="188"/>
      <c r="F580" s="189"/>
      <c r="G580" s="189"/>
      <c r="H580" s="166"/>
    </row>
    <row r="581" spans="1:8" ht="15" customHeight="1">
      <c r="A581" s="268"/>
      <c r="B581" s="259"/>
      <c r="C581" s="187"/>
      <c r="D581" s="187"/>
      <c r="E581" s="188"/>
      <c r="F581" s="189"/>
      <c r="G581" s="189"/>
      <c r="H581" s="166"/>
    </row>
    <row r="582" spans="1:8" ht="15" customHeight="1">
      <c r="A582" s="268"/>
      <c r="B582" s="260"/>
      <c r="C582" s="187"/>
      <c r="D582" s="187"/>
      <c r="E582" s="188"/>
      <c r="F582" s="189"/>
      <c r="G582" s="189"/>
      <c r="H582" s="166"/>
    </row>
    <row r="583" spans="1:8" ht="15" customHeight="1">
      <c r="A583" s="268"/>
      <c r="B583" s="259"/>
      <c r="C583" s="187"/>
      <c r="D583" s="187"/>
      <c r="E583" s="188"/>
      <c r="F583" s="189"/>
      <c r="G583" s="189"/>
      <c r="H583" s="166"/>
    </row>
    <row r="584" spans="1:8" ht="15" customHeight="1">
      <c r="A584" s="268"/>
      <c r="B584" s="259"/>
      <c r="C584" s="187"/>
      <c r="D584" s="187"/>
      <c r="E584" s="188"/>
      <c r="F584" s="189"/>
      <c r="G584" s="189"/>
      <c r="H584" s="166"/>
    </row>
    <row r="585" spans="1:8" ht="15" customHeight="1">
      <c r="A585" s="268"/>
      <c r="B585" s="259"/>
      <c r="C585" s="187"/>
      <c r="D585" s="187"/>
      <c r="E585" s="188"/>
      <c r="F585" s="189"/>
      <c r="G585" s="189"/>
      <c r="H585" s="166"/>
    </row>
    <row r="586" spans="1:8" ht="15" customHeight="1">
      <c r="A586" s="268"/>
      <c r="B586" s="259"/>
      <c r="C586" s="187"/>
      <c r="D586" s="187"/>
      <c r="E586" s="188"/>
      <c r="F586" s="189"/>
      <c r="G586" s="189"/>
      <c r="H586" s="166"/>
    </row>
    <row r="587" spans="1:8" ht="15" customHeight="1">
      <c r="A587" s="268"/>
      <c r="B587" s="259"/>
      <c r="C587" s="187"/>
      <c r="D587" s="187"/>
      <c r="E587" s="188"/>
      <c r="F587" s="189"/>
      <c r="G587" s="189"/>
      <c r="H587" s="166"/>
    </row>
    <row r="588" spans="1:8" ht="15" customHeight="1">
      <c r="A588" s="268"/>
      <c r="B588" s="260"/>
      <c r="C588" s="187"/>
      <c r="D588" s="187"/>
      <c r="E588" s="188"/>
      <c r="F588" s="189"/>
      <c r="G588" s="189"/>
      <c r="H588" s="166"/>
    </row>
    <row r="589" spans="1:8" ht="15" customHeight="1">
      <c r="A589" s="268"/>
      <c r="B589" s="259"/>
      <c r="C589" s="187"/>
      <c r="D589" s="187"/>
      <c r="E589" s="188"/>
      <c r="F589" s="189"/>
      <c r="G589" s="189"/>
      <c r="H589" s="166"/>
    </row>
    <row r="590" spans="1:8" ht="15" customHeight="1">
      <c r="A590" s="268"/>
      <c r="B590" s="259"/>
      <c r="C590" s="187"/>
      <c r="D590" s="187"/>
      <c r="E590" s="188"/>
      <c r="F590" s="189"/>
      <c r="G590" s="189"/>
      <c r="H590" s="166"/>
    </row>
    <row r="591" spans="1:8" ht="15" customHeight="1">
      <c r="A591" s="268"/>
      <c r="B591" s="259"/>
      <c r="C591" s="187"/>
      <c r="D591" s="187"/>
      <c r="E591" s="188"/>
      <c r="F591" s="189"/>
      <c r="G591" s="189"/>
      <c r="H591" s="166"/>
    </row>
    <row r="592" spans="1:8" ht="15" customHeight="1">
      <c r="A592" s="268"/>
      <c r="B592" s="259"/>
      <c r="C592" s="187"/>
      <c r="D592" s="187"/>
      <c r="E592" s="188"/>
      <c r="F592" s="189"/>
      <c r="G592" s="189"/>
      <c r="H592" s="166"/>
    </row>
    <row r="593" spans="1:8" ht="15" customHeight="1">
      <c r="A593" s="268"/>
      <c r="B593" s="259"/>
      <c r="C593" s="187"/>
      <c r="D593" s="187"/>
      <c r="E593" s="188"/>
      <c r="F593" s="189"/>
      <c r="G593" s="189"/>
      <c r="H593" s="166"/>
    </row>
    <row r="594" spans="1:8" ht="15" customHeight="1">
      <c r="A594" s="268"/>
      <c r="B594" s="259"/>
      <c r="C594" s="187"/>
      <c r="D594" s="187"/>
      <c r="E594" s="188"/>
      <c r="F594" s="189"/>
      <c r="G594" s="189"/>
      <c r="H594" s="166"/>
    </row>
    <row r="595" spans="1:8" ht="15" customHeight="1">
      <c r="A595" s="268"/>
      <c r="B595" s="259"/>
      <c r="C595" s="187"/>
      <c r="D595" s="187"/>
      <c r="E595" s="188"/>
      <c r="F595" s="189"/>
      <c r="G595" s="189"/>
      <c r="H595" s="166"/>
    </row>
    <row r="596" spans="1:8" ht="15" customHeight="1">
      <c r="A596" s="268"/>
      <c r="B596" s="260"/>
      <c r="C596" s="187"/>
      <c r="D596" s="187"/>
      <c r="E596" s="188"/>
      <c r="F596" s="189"/>
      <c r="G596" s="189"/>
      <c r="H596" s="166"/>
    </row>
    <row r="597" spans="1:8" ht="15" customHeight="1">
      <c r="A597" s="268"/>
      <c r="B597" s="259"/>
      <c r="C597" s="187"/>
      <c r="D597" s="187"/>
      <c r="E597" s="188"/>
      <c r="F597" s="189"/>
      <c r="G597" s="189"/>
      <c r="H597" s="166"/>
    </row>
    <row r="598" spans="1:8" ht="15" customHeight="1">
      <c r="A598" s="268"/>
      <c r="B598" s="259"/>
      <c r="C598" s="187"/>
      <c r="D598" s="187"/>
      <c r="E598" s="188"/>
      <c r="F598" s="189"/>
      <c r="G598" s="189"/>
      <c r="H598" s="166"/>
    </row>
    <row r="599" spans="1:8" ht="15" customHeight="1">
      <c r="A599" s="268"/>
      <c r="B599" s="259"/>
      <c r="C599" s="187"/>
      <c r="D599" s="187"/>
      <c r="E599" s="188"/>
      <c r="F599" s="189"/>
      <c r="G599" s="189"/>
      <c r="H599" s="166"/>
    </row>
    <row r="600" spans="1:8" ht="15" customHeight="1">
      <c r="A600" s="268"/>
      <c r="B600" s="259"/>
      <c r="C600" s="187"/>
      <c r="D600" s="187"/>
      <c r="E600" s="188"/>
      <c r="F600" s="189"/>
      <c r="G600" s="189"/>
      <c r="H600" s="166"/>
    </row>
    <row r="601" spans="1:8" ht="15" customHeight="1">
      <c r="A601" s="268"/>
      <c r="B601" s="259"/>
      <c r="C601" s="187"/>
      <c r="D601" s="187"/>
      <c r="E601" s="188"/>
      <c r="F601" s="189"/>
      <c r="G601" s="189"/>
      <c r="H601" s="166"/>
    </row>
    <row r="602" spans="1:8" ht="15" customHeight="1">
      <c r="A602" s="268"/>
      <c r="B602" s="259"/>
      <c r="C602" s="187"/>
      <c r="D602" s="187"/>
      <c r="E602" s="188"/>
      <c r="F602" s="189"/>
      <c r="G602" s="189"/>
      <c r="H602" s="166"/>
    </row>
    <row r="603" spans="1:8" ht="15" customHeight="1">
      <c r="A603" s="268"/>
      <c r="B603" s="259"/>
      <c r="C603" s="187"/>
      <c r="D603" s="187"/>
      <c r="E603" s="188"/>
      <c r="F603" s="189"/>
      <c r="G603" s="189"/>
      <c r="H603" s="166"/>
    </row>
    <row r="604" spans="1:8" ht="15" customHeight="1">
      <c r="A604" s="268"/>
      <c r="B604" s="259"/>
      <c r="C604" s="187"/>
      <c r="D604" s="187"/>
      <c r="E604" s="188"/>
      <c r="F604" s="189"/>
      <c r="G604" s="189"/>
      <c r="H604" s="166"/>
    </row>
    <row r="605" spans="1:8" ht="15" customHeight="1">
      <c r="A605" s="268"/>
      <c r="B605" s="260"/>
      <c r="C605" s="187"/>
      <c r="D605" s="187"/>
      <c r="E605" s="188"/>
      <c r="F605" s="189"/>
      <c r="G605" s="189"/>
      <c r="H605" s="166"/>
    </row>
    <row r="606" spans="1:8" ht="15" customHeight="1">
      <c r="A606" s="268"/>
      <c r="B606" s="259"/>
      <c r="C606" s="187"/>
      <c r="D606" s="187"/>
      <c r="E606" s="188"/>
      <c r="F606" s="189"/>
      <c r="G606" s="189"/>
      <c r="H606" s="166"/>
    </row>
    <row r="607" spans="1:8" ht="15" customHeight="1">
      <c r="A607" s="268"/>
      <c r="B607" s="259"/>
      <c r="C607" s="187"/>
      <c r="D607" s="187"/>
      <c r="E607" s="188"/>
      <c r="F607" s="189"/>
      <c r="G607" s="189"/>
      <c r="H607" s="166"/>
    </row>
    <row r="608" spans="1:8" ht="15" customHeight="1">
      <c r="A608" s="268"/>
      <c r="B608" s="259"/>
      <c r="C608" s="187"/>
      <c r="D608" s="187"/>
      <c r="E608" s="188"/>
      <c r="F608" s="189"/>
      <c r="G608" s="189"/>
      <c r="H608" s="166"/>
    </row>
    <row r="609" spans="1:8" ht="15" customHeight="1">
      <c r="A609" s="268"/>
      <c r="B609" s="259"/>
      <c r="C609" s="187"/>
      <c r="D609" s="187"/>
      <c r="E609" s="188"/>
      <c r="F609" s="189"/>
      <c r="G609" s="189"/>
      <c r="H609" s="166"/>
    </row>
    <row r="610" spans="1:8" ht="15" customHeight="1">
      <c r="A610" s="268"/>
      <c r="B610" s="259"/>
      <c r="C610" s="187"/>
      <c r="D610" s="187"/>
      <c r="E610" s="188"/>
      <c r="F610" s="189"/>
      <c r="G610" s="189"/>
      <c r="H610" s="166"/>
    </row>
    <row r="611" spans="1:8" ht="15" customHeight="1">
      <c r="A611" s="268"/>
      <c r="B611" s="259"/>
      <c r="C611" s="187"/>
      <c r="D611" s="187"/>
      <c r="E611" s="188"/>
      <c r="F611" s="189"/>
      <c r="G611" s="189"/>
      <c r="H611" s="166"/>
    </row>
    <row r="612" spans="1:8" ht="15" customHeight="1">
      <c r="A612" s="268"/>
      <c r="B612" s="259"/>
      <c r="C612" s="187"/>
      <c r="D612" s="187"/>
      <c r="E612" s="188"/>
      <c r="F612" s="189"/>
      <c r="G612" s="189"/>
      <c r="H612" s="166"/>
    </row>
    <row r="613" spans="1:8" ht="15" customHeight="1">
      <c r="A613" s="268"/>
      <c r="B613" s="259"/>
      <c r="C613" s="187"/>
      <c r="D613" s="187"/>
      <c r="E613" s="188"/>
      <c r="F613" s="189"/>
      <c r="G613" s="189"/>
      <c r="H613" s="166"/>
    </row>
    <row r="614" spans="1:8" ht="15" customHeight="1">
      <c r="A614" s="268"/>
      <c r="B614" s="259"/>
      <c r="C614" s="187"/>
      <c r="D614" s="187"/>
      <c r="E614" s="188"/>
      <c r="F614" s="189"/>
      <c r="G614" s="189"/>
      <c r="H614" s="166"/>
    </row>
    <row r="615" spans="1:8" ht="15" customHeight="1">
      <c r="A615" s="268"/>
      <c r="B615" s="259"/>
      <c r="C615" s="187"/>
      <c r="D615" s="187"/>
      <c r="E615" s="188"/>
      <c r="F615" s="189"/>
      <c r="G615" s="189"/>
      <c r="H615" s="166"/>
    </row>
    <row r="616" spans="1:8" ht="15" customHeight="1">
      <c r="A616" s="268"/>
      <c r="B616" s="259"/>
      <c r="C616" s="187"/>
      <c r="D616" s="187"/>
      <c r="E616" s="188"/>
      <c r="F616" s="189"/>
      <c r="G616" s="189"/>
      <c r="H616" s="166"/>
    </row>
    <row r="617" spans="1:8" ht="15" customHeight="1">
      <c r="A617" s="268"/>
      <c r="B617" s="260"/>
      <c r="C617" s="187"/>
      <c r="D617" s="187"/>
      <c r="E617" s="188"/>
      <c r="F617" s="189"/>
      <c r="G617" s="189"/>
      <c r="H617" s="166"/>
    </row>
    <row r="618" spans="1:8" ht="15" customHeight="1">
      <c r="A618" s="268"/>
      <c r="B618" s="259"/>
      <c r="C618" s="187"/>
      <c r="D618" s="187"/>
      <c r="E618" s="188"/>
      <c r="F618" s="189"/>
      <c r="G618" s="189"/>
      <c r="H618" s="166"/>
    </row>
    <row r="619" spans="1:8" ht="15" customHeight="1">
      <c r="A619" s="268"/>
      <c r="B619" s="259"/>
      <c r="C619" s="187"/>
      <c r="D619" s="187"/>
      <c r="E619" s="188"/>
      <c r="F619" s="189"/>
      <c r="G619" s="189"/>
      <c r="H619" s="166"/>
    </row>
    <row r="620" spans="1:8" ht="15" customHeight="1">
      <c r="A620" s="268"/>
      <c r="B620" s="259"/>
      <c r="C620" s="187"/>
      <c r="D620" s="187"/>
      <c r="E620" s="188"/>
      <c r="F620" s="189"/>
      <c r="G620" s="189"/>
      <c r="H620" s="166"/>
    </row>
    <row r="621" spans="1:8" ht="15" customHeight="1">
      <c r="A621" s="268"/>
      <c r="B621" s="259"/>
      <c r="C621" s="187"/>
      <c r="D621" s="187"/>
      <c r="E621" s="188"/>
      <c r="F621" s="189"/>
      <c r="G621" s="189"/>
      <c r="H621" s="166"/>
    </row>
    <row r="622" spans="1:8" ht="15" customHeight="1">
      <c r="A622" s="268"/>
      <c r="B622" s="259"/>
      <c r="C622" s="187"/>
      <c r="D622" s="187"/>
      <c r="E622" s="188"/>
      <c r="F622" s="189"/>
      <c r="G622" s="189"/>
      <c r="H622" s="166"/>
    </row>
    <row r="623" spans="1:8" ht="15" customHeight="1">
      <c r="A623" s="268"/>
      <c r="B623" s="259"/>
      <c r="C623" s="187"/>
      <c r="D623" s="187"/>
      <c r="E623" s="188"/>
      <c r="F623" s="189"/>
      <c r="G623" s="189"/>
      <c r="H623" s="166"/>
    </row>
    <row r="624" spans="1:8" ht="15" customHeight="1">
      <c r="A624" s="268"/>
      <c r="B624" s="259"/>
      <c r="C624" s="187"/>
      <c r="D624" s="187"/>
      <c r="E624" s="188"/>
      <c r="F624" s="189"/>
      <c r="G624" s="189"/>
      <c r="H624" s="166"/>
    </row>
    <row r="625" spans="1:8" ht="15" customHeight="1">
      <c r="A625" s="268"/>
      <c r="B625" s="259"/>
      <c r="C625" s="187"/>
      <c r="D625" s="187"/>
      <c r="E625" s="188"/>
      <c r="F625" s="189"/>
      <c r="G625" s="189"/>
      <c r="H625" s="166"/>
    </row>
    <row r="626" spans="1:8" ht="15" customHeight="1">
      <c r="A626" s="268"/>
      <c r="B626" s="259"/>
      <c r="C626" s="187"/>
      <c r="D626" s="187"/>
      <c r="E626" s="188"/>
      <c r="F626" s="189"/>
      <c r="G626" s="189"/>
      <c r="H626" s="166"/>
    </row>
    <row r="627" spans="1:8" ht="15" customHeight="1">
      <c r="A627" s="268"/>
      <c r="B627" s="259"/>
      <c r="C627" s="187"/>
      <c r="D627" s="187"/>
      <c r="E627" s="188"/>
      <c r="F627" s="189"/>
      <c r="G627" s="189"/>
      <c r="H627" s="166"/>
    </row>
    <row r="628" spans="1:8" ht="15" customHeight="1">
      <c r="A628" s="268"/>
      <c r="B628" s="260"/>
      <c r="C628" s="187"/>
      <c r="D628" s="187"/>
      <c r="E628" s="188"/>
      <c r="F628" s="189"/>
      <c r="G628" s="189"/>
      <c r="H628" s="166"/>
    </row>
    <row r="629" spans="1:8" ht="15" customHeight="1">
      <c r="A629" s="268"/>
      <c r="B629" s="259"/>
      <c r="C629" s="187"/>
      <c r="D629" s="187"/>
      <c r="E629" s="188"/>
      <c r="F629" s="189"/>
      <c r="G629" s="189"/>
      <c r="H629" s="166"/>
    </row>
    <row r="630" spans="1:8" ht="15" customHeight="1">
      <c r="A630" s="268"/>
      <c r="B630" s="259"/>
      <c r="C630" s="187"/>
      <c r="D630" s="187"/>
      <c r="E630" s="188"/>
      <c r="F630" s="189"/>
      <c r="G630" s="189"/>
      <c r="H630" s="166"/>
    </row>
    <row r="631" spans="1:8" ht="15" customHeight="1">
      <c r="A631" s="268"/>
      <c r="B631" s="259"/>
      <c r="C631" s="187"/>
      <c r="D631" s="187"/>
      <c r="E631" s="188"/>
      <c r="F631" s="189"/>
      <c r="G631" s="189"/>
      <c r="H631" s="166"/>
    </row>
    <row r="632" spans="1:8" ht="15" customHeight="1">
      <c r="A632" s="268"/>
      <c r="B632" s="259"/>
      <c r="C632" s="187"/>
      <c r="D632" s="187"/>
      <c r="E632" s="188"/>
      <c r="F632" s="189"/>
      <c r="G632" s="189"/>
      <c r="H632" s="166"/>
    </row>
    <row r="633" spans="1:8" ht="15" customHeight="1">
      <c r="A633" s="268"/>
      <c r="B633" s="259"/>
      <c r="C633" s="187"/>
      <c r="D633" s="187"/>
      <c r="E633" s="188"/>
      <c r="F633" s="189"/>
      <c r="G633" s="189"/>
      <c r="H633" s="166"/>
    </row>
    <row r="634" spans="1:8" ht="15" customHeight="1">
      <c r="A634" s="268"/>
      <c r="B634" s="259"/>
      <c r="C634" s="187"/>
      <c r="D634" s="187"/>
      <c r="E634" s="188"/>
      <c r="F634" s="189"/>
      <c r="G634" s="189"/>
      <c r="H634" s="166"/>
    </row>
    <row r="635" spans="1:8" ht="15" customHeight="1">
      <c r="A635" s="268"/>
      <c r="B635" s="260"/>
      <c r="C635" s="187"/>
      <c r="D635" s="187"/>
      <c r="E635" s="188"/>
      <c r="F635" s="189"/>
      <c r="G635" s="189"/>
      <c r="H635" s="166"/>
    </row>
    <row r="636" spans="1:8" ht="15" customHeight="1">
      <c r="A636" s="268"/>
      <c r="B636" s="259"/>
      <c r="C636" s="187"/>
      <c r="D636" s="187"/>
      <c r="E636" s="188"/>
      <c r="F636" s="189"/>
      <c r="G636" s="189"/>
      <c r="H636" s="166"/>
    </row>
    <row r="637" spans="1:8" ht="15" customHeight="1">
      <c r="A637" s="268"/>
      <c r="B637" s="259"/>
      <c r="C637" s="187"/>
      <c r="D637" s="187"/>
      <c r="E637" s="188"/>
      <c r="F637" s="189"/>
      <c r="G637" s="189"/>
      <c r="H637" s="166"/>
    </row>
    <row r="638" spans="1:8" ht="15" customHeight="1">
      <c r="A638" s="268"/>
      <c r="B638" s="259"/>
      <c r="C638" s="187"/>
      <c r="D638" s="187"/>
      <c r="E638" s="188"/>
      <c r="F638" s="189"/>
      <c r="G638" s="189"/>
      <c r="H638" s="166"/>
    </row>
    <row r="639" spans="1:8" ht="15" customHeight="1">
      <c r="A639" s="268"/>
      <c r="B639" s="259"/>
      <c r="C639" s="187"/>
      <c r="D639" s="187"/>
      <c r="E639" s="188"/>
      <c r="F639" s="189"/>
      <c r="G639" s="189"/>
      <c r="H639" s="166"/>
    </row>
    <row r="640" spans="1:8" ht="15" customHeight="1">
      <c r="A640" s="268"/>
      <c r="B640" s="259"/>
      <c r="C640" s="187"/>
      <c r="D640" s="187"/>
      <c r="E640" s="188"/>
      <c r="F640" s="189"/>
      <c r="G640" s="189"/>
      <c r="H640" s="166"/>
    </row>
    <row r="641" spans="1:8" ht="15" customHeight="1">
      <c r="A641" s="268"/>
      <c r="B641" s="259"/>
      <c r="C641" s="187"/>
      <c r="D641" s="187"/>
      <c r="E641" s="188"/>
      <c r="F641" s="189"/>
      <c r="G641" s="189"/>
      <c r="H641" s="166"/>
    </row>
    <row r="642" spans="1:8" ht="15" customHeight="1">
      <c r="A642" s="268"/>
      <c r="B642" s="259"/>
      <c r="C642" s="187"/>
      <c r="D642" s="187"/>
      <c r="E642" s="188"/>
      <c r="F642" s="189"/>
      <c r="G642" s="189"/>
      <c r="H642" s="166"/>
    </row>
    <row r="643" spans="1:8" ht="15" customHeight="1">
      <c r="A643" s="268"/>
      <c r="B643" s="259"/>
      <c r="C643" s="187"/>
      <c r="D643" s="187"/>
      <c r="E643" s="188"/>
      <c r="F643" s="189"/>
      <c r="G643" s="189"/>
      <c r="H643" s="166"/>
    </row>
    <row r="644" spans="1:8" ht="15" customHeight="1">
      <c r="A644" s="268"/>
      <c r="B644" s="259"/>
      <c r="C644" s="187"/>
      <c r="D644" s="187"/>
      <c r="E644" s="188"/>
      <c r="F644" s="189"/>
      <c r="G644" s="189"/>
      <c r="H644" s="166"/>
    </row>
    <row r="645" spans="1:8" ht="15" customHeight="1">
      <c r="A645" s="268"/>
      <c r="B645" s="259"/>
      <c r="C645" s="187"/>
      <c r="D645" s="187"/>
      <c r="E645" s="188"/>
      <c r="F645" s="189"/>
      <c r="G645" s="189"/>
      <c r="H645" s="166"/>
    </row>
    <row r="646" spans="1:8" ht="15" customHeight="1">
      <c r="A646" s="268"/>
      <c r="B646" s="259"/>
      <c r="C646" s="187"/>
      <c r="D646" s="187"/>
      <c r="E646" s="188"/>
      <c r="F646" s="189"/>
      <c r="G646" s="189"/>
      <c r="H646" s="166"/>
    </row>
    <row r="647" spans="1:8" ht="15" customHeight="1">
      <c r="A647" s="268"/>
      <c r="B647" s="260"/>
      <c r="C647" s="187"/>
      <c r="D647" s="187"/>
      <c r="E647" s="188"/>
      <c r="F647" s="189"/>
      <c r="G647" s="189"/>
      <c r="H647" s="166"/>
    </row>
    <row r="648" spans="1:8" ht="15" customHeight="1">
      <c r="A648" s="268"/>
      <c r="B648" s="259"/>
      <c r="C648" s="187"/>
      <c r="D648" s="187"/>
      <c r="E648" s="188"/>
      <c r="F648" s="189"/>
      <c r="G648" s="189"/>
      <c r="H648" s="166"/>
    </row>
    <row r="649" spans="1:8" ht="15" customHeight="1">
      <c r="A649" s="268"/>
      <c r="B649" s="260"/>
      <c r="C649" s="187"/>
      <c r="D649" s="187"/>
      <c r="E649" s="188"/>
      <c r="F649" s="189"/>
      <c r="G649" s="189"/>
      <c r="H649" s="166"/>
    </row>
    <row r="650" spans="1:8" ht="15" customHeight="1">
      <c r="A650" s="268"/>
      <c r="B650" s="259"/>
      <c r="C650" s="187"/>
      <c r="D650" s="187"/>
      <c r="E650" s="188"/>
      <c r="F650" s="189"/>
      <c r="G650" s="189"/>
      <c r="H650" s="166"/>
    </row>
    <row r="651" spans="1:8" ht="15" customHeight="1">
      <c r="A651" s="268"/>
      <c r="B651" s="259"/>
      <c r="C651" s="187"/>
      <c r="D651" s="187"/>
      <c r="E651" s="188"/>
      <c r="F651" s="189"/>
      <c r="G651" s="189"/>
      <c r="H651" s="166"/>
    </row>
    <row r="652" spans="1:8" ht="15" customHeight="1">
      <c r="A652" s="268"/>
      <c r="B652" s="259"/>
      <c r="C652" s="187"/>
      <c r="D652" s="187"/>
      <c r="E652" s="188"/>
      <c r="F652" s="189"/>
      <c r="G652" s="189"/>
      <c r="H652" s="166"/>
    </row>
    <row r="653" spans="1:8" ht="15" customHeight="1">
      <c r="A653" s="268"/>
      <c r="B653" s="259"/>
      <c r="C653" s="187"/>
      <c r="D653" s="187"/>
      <c r="E653" s="188"/>
      <c r="F653" s="189"/>
      <c r="G653" s="189"/>
      <c r="H653" s="166"/>
    </row>
    <row r="654" spans="1:8" ht="15" customHeight="1">
      <c r="A654" s="268"/>
      <c r="B654" s="259"/>
      <c r="C654" s="187"/>
      <c r="D654" s="187"/>
      <c r="E654" s="188"/>
      <c r="F654" s="189"/>
      <c r="G654" s="189"/>
      <c r="H654" s="166"/>
    </row>
    <row r="655" spans="1:8" ht="15" customHeight="1">
      <c r="A655" s="268"/>
      <c r="B655" s="259"/>
      <c r="C655" s="187"/>
      <c r="D655" s="187"/>
      <c r="E655" s="188"/>
      <c r="F655" s="189"/>
      <c r="G655" s="189"/>
      <c r="H655" s="166"/>
    </row>
    <row r="656" spans="1:8" ht="15" customHeight="1">
      <c r="A656" s="268"/>
      <c r="B656" s="259"/>
      <c r="C656" s="187"/>
      <c r="D656" s="187"/>
      <c r="E656" s="188"/>
      <c r="F656" s="189"/>
      <c r="G656" s="189"/>
      <c r="H656" s="166"/>
    </row>
    <row r="657" spans="1:8" ht="15" customHeight="1">
      <c r="A657" s="268"/>
      <c r="B657" s="260"/>
      <c r="C657" s="187"/>
      <c r="D657" s="187"/>
      <c r="E657" s="188"/>
      <c r="F657" s="189"/>
      <c r="G657" s="189"/>
      <c r="H657" s="166"/>
    </row>
    <row r="658" spans="1:8" ht="15" customHeight="1">
      <c r="A658" s="268"/>
      <c r="B658" s="259"/>
      <c r="C658" s="187"/>
      <c r="D658" s="187"/>
      <c r="E658" s="188"/>
      <c r="F658" s="189"/>
      <c r="G658" s="189"/>
      <c r="H658" s="166"/>
    </row>
    <row r="659" spans="1:8" ht="15" customHeight="1">
      <c r="A659" s="268"/>
      <c r="B659" s="259"/>
      <c r="C659" s="187"/>
      <c r="D659" s="187"/>
      <c r="E659" s="188"/>
      <c r="F659" s="189"/>
      <c r="G659" s="189"/>
      <c r="H659" s="166"/>
    </row>
    <row r="660" spans="1:8" ht="15" customHeight="1">
      <c r="A660" s="268"/>
      <c r="B660" s="259"/>
      <c r="C660" s="187"/>
      <c r="D660" s="187"/>
      <c r="E660" s="188"/>
      <c r="F660" s="189"/>
      <c r="G660" s="189"/>
      <c r="H660" s="166"/>
    </row>
    <row r="661" spans="1:8" ht="15" customHeight="1">
      <c r="A661" s="268"/>
      <c r="B661" s="259"/>
      <c r="C661" s="187"/>
      <c r="D661" s="187"/>
      <c r="E661" s="188"/>
      <c r="F661" s="189"/>
      <c r="G661" s="189"/>
      <c r="H661" s="166"/>
    </row>
    <row r="662" spans="1:8" ht="15" customHeight="1">
      <c r="A662" s="268"/>
      <c r="B662" s="259"/>
      <c r="C662" s="187"/>
      <c r="D662" s="187"/>
      <c r="E662" s="188"/>
      <c r="F662" s="189"/>
      <c r="G662" s="189"/>
      <c r="H662" s="166"/>
    </row>
    <row r="663" spans="1:8" ht="15" customHeight="1">
      <c r="A663" s="268"/>
      <c r="B663" s="259"/>
      <c r="C663" s="187"/>
      <c r="D663" s="187"/>
      <c r="E663" s="188"/>
      <c r="F663" s="189"/>
      <c r="G663" s="189"/>
      <c r="H663" s="166"/>
    </row>
    <row r="664" spans="1:8" ht="15" customHeight="1">
      <c r="A664" s="268"/>
      <c r="B664" s="260"/>
      <c r="C664" s="187"/>
      <c r="D664" s="187"/>
      <c r="E664" s="188"/>
      <c r="F664" s="189"/>
      <c r="G664" s="189"/>
      <c r="H664" s="166"/>
    </row>
    <row r="665" spans="1:8" ht="15" customHeight="1">
      <c r="A665" s="268"/>
      <c r="B665" s="259"/>
      <c r="C665" s="187"/>
      <c r="D665" s="187"/>
      <c r="E665" s="188"/>
      <c r="F665" s="189"/>
      <c r="G665" s="189"/>
      <c r="H665" s="166"/>
    </row>
    <row r="666" spans="1:8" ht="15" customHeight="1">
      <c r="A666" s="268"/>
      <c r="B666" s="259"/>
      <c r="C666" s="187"/>
      <c r="D666" s="187"/>
      <c r="E666" s="188"/>
      <c r="F666" s="189"/>
      <c r="G666" s="189"/>
      <c r="H666" s="166"/>
    </row>
    <row r="667" spans="1:8" ht="15" customHeight="1">
      <c r="A667" s="268"/>
      <c r="B667" s="259"/>
      <c r="C667" s="187"/>
      <c r="D667" s="187"/>
      <c r="E667" s="188"/>
      <c r="F667" s="189"/>
      <c r="G667" s="189"/>
      <c r="H667" s="166"/>
    </row>
    <row r="668" spans="1:8" ht="15" customHeight="1">
      <c r="A668" s="268"/>
      <c r="B668" s="259"/>
      <c r="C668" s="187"/>
      <c r="D668" s="187"/>
      <c r="E668" s="188"/>
      <c r="F668" s="189"/>
      <c r="G668" s="189"/>
      <c r="H668" s="166"/>
    </row>
    <row r="669" spans="1:8" ht="15" customHeight="1">
      <c r="A669" s="268"/>
      <c r="B669" s="260"/>
      <c r="C669" s="187"/>
      <c r="D669" s="187"/>
      <c r="E669" s="188"/>
      <c r="F669" s="189"/>
      <c r="G669" s="189"/>
      <c r="H669" s="166"/>
    </row>
    <row r="670" spans="1:8" ht="15" customHeight="1">
      <c r="A670" s="268"/>
      <c r="B670" s="259"/>
      <c r="C670" s="187"/>
      <c r="D670" s="187"/>
      <c r="E670" s="188"/>
      <c r="F670" s="189"/>
      <c r="G670" s="189"/>
      <c r="H670" s="166"/>
    </row>
    <row r="671" spans="1:8" ht="15" customHeight="1">
      <c r="A671" s="268"/>
      <c r="B671" s="259"/>
      <c r="C671" s="187"/>
      <c r="D671" s="187"/>
      <c r="E671" s="188"/>
      <c r="F671" s="189"/>
      <c r="G671" s="189"/>
      <c r="H671" s="166"/>
    </row>
    <row r="672" spans="1:8" ht="15" customHeight="1">
      <c r="A672" s="268"/>
      <c r="B672" s="260"/>
      <c r="C672" s="187"/>
      <c r="D672" s="187"/>
      <c r="E672" s="188"/>
      <c r="F672" s="189"/>
      <c r="G672" s="189"/>
      <c r="H672" s="166"/>
    </row>
    <row r="673" spans="1:8" ht="15" customHeight="1">
      <c r="A673" s="268"/>
      <c r="B673" s="259"/>
      <c r="C673" s="187"/>
      <c r="D673" s="187"/>
      <c r="E673" s="188"/>
      <c r="F673" s="189"/>
      <c r="G673" s="189"/>
      <c r="H673" s="166"/>
    </row>
    <row r="674" spans="1:8" ht="15" customHeight="1">
      <c r="A674" s="268"/>
      <c r="B674" s="259"/>
      <c r="C674" s="187"/>
      <c r="D674" s="187"/>
      <c r="E674" s="188"/>
      <c r="F674" s="189"/>
      <c r="G674" s="189"/>
      <c r="H674" s="166"/>
    </row>
    <row r="675" spans="1:8" ht="15" customHeight="1">
      <c r="A675" s="268"/>
      <c r="B675" s="259"/>
      <c r="C675" s="187"/>
      <c r="D675" s="187"/>
      <c r="E675" s="188"/>
      <c r="F675" s="189"/>
      <c r="G675" s="189"/>
      <c r="H675" s="166"/>
    </row>
    <row r="676" spans="1:8" ht="15" customHeight="1">
      <c r="A676" s="268"/>
      <c r="B676" s="259"/>
      <c r="C676" s="187"/>
      <c r="D676" s="187"/>
      <c r="E676" s="188"/>
      <c r="F676" s="189"/>
      <c r="G676" s="189"/>
      <c r="H676" s="166"/>
    </row>
    <row r="677" spans="1:8" ht="15" customHeight="1">
      <c r="A677" s="268"/>
      <c r="B677" s="259"/>
      <c r="C677" s="187"/>
      <c r="D677" s="187"/>
      <c r="E677" s="188"/>
      <c r="F677" s="189"/>
      <c r="G677" s="189"/>
      <c r="H677" s="166"/>
    </row>
    <row r="678" spans="1:8" ht="15" customHeight="1">
      <c r="A678" s="268"/>
      <c r="B678" s="260"/>
      <c r="C678" s="187"/>
      <c r="D678" s="187"/>
      <c r="E678" s="188"/>
      <c r="F678" s="189"/>
      <c r="G678" s="189"/>
      <c r="H678" s="166"/>
    </row>
    <row r="679" spans="1:8" ht="15" customHeight="1">
      <c r="A679" s="268"/>
      <c r="B679" s="259"/>
      <c r="C679" s="187"/>
      <c r="D679" s="187"/>
      <c r="E679" s="188"/>
      <c r="F679" s="189"/>
      <c r="G679" s="189"/>
      <c r="H679" s="166"/>
    </row>
    <row r="680" spans="1:8" ht="15" customHeight="1">
      <c r="A680" s="268"/>
      <c r="B680" s="259"/>
      <c r="C680" s="187"/>
      <c r="D680" s="187"/>
      <c r="E680" s="188"/>
      <c r="F680" s="189"/>
      <c r="G680" s="189"/>
      <c r="H680" s="166"/>
    </row>
    <row r="681" spans="1:8" ht="15" customHeight="1">
      <c r="A681" s="268"/>
      <c r="B681" s="259"/>
      <c r="C681" s="187"/>
      <c r="D681" s="187"/>
      <c r="E681" s="188"/>
      <c r="F681" s="189"/>
      <c r="G681" s="189"/>
      <c r="H681" s="166"/>
    </row>
    <row r="682" spans="1:8" ht="15" customHeight="1">
      <c r="A682" s="268"/>
      <c r="B682" s="260"/>
      <c r="C682" s="187"/>
      <c r="D682" s="187"/>
      <c r="E682" s="188"/>
      <c r="F682" s="189"/>
      <c r="G682" s="189"/>
      <c r="H682" s="166"/>
    </row>
    <row r="683" spans="1:8" ht="15" customHeight="1">
      <c r="A683" s="268"/>
      <c r="B683" s="259"/>
      <c r="C683" s="187"/>
      <c r="D683" s="187"/>
      <c r="E683" s="188"/>
      <c r="F683" s="189"/>
      <c r="G683" s="189"/>
      <c r="H683" s="166"/>
    </row>
    <row r="684" spans="1:8" ht="15" customHeight="1">
      <c r="A684" s="268"/>
      <c r="B684" s="259"/>
      <c r="C684" s="187"/>
      <c r="D684" s="187"/>
      <c r="E684" s="188"/>
      <c r="F684" s="189"/>
      <c r="G684" s="189"/>
      <c r="H684" s="166"/>
    </row>
    <row r="685" spans="1:8" ht="15" customHeight="1">
      <c r="A685" s="268"/>
      <c r="B685" s="259"/>
      <c r="C685" s="187"/>
      <c r="D685" s="187"/>
      <c r="E685" s="188"/>
      <c r="F685" s="189"/>
      <c r="G685" s="189"/>
      <c r="H685" s="166"/>
    </row>
    <row r="686" spans="1:8" ht="15" customHeight="1">
      <c r="A686" s="268"/>
      <c r="B686" s="259"/>
      <c r="C686" s="187"/>
      <c r="D686" s="187"/>
      <c r="E686" s="188"/>
      <c r="F686" s="189"/>
      <c r="G686" s="189"/>
      <c r="H686" s="166"/>
    </row>
    <row r="687" spans="1:8" ht="15" customHeight="1">
      <c r="A687" s="268"/>
      <c r="B687" s="259"/>
      <c r="C687" s="187"/>
      <c r="D687" s="187"/>
      <c r="E687" s="188"/>
      <c r="F687" s="189"/>
      <c r="G687" s="189"/>
      <c r="H687" s="166"/>
    </row>
    <row r="688" spans="1:8" ht="15" customHeight="1">
      <c r="A688" s="268"/>
      <c r="B688" s="259"/>
      <c r="C688" s="187"/>
      <c r="D688" s="187"/>
      <c r="E688" s="188"/>
      <c r="F688" s="189"/>
      <c r="G688" s="189"/>
      <c r="H688" s="166"/>
    </row>
    <row r="689" spans="1:8" ht="15" customHeight="1">
      <c r="A689" s="268"/>
      <c r="B689" s="259"/>
      <c r="C689" s="187"/>
      <c r="D689" s="187"/>
      <c r="E689" s="188"/>
      <c r="F689" s="189"/>
      <c r="G689" s="189"/>
      <c r="H689" s="166"/>
    </row>
    <row r="690" spans="1:8" ht="15" customHeight="1">
      <c r="A690" s="268"/>
      <c r="B690" s="260"/>
      <c r="C690" s="187"/>
      <c r="D690" s="187"/>
      <c r="E690" s="188"/>
      <c r="F690" s="189"/>
      <c r="G690" s="189"/>
      <c r="H690" s="166"/>
    </row>
    <row r="691" spans="1:8" ht="15" customHeight="1">
      <c r="A691" s="268"/>
      <c r="B691" s="260"/>
      <c r="C691" s="187"/>
      <c r="D691" s="187"/>
      <c r="E691" s="188"/>
      <c r="F691" s="189"/>
      <c r="G691" s="189"/>
      <c r="H691" s="166"/>
    </row>
    <row r="692" spans="1:8" ht="15" customHeight="1">
      <c r="A692" s="268"/>
      <c r="B692" s="259"/>
      <c r="C692" s="187"/>
      <c r="D692" s="187"/>
      <c r="E692" s="188"/>
      <c r="F692" s="189"/>
      <c r="G692" s="189"/>
      <c r="H692" s="166"/>
    </row>
    <row r="693" spans="1:8" ht="15" customHeight="1">
      <c r="A693" s="268"/>
      <c r="B693" s="259"/>
      <c r="C693" s="187"/>
      <c r="D693" s="187"/>
      <c r="E693" s="188"/>
      <c r="F693" s="189"/>
      <c r="G693" s="189"/>
      <c r="H693" s="166"/>
    </row>
    <row r="694" spans="1:8" ht="15" customHeight="1">
      <c r="A694" s="268"/>
      <c r="B694" s="259"/>
      <c r="C694" s="187"/>
      <c r="D694" s="187"/>
      <c r="E694" s="188"/>
      <c r="F694" s="189"/>
      <c r="G694" s="189"/>
      <c r="H694" s="166"/>
    </row>
    <row r="695" spans="1:8" ht="15" customHeight="1">
      <c r="A695" s="268"/>
      <c r="B695" s="259"/>
      <c r="C695" s="187"/>
      <c r="D695" s="187"/>
      <c r="E695" s="188"/>
      <c r="F695" s="189"/>
      <c r="G695" s="189"/>
      <c r="H695" s="166"/>
    </row>
    <row r="696" spans="1:8" ht="15" customHeight="1">
      <c r="A696" s="268"/>
      <c r="B696" s="259"/>
      <c r="C696" s="187"/>
      <c r="D696" s="187"/>
      <c r="E696" s="188"/>
      <c r="F696" s="189"/>
      <c r="G696" s="189"/>
      <c r="H696" s="166"/>
    </row>
    <row r="697" spans="1:8" ht="15" customHeight="1">
      <c r="A697" s="268"/>
      <c r="B697" s="259"/>
      <c r="C697" s="187"/>
      <c r="D697" s="187"/>
      <c r="E697" s="188"/>
      <c r="F697" s="189"/>
      <c r="G697" s="189"/>
      <c r="H697" s="166"/>
    </row>
    <row r="698" spans="1:8" ht="15" customHeight="1">
      <c r="A698" s="268"/>
      <c r="B698" s="260"/>
      <c r="C698" s="187"/>
      <c r="D698" s="187"/>
      <c r="E698" s="188"/>
      <c r="F698" s="189"/>
      <c r="G698" s="189"/>
      <c r="H698" s="166"/>
    </row>
    <row r="699" spans="1:8" ht="15" customHeight="1">
      <c r="A699" s="268"/>
      <c r="B699" s="259"/>
      <c r="C699" s="187"/>
      <c r="D699" s="187"/>
      <c r="E699" s="188"/>
      <c r="F699" s="189"/>
      <c r="G699" s="189"/>
      <c r="H699" s="166"/>
    </row>
    <row r="700" spans="1:8" ht="15" customHeight="1">
      <c r="A700" s="268"/>
      <c r="B700" s="260"/>
      <c r="C700" s="187"/>
      <c r="D700" s="187"/>
      <c r="E700" s="188"/>
      <c r="F700" s="189"/>
      <c r="G700" s="189"/>
      <c r="H700" s="166"/>
    </row>
    <row r="701" spans="1:8" ht="15" customHeight="1">
      <c r="A701" s="268"/>
      <c r="B701" s="259"/>
      <c r="C701" s="187"/>
      <c r="D701" s="187"/>
      <c r="E701" s="188"/>
      <c r="F701" s="189"/>
      <c r="G701" s="189"/>
      <c r="H701" s="166"/>
    </row>
    <row r="702" spans="1:8" ht="15" customHeight="1">
      <c r="A702" s="268"/>
      <c r="B702" s="259"/>
      <c r="C702" s="187"/>
      <c r="D702" s="187"/>
      <c r="E702" s="188"/>
      <c r="F702" s="189"/>
      <c r="G702" s="189"/>
      <c r="H702" s="166"/>
    </row>
    <row r="703" spans="1:8" ht="15" customHeight="1">
      <c r="A703" s="268"/>
      <c r="B703" s="260"/>
      <c r="C703" s="187"/>
      <c r="D703" s="187"/>
      <c r="E703" s="188"/>
      <c r="F703" s="189"/>
      <c r="G703" s="189"/>
      <c r="H703" s="166"/>
    </row>
    <row r="704" spans="1:8" ht="15" customHeight="1">
      <c r="A704" s="268"/>
      <c r="B704" s="260"/>
      <c r="C704" s="187"/>
      <c r="D704" s="187"/>
      <c r="E704" s="188"/>
      <c r="F704" s="189"/>
      <c r="G704" s="189"/>
      <c r="H704" s="166"/>
    </row>
    <row r="705" spans="1:8" ht="15" customHeight="1">
      <c r="A705" s="268"/>
      <c r="B705" s="259"/>
      <c r="C705" s="187"/>
      <c r="D705" s="187"/>
      <c r="E705" s="188"/>
      <c r="F705" s="189"/>
      <c r="G705" s="189"/>
      <c r="H705" s="166"/>
    </row>
    <row r="706" spans="1:8" ht="15" customHeight="1">
      <c r="A706" s="268"/>
      <c r="B706" s="259"/>
      <c r="C706" s="187"/>
      <c r="D706" s="187"/>
      <c r="E706" s="188"/>
      <c r="F706" s="189"/>
      <c r="G706" s="189"/>
      <c r="H706" s="166"/>
    </row>
    <row r="707" spans="1:8" ht="15" customHeight="1">
      <c r="A707" s="268"/>
      <c r="B707" s="259"/>
      <c r="C707" s="187"/>
      <c r="D707" s="187"/>
      <c r="E707" s="188"/>
      <c r="F707" s="189"/>
      <c r="G707" s="189"/>
      <c r="H707" s="166"/>
    </row>
    <row r="708" spans="1:8" ht="15" customHeight="1">
      <c r="A708" s="268"/>
      <c r="B708" s="259"/>
      <c r="C708" s="187"/>
      <c r="D708" s="187"/>
      <c r="E708" s="188"/>
      <c r="F708" s="189"/>
      <c r="G708" s="189"/>
      <c r="H708" s="166"/>
    </row>
    <row r="709" spans="1:8" ht="15" customHeight="1">
      <c r="A709" s="268"/>
      <c r="B709" s="260"/>
      <c r="C709" s="187"/>
      <c r="D709" s="187"/>
      <c r="E709" s="188"/>
      <c r="F709" s="189"/>
      <c r="G709" s="189"/>
      <c r="H709" s="166"/>
    </row>
    <row r="710" spans="1:8" ht="15" customHeight="1">
      <c r="A710" s="268"/>
      <c r="B710" s="259"/>
      <c r="C710" s="187"/>
      <c r="D710" s="187"/>
      <c r="E710" s="188"/>
      <c r="F710" s="189"/>
      <c r="G710" s="189"/>
      <c r="H710" s="166"/>
    </row>
    <row r="711" spans="1:8" ht="15" customHeight="1">
      <c r="A711" s="268"/>
      <c r="B711" s="260"/>
      <c r="C711" s="187"/>
      <c r="D711" s="187"/>
      <c r="E711" s="188"/>
      <c r="F711" s="189"/>
      <c r="G711" s="189"/>
      <c r="H711" s="166"/>
    </row>
    <row r="712" spans="1:8" ht="15" customHeight="1">
      <c r="A712" s="268"/>
      <c r="B712" s="259"/>
      <c r="C712" s="187"/>
      <c r="D712" s="187"/>
      <c r="E712" s="188"/>
      <c r="F712" s="189"/>
      <c r="G712" s="189"/>
      <c r="H712" s="166"/>
    </row>
    <row r="713" spans="1:8" ht="15" customHeight="1">
      <c r="A713" s="268"/>
      <c r="B713" s="259"/>
      <c r="C713" s="187"/>
      <c r="D713" s="187"/>
      <c r="E713" s="188"/>
      <c r="F713" s="189"/>
      <c r="G713" s="189"/>
      <c r="H713" s="166"/>
    </row>
    <row r="714" spans="1:8" ht="15" customHeight="1">
      <c r="A714" s="268"/>
      <c r="B714" s="259"/>
      <c r="C714" s="187"/>
      <c r="D714" s="187"/>
      <c r="E714" s="188"/>
      <c r="F714" s="189"/>
      <c r="G714" s="189"/>
      <c r="H714" s="166"/>
    </row>
    <row r="715" spans="1:8" ht="15" customHeight="1">
      <c r="A715" s="268"/>
      <c r="B715" s="259"/>
      <c r="C715" s="187"/>
      <c r="D715" s="187"/>
      <c r="E715" s="188"/>
      <c r="F715" s="189"/>
      <c r="G715" s="189"/>
      <c r="H715" s="166"/>
    </row>
    <row r="716" spans="1:8" ht="15" customHeight="1">
      <c r="A716" s="268"/>
      <c r="B716" s="259"/>
      <c r="C716" s="187"/>
      <c r="D716" s="187"/>
      <c r="E716" s="188"/>
      <c r="F716" s="189"/>
      <c r="G716" s="189"/>
      <c r="H716" s="166"/>
    </row>
    <row r="717" spans="1:8" ht="15" customHeight="1">
      <c r="A717" s="268"/>
      <c r="B717" s="260"/>
      <c r="C717" s="187"/>
      <c r="D717" s="187"/>
      <c r="E717" s="188"/>
      <c r="F717" s="189"/>
      <c r="G717" s="189"/>
      <c r="H717" s="166"/>
    </row>
    <row r="718" spans="1:8" ht="15" customHeight="1">
      <c r="A718" s="268"/>
      <c r="B718" s="259"/>
      <c r="C718" s="187"/>
      <c r="D718" s="187"/>
      <c r="E718" s="188"/>
      <c r="F718" s="189"/>
      <c r="G718" s="189"/>
      <c r="H718" s="166"/>
    </row>
    <row r="719" spans="1:8" ht="15" customHeight="1">
      <c r="A719" s="268"/>
      <c r="B719" s="259"/>
      <c r="C719" s="187"/>
      <c r="D719" s="187"/>
      <c r="E719" s="188"/>
      <c r="F719" s="189"/>
      <c r="G719" s="189"/>
      <c r="H719" s="166"/>
    </row>
    <row r="720" spans="1:8" ht="15" customHeight="1">
      <c r="A720" s="268"/>
      <c r="B720" s="260"/>
      <c r="C720" s="187"/>
      <c r="D720" s="187"/>
      <c r="E720" s="188"/>
      <c r="F720" s="189"/>
      <c r="G720" s="189"/>
      <c r="H720" s="166"/>
    </row>
    <row r="721" spans="1:8" ht="15" customHeight="1">
      <c r="A721" s="268"/>
      <c r="B721" s="259"/>
      <c r="C721" s="187"/>
      <c r="D721" s="187"/>
      <c r="E721" s="188"/>
      <c r="F721" s="189"/>
      <c r="G721" s="189"/>
      <c r="H721" s="166"/>
    </row>
    <row r="722" spans="1:8" ht="15" customHeight="1">
      <c r="A722" s="268"/>
      <c r="B722" s="259"/>
      <c r="C722" s="187"/>
      <c r="D722" s="187"/>
      <c r="E722" s="188"/>
      <c r="F722" s="189"/>
      <c r="G722" s="189"/>
      <c r="H722" s="166"/>
    </row>
    <row r="723" spans="1:8" ht="15" customHeight="1">
      <c r="A723" s="268"/>
      <c r="B723" s="259"/>
      <c r="C723" s="187"/>
      <c r="D723" s="187"/>
      <c r="E723" s="188"/>
      <c r="F723" s="189"/>
      <c r="G723" s="189"/>
      <c r="H723" s="166"/>
    </row>
    <row r="724" spans="1:8" ht="15" customHeight="1">
      <c r="A724" s="268"/>
      <c r="B724" s="259"/>
      <c r="C724" s="187"/>
      <c r="D724" s="187"/>
      <c r="E724" s="188"/>
      <c r="F724" s="189"/>
      <c r="G724" s="189"/>
      <c r="H724" s="166"/>
    </row>
    <row r="725" spans="1:8" ht="15" customHeight="1">
      <c r="A725" s="268"/>
      <c r="B725" s="259"/>
      <c r="C725" s="187"/>
      <c r="D725" s="187"/>
      <c r="E725" s="188"/>
      <c r="F725" s="189"/>
      <c r="G725" s="189"/>
      <c r="H725" s="166"/>
    </row>
    <row r="726" spans="1:8" ht="15" customHeight="1">
      <c r="A726" s="268"/>
      <c r="B726" s="260"/>
      <c r="C726" s="187"/>
      <c r="D726" s="187"/>
      <c r="E726" s="188"/>
      <c r="F726" s="189"/>
      <c r="G726" s="189"/>
      <c r="H726" s="166"/>
    </row>
    <row r="727" spans="1:8" ht="15" customHeight="1">
      <c r="A727" s="268"/>
      <c r="B727" s="259"/>
      <c r="C727" s="187"/>
      <c r="D727" s="187"/>
      <c r="E727" s="188"/>
      <c r="F727" s="189"/>
      <c r="G727" s="189"/>
      <c r="H727" s="166"/>
    </row>
    <row r="728" spans="1:8" ht="15" customHeight="1">
      <c r="A728" s="268"/>
      <c r="B728" s="260"/>
      <c r="C728" s="187"/>
      <c r="D728" s="187"/>
      <c r="E728" s="188"/>
      <c r="F728" s="189"/>
      <c r="G728" s="189"/>
      <c r="H728" s="166"/>
    </row>
    <row r="729" spans="1:8" ht="15" customHeight="1">
      <c r="A729" s="268"/>
      <c r="B729" s="259"/>
      <c r="C729" s="187"/>
      <c r="D729" s="187"/>
      <c r="E729" s="188"/>
      <c r="F729" s="189"/>
      <c r="G729" s="189"/>
      <c r="H729" s="166"/>
    </row>
    <row r="730" spans="1:8" ht="15" customHeight="1">
      <c r="A730" s="268"/>
      <c r="B730" s="259"/>
      <c r="C730" s="187"/>
      <c r="D730" s="187"/>
      <c r="E730" s="188"/>
      <c r="F730" s="189"/>
      <c r="G730" s="189"/>
      <c r="H730" s="166"/>
    </row>
    <row r="731" spans="1:8" ht="15" customHeight="1">
      <c r="A731" s="268"/>
      <c r="B731" s="260"/>
      <c r="C731" s="187"/>
      <c r="D731" s="187"/>
      <c r="E731" s="188"/>
      <c r="F731" s="189"/>
      <c r="G731" s="189"/>
      <c r="H731" s="166"/>
    </row>
    <row r="732" spans="1:8" ht="15" customHeight="1">
      <c r="A732" s="268"/>
      <c r="B732" s="259"/>
      <c r="C732" s="187"/>
      <c r="D732" s="187"/>
      <c r="E732" s="188"/>
      <c r="F732" s="189"/>
      <c r="G732" s="189"/>
      <c r="H732" s="166"/>
    </row>
    <row r="733" spans="1:8" ht="15" customHeight="1">
      <c r="A733" s="268"/>
      <c r="B733" s="259"/>
      <c r="C733" s="187"/>
      <c r="D733" s="187"/>
      <c r="E733" s="188"/>
      <c r="F733" s="189"/>
      <c r="G733" s="189"/>
      <c r="H733" s="166"/>
    </row>
    <row r="734" spans="1:8" ht="15" customHeight="1">
      <c r="A734" s="268"/>
      <c r="B734" s="259"/>
      <c r="C734" s="187"/>
      <c r="D734" s="187"/>
      <c r="E734" s="188"/>
      <c r="F734" s="189"/>
      <c r="G734" s="189"/>
      <c r="H734" s="166"/>
    </row>
    <row r="735" spans="1:8" ht="15" customHeight="1">
      <c r="A735" s="268"/>
      <c r="B735" s="259"/>
      <c r="C735" s="187"/>
      <c r="D735" s="187"/>
      <c r="E735" s="188"/>
      <c r="F735" s="189"/>
      <c r="G735" s="189"/>
      <c r="H735" s="166"/>
    </row>
    <row r="736" spans="1:8" ht="15" customHeight="1">
      <c r="A736" s="268"/>
      <c r="B736" s="259"/>
      <c r="C736" s="187"/>
      <c r="D736" s="187"/>
      <c r="E736" s="188"/>
      <c r="F736" s="189"/>
      <c r="G736" s="189"/>
      <c r="H736" s="166"/>
    </row>
    <row r="737" spans="1:8" ht="15" customHeight="1">
      <c r="A737" s="268"/>
      <c r="B737" s="259"/>
      <c r="C737" s="187"/>
      <c r="D737" s="187"/>
      <c r="E737" s="188"/>
      <c r="F737" s="189"/>
      <c r="G737" s="189"/>
      <c r="H737" s="166"/>
    </row>
    <row r="738" spans="1:8" ht="15" customHeight="1">
      <c r="A738" s="268"/>
      <c r="B738" s="260"/>
      <c r="C738" s="187"/>
      <c r="D738" s="187"/>
      <c r="E738" s="188"/>
      <c r="F738" s="189"/>
      <c r="G738" s="189"/>
      <c r="H738" s="166"/>
    </row>
    <row r="739" spans="1:8" ht="15" customHeight="1">
      <c r="A739" s="268"/>
      <c r="B739" s="259"/>
      <c r="C739" s="187"/>
      <c r="D739" s="187"/>
      <c r="E739" s="188"/>
      <c r="F739" s="189"/>
      <c r="G739" s="189"/>
      <c r="H739" s="166"/>
    </row>
    <row r="740" spans="1:8" ht="15" customHeight="1">
      <c r="A740" s="268"/>
      <c r="B740" s="259"/>
      <c r="C740" s="187"/>
      <c r="D740" s="187"/>
      <c r="E740" s="188"/>
      <c r="F740" s="189"/>
      <c r="G740" s="189"/>
      <c r="H740" s="166"/>
    </row>
    <row r="741" spans="1:8" ht="15" customHeight="1">
      <c r="A741" s="268"/>
      <c r="B741" s="259"/>
      <c r="C741" s="187"/>
      <c r="D741" s="187"/>
      <c r="E741" s="188"/>
      <c r="F741" s="189"/>
      <c r="G741" s="189"/>
      <c r="H741" s="166"/>
    </row>
    <row r="742" spans="1:8" ht="15" customHeight="1">
      <c r="A742" s="268"/>
      <c r="B742" s="259"/>
      <c r="C742" s="187"/>
      <c r="D742" s="187"/>
      <c r="E742" s="188"/>
      <c r="F742" s="189"/>
      <c r="G742" s="189"/>
      <c r="H742" s="166"/>
    </row>
    <row r="743" spans="1:8" ht="15" customHeight="1">
      <c r="A743" s="268"/>
      <c r="B743" s="259"/>
      <c r="C743" s="187"/>
      <c r="D743" s="187"/>
      <c r="E743" s="188"/>
      <c r="F743" s="189"/>
      <c r="G743" s="189"/>
      <c r="H743" s="166"/>
    </row>
    <row r="744" spans="1:8" ht="15" customHeight="1">
      <c r="A744" s="268"/>
      <c r="B744" s="259"/>
      <c r="C744" s="187"/>
      <c r="D744" s="187"/>
      <c r="E744" s="188"/>
      <c r="F744" s="189"/>
      <c r="G744" s="189"/>
      <c r="H744" s="166"/>
    </row>
    <row r="745" spans="1:8" ht="15" customHeight="1">
      <c r="A745" s="268"/>
      <c r="B745" s="259"/>
      <c r="C745" s="187"/>
      <c r="D745" s="187"/>
      <c r="E745" s="188"/>
      <c r="F745" s="189"/>
      <c r="G745" s="189"/>
      <c r="H745" s="166"/>
    </row>
    <row r="746" spans="1:8" ht="15" customHeight="1">
      <c r="A746" s="268"/>
      <c r="B746" s="260"/>
      <c r="C746" s="187"/>
      <c r="D746" s="187"/>
      <c r="E746" s="188"/>
      <c r="F746" s="189"/>
      <c r="G746" s="189"/>
      <c r="H746" s="166"/>
    </row>
    <row r="747" spans="1:8" ht="15" customHeight="1">
      <c r="A747" s="268"/>
      <c r="B747" s="259"/>
      <c r="C747" s="187"/>
      <c r="D747" s="187"/>
      <c r="E747" s="188"/>
      <c r="F747" s="189"/>
      <c r="G747" s="189"/>
      <c r="H747" s="166"/>
    </row>
    <row r="748" spans="1:8" ht="15" customHeight="1">
      <c r="A748" s="268"/>
      <c r="B748" s="259"/>
      <c r="C748" s="187"/>
      <c r="D748" s="187"/>
      <c r="E748" s="188"/>
      <c r="F748" s="189"/>
      <c r="G748" s="189"/>
      <c r="H748" s="166"/>
    </row>
    <row r="749" spans="1:8" ht="15" customHeight="1">
      <c r="A749" s="268"/>
      <c r="B749" s="260"/>
      <c r="C749" s="187"/>
      <c r="D749" s="187"/>
      <c r="E749" s="188"/>
      <c r="F749" s="189"/>
      <c r="G749" s="189"/>
      <c r="H749" s="166"/>
    </row>
    <row r="750" spans="1:8" ht="15" customHeight="1">
      <c r="A750" s="268"/>
      <c r="B750" s="259"/>
      <c r="C750" s="187"/>
      <c r="D750" s="187"/>
      <c r="E750" s="188"/>
      <c r="F750" s="189"/>
      <c r="G750" s="189"/>
      <c r="H750" s="166"/>
    </row>
    <row r="751" spans="1:8" ht="15" customHeight="1">
      <c r="A751" s="268"/>
      <c r="B751" s="260"/>
      <c r="C751" s="187"/>
      <c r="D751" s="187"/>
      <c r="E751" s="188"/>
      <c r="F751" s="189"/>
      <c r="G751" s="189"/>
      <c r="H751" s="166"/>
    </row>
    <row r="752" spans="1:8" ht="15" customHeight="1">
      <c r="A752" s="268"/>
      <c r="B752" s="259"/>
      <c r="C752" s="187"/>
      <c r="D752" s="187"/>
      <c r="E752" s="188"/>
      <c r="F752" s="189"/>
      <c r="G752" s="189"/>
      <c r="H752" s="166"/>
    </row>
    <row r="753" spans="1:8" ht="15" customHeight="1">
      <c r="A753" s="268"/>
      <c r="B753" s="259"/>
      <c r="C753" s="187"/>
      <c r="D753" s="187"/>
      <c r="E753" s="188"/>
      <c r="F753" s="189"/>
      <c r="G753" s="189"/>
      <c r="H753" s="166"/>
    </row>
    <row r="754" spans="1:8" ht="15" customHeight="1">
      <c r="A754" s="268"/>
      <c r="B754" s="259"/>
      <c r="C754" s="187"/>
      <c r="D754" s="187"/>
      <c r="E754" s="188"/>
      <c r="F754" s="189"/>
      <c r="G754" s="189"/>
      <c r="H754" s="166"/>
    </row>
    <row r="755" spans="1:8" ht="15" customHeight="1">
      <c r="A755" s="268"/>
      <c r="B755" s="260"/>
      <c r="C755" s="187"/>
      <c r="D755" s="187"/>
      <c r="E755" s="188"/>
      <c r="F755" s="189"/>
      <c r="G755" s="189"/>
      <c r="H755" s="166"/>
    </row>
    <row r="756" spans="1:8" ht="15" customHeight="1">
      <c r="A756" s="268"/>
      <c r="B756" s="259"/>
      <c r="C756" s="187"/>
      <c r="D756" s="187"/>
      <c r="E756" s="188"/>
      <c r="F756" s="189"/>
      <c r="G756" s="189"/>
      <c r="H756" s="166"/>
    </row>
    <row r="757" spans="1:8" ht="15" customHeight="1">
      <c r="A757" s="268"/>
      <c r="B757" s="260"/>
      <c r="C757" s="187"/>
      <c r="D757" s="187"/>
      <c r="E757" s="188"/>
      <c r="F757" s="189"/>
      <c r="G757" s="189"/>
      <c r="H757" s="166"/>
    </row>
    <row r="758" spans="1:8" ht="15" customHeight="1">
      <c r="A758" s="268"/>
      <c r="B758" s="259"/>
      <c r="C758" s="187"/>
      <c r="D758" s="187"/>
      <c r="E758" s="188"/>
      <c r="F758" s="189"/>
      <c r="G758" s="189"/>
      <c r="H758" s="166"/>
    </row>
    <row r="759" spans="1:8" ht="15" customHeight="1">
      <c r="A759" s="268"/>
      <c r="B759" s="259"/>
      <c r="C759" s="187"/>
      <c r="D759" s="187"/>
      <c r="E759" s="188"/>
      <c r="F759" s="189"/>
      <c r="G759" s="189"/>
      <c r="H759" s="166"/>
    </row>
    <row r="760" spans="1:8" ht="15" customHeight="1">
      <c r="A760" s="268"/>
      <c r="B760" s="260"/>
      <c r="C760" s="187"/>
      <c r="D760" s="187"/>
      <c r="E760" s="188"/>
      <c r="F760" s="189"/>
      <c r="G760" s="189"/>
      <c r="H760" s="166"/>
    </row>
    <row r="761" spans="1:8" ht="15" customHeight="1">
      <c r="A761" s="268"/>
      <c r="B761" s="259"/>
      <c r="C761" s="187"/>
      <c r="D761" s="187"/>
      <c r="E761" s="188"/>
      <c r="F761" s="189"/>
      <c r="G761" s="189"/>
      <c r="H761" s="166"/>
    </row>
    <row r="762" spans="1:8" ht="15" customHeight="1">
      <c r="A762" s="268"/>
      <c r="B762" s="259"/>
      <c r="C762" s="187"/>
      <c r="D762" s="187"/>
      <c r="E762" s="188"/>
      <c r="F762" s="189"/>
      <c r="G762" s="189"/>
      <c r="H762" s="166"/>
    </row>
    <row r="763" spans="1:8" ht="15" customHeight="1">
      <c r="A763" s="268"/>
      <c r="B763" s="259"/>
      <c r="C763" s="187"/>
      <c r="D763" s="187"/>
      <c r="E763" s="188"/>
      <c r="F763" s="189"/>
      <c r="G763" s="189"/>
      <c r="H763" s="166"/>
    </row>
    <row r="764" spans="1:8" ht="15" customHeight="1">
      <c r="A764" s="268"/>
      <c r="B764" s="260"/>
      <c r="C764" s="187"/>
      <c r="D764" s="187"/>
      <c r="E764" s="188"/>
      <c r="F764" s="189"/>
      <c r="G764" s="189"/>
      <c r="H764" s="166"/>
    </row>
    <row r="765" spans="1:8" ht="15" customHeight="1">
      <c r="A765" s="268"/>
      <c r="B765" s="260"/>
      <c r="C765" s="187"/>
      <c r="D765" s="187"/>
      <c r="E765" s="188"/>
      <c r="F765" s="189"/>
      <c r="G765" s="189"/>
      <c r="H765" s="166"/>
    </row>
    <row r="766" spans="1:8" ht="15" customHeight="1">
      <c r="A766" s="268"/>
      <c r="B766" s="259"/>
      <c r="C766" s="187"/>
      <c r="D766" s="187"/>
      <c r="E766" s="188"/>
      <c r="F766" s="189"/>
      <c r="G766" s="189"/>
      <c r="H766" s="166"/>
    </row>
    <row r="767" spans="1:8" ht="15" customHeight="1">
      <c r="A767" s="268"/>
      <c r="B767" s="259"/>
      <c r="C767" s="187"/>
      <c r="D767" s="187"/>
      <c r="E767" s="188"/>
      <c r="F767" s="189"/>
      <c r="G767" s="189"/>
      <c r="H767" s="166"/>
    </row>
    <row r="768" spans="1:8" ht="15" customHeight="1">
      <c r="A768" s="268"/>
      <c r="B768" s="259"/>
      <c r="C768" s="187"/>
      <c r="D768" s="187"/>
      <c r="E768" s="188"/>
      <c r="F768" s="189"/>
      <c r="G768" s="189"/>
      <c r="H768" s="166"/>
    </row>
    <row r="769" spans="1:8" ht="15" customHeight="1">
      <c r="A769" s="268"/>
      <c r="B769" s="259"/>
      <c r="C769" s="187"/>
      <c r="D769" s="187"/>
      <c r="E769" s="188"/>
      <c r="F769" s="189"/>
      <c r="G769" s="189"/>
      <c r="H769" s="166"/>
    </row>
    <row r="770" spans="1:8" ht="15" customHeight="1">
      <c r="A770" s="268"/>
      <c r="B770" s="259"/>
      <c r="C770" s="187"/>
      <c r="D770" s="187"/>
      <c r="E770" s="188"/>
      <c r="F770" s="189"/>
      <c r="G770" s="189"/>
      <c r="H770" s="166"/>
    </row>
    <row r="771" spans="1:8" ht="15" customHeight="1">
      <c r="A771" s="268"/>
      <c r="B771" s="260"/>
      <c r="C771" s="187"/>
      <c r="D771" s="187"/>
      <c r="E771" s="188"/>
      <c r="F771" s="189"/>
      <c r="G771" s="189"/>
      <c r="H771" s="166"/>
    </row>
    <row r="772" spans="1:8" ht="15" customHeight="1">
      <c r="A772" s="268"/>
      <c r="B772" s="259"/>
      <c r="C772" s="187"/>
      <c r="D772" s="187"/>
      <c r="E772" s="188"/>
      <c r="F772" s="189"/>
      <c r="G772" s="189"/>
      <c r="H772" s="166"/>
    </row>
    <row r="773" spans="1:8" ht="15" customHeight="1">
      <c r="A773" s="268"/>
      <c r="B773" s="259"/>
      <c r="C773" s="187"/>
      <c r="D773" s="187"/>
      <c r="E773" s="188"/>
      <c r="F773" s="189"/>
      <c r="G773" s="189"/>
      <c r="H773" s="166"/>
    </row>
    <row r="774" spans="1:8" ht="15" customHeight="1">
      <c r="A774" s="268"/>
      <c r="B774" s="260"/>
      <c r="C774" s="187"/>
      <c r="D774" s="187"/>
      <c r="E774" s="188"/>
      <c r="F774" s="189"/>
      <c r="G774" s="189"/>
      <c r="H774" s="166"/>
    </row>
    <row r="775" spans="1:8" ht="15" customHeight="1">
      <c r="A775" s="268"/>
      <c r="B775" s="259"/>
      <c r="C775" s="187"/>
      <c r="D775" s="187"/>
      <c r="E775" s="188"/>
      <c r="F775" s="189"/>
      <c r="G775" s="189"/>
      <c r="H775" s="166"/>
    </row>
    <row r="776" spans="1:8" ht="15" customHeight="1">
      <c r="A776" s="268"/>
      <c r="B776" s="259"/>
      <c r="C776" s="187"/>
      <c r="D776" s="187"/>
      <c r="E776" s="188"/>
      <c r="F776" s="189"/>
      <c r="G776" s="189"/>
      <c r="H776" s="166"/>
    </row>
    <row r="777" spans="1:8" ht="15" customHeight="1">
      <c r="A777" s="268"/>
      <c r="B777" s="259"/>
      <c r="C777" s="187"/>
      <c r="D777" s="187"/>
      <c r="E777" s="188"/>
      <c r="F777" s="189"/>
      <c r="G777" s="189"/>
      <c r="H777" s="166"/>
    </row>
    <row r="778" spans="1:8" ht="15" customHeight="1">
      <c r="A778" s="268"/>
      <c r="B778" s="259"/>
      <c r="C778" s="187"/>
      <c r="D778" s="187"/>
      <c r="E778" s="188"/>
      <c r="F778" s="189"/>
      <c r="G778" s="189"/>
      <c r="H778" s="166"/>
    </row>
    <row r="779" spans="1:8" ht="15" customHeight="1">
      <c r="A779" s="268"/>
      <c r="B779" s="260"/>
      <c r="C779" s="187"/>
      <c r="D779" s="187"/>
      <c r="E779" s="188"/>
      <c r="F779" s="189"/>
      <c r="G779" s="189"/>
      <c r="H779" s="166"/>
    </row>
    <row r="780" spans="1:8" ht="15" customHeight="1">
      <c r="A780" s="268"/>
      <c r="B780" s="259"/>
      <c r="C780" s="187"/>
      <c r="D780" s="187"/>
      <c r="E780" s="188"/>
      <c r="F780" s="189"/>
      <c r="G780" s="189"/>
      <c r="H780" s="166"/>
    </row>
    <row r="781" spans="1:8" ht="15" customHeight="1">
      <c r="A781" s="268"/>
      <c r="B781" s="259"/>
      <c r="C781" s="187"/>
      <c r="D781" s="187"/>
      <c r="E781" s="188"/>
      <c r="F781" s="189"/>
      <c r="G781" s="189"/>
      <c r="H781" s="166"/>
    </row>
    <row r="782" spans="1:8" ht="15" customHeight="1">
      <c r="A782" s="268"/>
      <c r="B782" s="259"/>
      <c r="C782" s="187"/>
      <c r="D782" s="187"/>
      <c r="E782" s="188"/>
      <c r="F782" s="189"/>
      <c r="G782" s="189"/>
      <c r="H782" s="166"/>
    </row>
    <row r="783" spans="1:8" ht="15" customHeight="1">
      <c r="A783" s="268"/>
      <c r="B783" s="259"/>
      <c r="C783" s="187"/>
      <c r="D783" s="187"/>
      <c r="E783" s="188"/>
      <c r="F783" s="189"/>
      <c r="G783" s="189"/>
      <c r="H783" s="166"/>
    </row>
    <row r="784" spans="1:8" ht="15" customHeight="1">
      <c r="A784" s="268"/>
      <c r="B784" s="260"/>
      <c r="C784" s="187"/>
      <c r="D784" s="187"/>
      <c r="E784" s="188"/>
      <c r="F784" s="189"/>
      <c r="G784" s="189"/>
      <c r="H784" s="166"/>
    </row>
    <row r="785" spans="1:8" ht="15" customHeight="1">
      <c r="A785" s="268"/>
      <c r="B785" s="259"/>
      <c r="C785" s="187"/>
      <c r="D785" s="187"/>
      <c r="E785" s="188"/>
      <c r="F785" s="189"/>
      <c r="G785" s="189"/>
      <c r="H785" s="166"/>
    </row>
    <row r="786" spans="1:8" ht="15" customHeight="1">
      <c r="A786" s="268"/>
      <c r="B786" s="259"/>
      <c r="C786" s="187"/>
      <c r="D786" s="187"/>
      <c r="E786" s="188"/>
      <c r="F786" s="189"/>
      <c r="G786" s="189"/>
      <c r="H786" s="166"/>
    </row>
    <row r="787" spans="1:8" ht="15" customHeight="1">
      <c r="A787" s="268"/>
      <c r="B787" s="260"/>
      <c r="C787" s="187"/>
      <c r="D787" s="187"/>
      <c r="E787" s="188"/>
      <c r="F787" s="189"/>
      <c r="G787" s="189"/>
      <c r="H787" s="166"/>
    </row>
    <row r="788" spans="1:8" ht="15" customHeight="1">
      <c r="A788" s="268"/>
      <c r="B788" s="259"/>
      <c r="C788" s="187"/>
      <c r="D788" s="187"/>
      <c r="E788" s="188"/>
      <c r="F788" s="189"/>
      <c r="G788" s="189"/>
      <c r="H788" s="166"/>
    </row>
    <row r="789" spans="1:8" ht="15" customHeight="1">
      <c r="A789" s="268"/>
      <c r="B789" s="260"/>
      <c r="C789" s="187"/>
      <c r="D789" s="187"/>
      <c r="E789" s="188"/>
      <c r="F789" s="189"/>
      <c r="G789" s="189"/>
      <c r="H789" s="166"/>
    </row>
    <row r="790" spans="1:8" ht="15" customHeight="1">
      <c r="A790" s="268"/>
      <c r="B790" s="259"/>
      <c r="C790" s="187"/>
      <c r="D790" s="187"/>
      <c r="E790" s="188"/>
      <c r="F790" s="189"/>
      <c r="G790" s="189"/>
      <c r="H790" s="166"/>
    </row>
    <row r="791" spans="1:8" ht="15" customHeight="1">
      <c r="A791" s="268"/>
      <c r="B791" s="259"/>
      <c r="C791" s="187"/>
      <c r="D791" s="187"/>
      <c r="E791" s="188"/>
      <c r="F791" s="189"/>
      <c r="G791" s="189"/>
      <c r="H791" s="166"/>
    </row>
    <row r="792" spans="1:8" ht="15" customHeight="1">
      <c r="A792" s="268"/>
      <c r="B792" s="260"/>
      <c r="C792" s="187"/>
      <c r="D792" s="187"/>
      <c r="E792" s="188"/>
      <c r="F792" s="189"/>
      <c r="G792" s="189"/>
      <c r="H792" s="166"/>
    </row>
    <row r="793" spans="1:8" ht="15" customHeight="1">
      <c r="A793" s="268"/>
      <c r="B793" s="260"/>
      <c r="C793" s="187"/>
      <c r="D793" s="187"/>
      <c r="E793" s="188"/>
      <c r="F793" s="189"/>
      <c r="G793" s="189"/>
      <c r="H793" s="166"/>
    </row>
    <row r="794" spans="1:8" ht="15" customHeight="1">
      <c r="A794" s="268"/>
      <c r="B794" s="259"/>
      <c r="C794" s="187"/>
      <c r="D794" s="187"/>
      <c r="E794" s="188"/>
      <c r="F794" s="189"/>
      <c r="G794" s="189"/>
      <c r="H794" s="166"/>
    </row>
    <row r="795" spans="1:8" ht="15" customHeight="1">
      <c r="A795" s="268"/>
      <c r="B795" s="259"/>
      <c r="C795" s="187"/>
      <c r="D795" s="187"/>
      <c r="E795" s="188"/>
      <c r="F795" s="189"/>
      <c r="G795" s="189"/>
      <c r="H795" s="166"/>
    </row>
    <row r="796" spans="1:8" ht="15" customHeight="1">
      <c r="A796" s="268"/>
      <c r="B796" s="260"/>
      <c r="C796" s="187"/>
      <c r="D796" s="187"/>
      <c r="E796" s="188"/>
      <c r="F796" s="189"/>
      <c r="G796" s="189"/>
      <c r="H796" s="166"/>
    </row>
    <row r="797" spans="1:8" ht="15" customHeight="1">
      <c r="A797" s="268"/>
      <c r="B797" s="259"/>
      <c r="C797" s="187"/>
      <c r="D797" s="187"/>
      <c r="E797" s="188"/>
      <c r="F797" s="189"/>
      <c r="G797" s="189"/>
      <c r="H797" s="166"/>
    </row>
    <row r="798" spans="1:8" ht="15" customHeight="1">
      <c r="A798" s="268"/>
      <c r="B798" s="259"/>
      <c r="C798" s="187"/>
      <c r="D798" s="187"/>
      <c r="E798" s="188"/>
      <c r="F798" s="189"/>
      <c r="G798" s="189"/>
      <c r="H798" s="166"/>
    </row>
    <row r="799" spans="1:8" ht="15" customHeight="1">
      <c r="A799" s="268"/>
      <c r="B799" s="259"/>
      <c r="C799" s="187"/>
      <c r="D799" s="187"/>
      <c r="E799" s="188"/>
      <c r="F799" s="189"/>
      <c r="G799" s="189"/>
      <c r="H799" s="166"/>
    </row>
    <row r="800" spans="1:8" ht="15" customHeight="1">
      <c r="A800" s="268"/>
      <c r="B800" s="259"/>
      <c r="C800" s="187"/>
      <c r="D800" s="187"/>
      <c r="E800" s="188"/>
      <c r="F800" s="189"/>
      <c r="G800" s="189"/>
      <c r="H800" s="166"/>
    </row>
    <row r="801" spans="1:8" ht="15" customHeight="1">
      <c r="A801" s="268"/>
      <c r="B801" s="260"/>
      <c r="C801" s="187"/>
      <c r="D801" s="187"/>
      <c r="E801" s="188"/>
      <c r="F801" s="189"/>
      <c r="G801" s="189"/>
      <c r="H801" s="166"/>
    </row>
    <row r="802" spans="1:8" ht="15" customHeight="1">
      <c r="A802" s="268"/>
      <c r="B802" s="259"/>
      <c r="C802" s="187"/>
      <c r="D802" s="187"/>
      <c r="E802" s="188"/>
      <c r="F802" s="189"/>
      <c r="G802" s="189"/>
      <c r="H802" s="166"/>
    </row>
    <row r="803" spans="1:8" ht="15" customHeight="1">
      <c r="A803" s="268"/>
      <c r="B803" s="259"/>
      <c r="C803" s="187"/>
      <c r="D803" s="187"/>
      <c r="E803" s="188"/>
      <c r="F803" s="189"/>
      <c r="G803" s="189"/>
      <c r="H803" s="166"/>
    </row>
    <row r="804" spans="1:8" ht="15" customHeight="1">
      <c r="A804" s="268"/>
      <c r="B804" s="259"/>
      <c r="C804" s="187"/>
      <c r="D804" s="187"/>
      <c r="E804" s="188"/>
      <c r="F804" s="189"/>
      <c r="G804" s="189"/>
      <c r="H804" s="166"/>
    </row>
    <row r="805" spans="1:8" ht="15" customHeight="1">
      <c r="A805" s="268"/>
      <c r="B805" s="260"/>
      <c r="C805" s="187"/>
      <c r="D805" s="187"/>
      <c r="E805" s="188"/>
      <c r="F805" s="189"/>
      <c r="G805" s="189"/>
      <c r="H805" s="166"/>
    </row>
    <row r="806" spans="1:8" ht="15" customHeight="1">
      <c r="A806" s="268"/>
      <c r="B806" s="260"/>
      <c r="C806" s="187"/>
      <c r="D806" s="187"/>
      <c r="E806" s="188"/>
      <c r="F806" s="189"/>
      <c r="G806" s="189"/>
      <c r="H806" s="166"/>
    </row>
    <row r="807" spans="1:8" ht="15" customHeight="1">
      <c r="A807" s="268"/>
      <c r="B807" s="259"/>
      <c r="C807" s="187"/>
      <c r="D807" s="187"/>
      <c r="E807" s="188"/>
      <c r="F807" s="189"/>
      <c r="G807" s="189"/>
      <c r="H807" s="166"/>
    </row>
    <row r="808" spans="1:8" ht="15" customHeight="1">
      <c r="A808" s="268"/>
      <c r="B808" s="259"/>
      <c r="C808" s="187"/>
      <c r="D808" s="187"/>
      <c r="E808" s="188"/>
      <c r="F808" s="189"/>
      <c r="G808" s="189"/>
      <c r="H808" s="166"/>
    </row>
    <row r="809" spans="1:8" ht="15" customHeight="1">
      <c r="A809" s="268"/>
      <c r="B809" s="260"/>
      <c r="C809" s="187"/>
      <c r="D809" s="187"/>
      <c r="E809" s="188"/>
      <c r="F809" s="189"/>
      <c r="G809" s="189"/>
      <c r="H809" s="166"/>
    </row>
    <row r="810" spans="1:8" ht="15" customHeight="1">
      <c r="A810" s="268"/>
      <c r="B810" s="260"/>
      <c r="C810" s="187"/>
      <c r="D810" s="187"/>
      <c r="E810" s="188"/>
      <c r="F810" s="189"/>
      <c r="G810" s="189"/>
      <c r="H810" s="166"/>
    </row>
    <row r="811" spans="1:8" ht="15" customHeight="1">
      <c r="A811" s="268"/>
      <c r="B811" s="259"/>
      <c r="C811" s="187"/>
      <c r="D811" s="187"/>
      <c r="E811" s="188"/>
      <c r="F811" s="189"/>
      <c r="G811" s="189"/>
      <c r="H811" s="166"/>
    </row>
    <row r="812" spans="1:8" ht="15" customHeight="1">
      <c r="A812" s="268"/>
      <c r="B812" s="259"/>
      <c r="C812" s="187"/>
      <c r="D812" s="187"/>
      <c r="E812" s="188"/>
      <c r="F812" s="189"/>
      <c r="G812" s="189"/>
      <c r="H812" s="166"/>
    </row>
    <row r="813" spans="1:8" ht="15" customHeight="1">
      <c r="A813" s="268"/>
      <c r="B813" s="259"/>
      <c r="C813" s="187"/>
      <c r="D813" s="187"/>
      <c r="E813" s="188"/>
      <c r="F813" s="189"/>
      <c r="G813" s="189"/>
      <c r="H813" s="166"/>
    </row>
    <row r="814" spans="1:8" ht="15" customHeight="1">
      <c r="A814" s="268"/>
      <c r="B814" s="259"/>
      <c r="C814" s="187"/>
      <c r="D814" s="187"/>
      <c r="E814" s="188"/>
      <c r="F814" s="189"/>
      <c r="G814" s="189"/>
      <c r="H814" s="166"/>
    </row>
    <row r="815" spans="1:8" ht="15" customHeight="1">
      <c r="A815" s="268"/>
      <c r="B815" s="260"/>
      <c r="C815" s="187"/>
      <c r="D815" s="187"/>
      <c r="E815" s="188"/>
      <c r="F815" s="189"/>
      <c r="G815" s="189"/>
      <c r="H815" s="166"/>
    </row>
    <row r="816" spans="1:8" ht="15" customHeight="1">
      <c r="A816" s="268"/>
      <c r="B816" s="259"/>
      <c r="C816" s="187"/>
      <c r="D816" s="187"/>
      <c r="E816" s="188"/>
      <c r="F816" s="189"/>
      <c r="G816" s="189"/>
      <c r="H816" s="166"/>
    </row>
    <row r="817" spans="1:8" ht="15" customHeight="1">
      <c r="A817" s="268"/>
      <c r="B817" s="259"/>
      <c r="C817" s="187"/>
      <c r="D817" s="187"/>
      <c r="E817" s="188"/>
      <c r="F817" s="189"/>
      <c r="G817" s="189"/>
      <c r="H817" s="166"/>
    </row>
    <row r="818" spans="1:8" ht="15" customHeight="1">
      <c r="A818" s="268"/>
      <c r="B818" s="259"/>
      <c r="C818" s="187"/>
      <c r="D818" s="187"/>
      <c r="E818" s="188"/>
      <c r="F818" s="189"/>
      <c r="G818" s="189"/>
      <c r="H818" s="166"/>
    </row>
    <row r="819" spans="1:8" ht="15" customHeight="1">
      <c r="A819" s="268"/>
      <c r="B819" s="259"/>
      <c r="C819" s="187"/>
      <c r="D819" s="187"/>
      <c r="E819" s="188"/>
      <c r="F819" s="189"/>
      <c r="G819" s="189"/>
      <c r="H819" s="166"/>
    </row>
    <row r="820" spans="1:8" ht="15" customHeight="1">
      <c r="A820" s="268"/>
      <c r="B820" s="260"/>
      <c r="C820" s="187"/>
      <c r="D820" s="187"/>
      <c r="E820" s="188"/>
      <c r="F820" s="189"/>
      <c r="G820" s="189"/>
      <c r="H820" s="166"/>
    </row>
    <row r="821" spans="1:8" ht="15" customHeight="1">
      <c r="A821" s="268"/>
      <c r="B821" s="260"/>
      <c r="C821" s="187"/>
      <c r="D821" s="187"/>
      <c r="E821" s="188"/>
      <c r="F821" s="189"/>
      <c r="G821" s="189"/>
      <c r="H821" s="166"/>
    </row>
    <row r="822" spans="1:8" ht="15" customHeight="1">
      <c r="A822" s="268"/>
      <c r="B822" s="259"/>
      <c r="C822" s="187"/>
      <c r="D822" s="187"/>
      <c r="E822" s="188"/>
      <c r="F822" s="189"/>
      <c r="G822" s="189"/>
      <c r="H822" s="166"/>
    </row>
    <row r="823" spans="1:8" ht="15" customHeight="1">
      <c r="A823" s="268"/>
      <c r="B823" s="259"/>
      <c r="C823" s="187"/>
      <c r="D823" s="187"/>
      <c r="E823" s="188"/>
      <c r="F823" s="189"/>
      <c r="G823" s="189"/>
      <c r="H823" s="166"/>
    </row>
    <row r="824" spans="1:8" ht="15" customHeight="1">
      <c r="A824" s="268"/>
      <c r="B824" s="259"/>
      <c r="C824" s="187"/>
      <c r="D824" s="187"/>
      <c r="E824" s="188"/>
      <c r="F824" s="189"/>
      <c r="G824" s="189"/>
      <c r="H824" s="166"/>
    </row>
    <row r="825" spans="1:8" ht="15" customHeight="1">
      <c r="A825" s="268"/>
      <c r="B825" s="260"/>
      <c r="C825" s="187"/>
      <c r="D825" s="187"/>
      <c r="E825" s="188"/>
      <c r="F825" s="189"/>
      <c r="G825" s="189"/>
      <c r="H825" s="166"/>
    </row>
    <row r="826" spans="1:8" ht="15" customHeight="1">
      <c r="A826" s="268"/>
      <c r="B826" s="259"/>
      <c r="C826" s="187"/>
      <c r="D826" s="187"/>
      <c r="E826" s="188"/>
      <c r="F826" s="189"/>
      <c r="G826" s="189"/>
      <c r="H826" s="166"/>
    </row>
    <row r="827" spans="1:8" ht="15" customHeight="1">
      <c r="A827" s="268"/>
      <c r="B827" s="259"/>
      <c r="C827" s="187"/>
      <c r="D827" s="187"/>
      <c r="E827" s="188"/>
      <c r="F827" s="189"/>
      <c r="G827" s="189"/>
      <c r="H827" s="166"/>
    </row>
    <row r="828" spans="1:8" ht="15" customHeight="1">
      <c r="A828" s="268"/>
      <c r="B828" s="259"/>
      <c r="C828" s="187"/>
      <c r="D828" s="187"/>
      <c r="E828" s="188"/>
      <c r="F828" s="189"/>
      <c r="G828" s="189"/>
      <c r="H828" s="166"/>
    </row>
    <row r="829" spans="1:8" ht="15" customHeight="1">
      <c r="A829" s="268"/>
      <c r="B829" s="259"/>
      <c r="C829" s="187"/>
      <c r="D829" s="187"/>
      <c r="E829" s="188"/>
      <c r="F829" s="189"/>
      <c r="G829" s="189"/>
      <c r="H829" s="166"/>
    </row>
    <row r="830" spans="1:8" ht="15" customHeight="1">
      <c r="A830" s="268"/>
      <c r="B830" s="259"/>
      <c r="C830" s="187"/>
      <c r="D830" s="187"/>
      <c r="E830" s="188"/>
      <c r="F830" s="189"/>
      <c r="G830" s="189"/>
      <c r="H830" s="166"/>
    </row>
    <row r="831" spans="1:8" ht="15" customHeight="1">
      <c r="A831" s="268"/>
      <c r="B831" s="260"/>
      <c r="C831" s="187"/>
      <c r="D831" s="187"/>
      <c r="E831" s="188"/>
      <c r="F831" s="189"/>
      <c r="G831" s="189"/>
      <c r="H831" s="166"/>
    </row>
    <row r="832" spans="1:8" ht="15" customHeight="1">
      <c r="A832" s="268"/>
      <c r="B832" s="259"/>
      <c r="C832" s="187"/>
      <c r="D832" s="187"/>
      <c r="E832" s="188"/>
      <c r="F832" s="189"/>
      <c r="G832" s="189"/>
      <c r="H832" s="166"/>
    </row>
    <row r="833" spans="1:8" ht="15" customHeight="1">
      <c r="A833" s="268"/>
      <c r="B833" s="259"/>
      <c r="C833" s="187"/>
      <c r="D833" s="187"/>
      <c r="E833" s="188"/>
      <c r="F833" s="189"/>
      <c r="G833" s="189"/>
      <c r="H833" s="166"/>
    </row>
    <row r="834" spans="1:8" ht="15" customHeight="1">
      <c r="A834" s="268"/>
      <c r="B834" s="259"/>
      <c r="C834" s="187"/>
      <c r="D834" s="187"/>
      <c r="E834" s="188"/>
      <c r="F834" s="189"/>
      <c r="G834" s="189"/>
      <c r="H834" s="166"/>
    </row>
    <row r="835" spans="1:8" ht="15" customHeight="1">
      <c r="A835" s="268"/>
      <c r="B835" s="259"/>
      <c r="C835" s="187"/>
      <c r="D835" s="187"/>
      <c r="E835" s="188"/>
      <c r="F835" s="189"/>
      <c r="G835" s="189"/>
      <c r="H835" s="166"/>
    </row>
    <row r="836" spans="1:8" ht="15" customHeight="1">
      <c r="A836" s="268"/>
      <c r="B836" s="260"/>
      <c r="C836" s="187"/>
      <c r="D836" s="187"/>
      <c r="E836" s="188"/>
      <c r="F836" s="189"/>
      <c r="G836" s="189"/>
      <c r="H836" s="166"/>
    </row>
    <row r="837" spans="1:8" ht="15" customHeight="1">
      <c r="A837" s="268"/>
      <c r="B837" s="259"/>
      <c r="C837" s="187"/>
      <c r="D837" s="187"/>
      <c r="E837" s="188"/>
      <c r="F837" s="189"/>
      <c r="G837" s="189"/>
      <c r="H837" s="166"/>
    </row>
    <row r="838" spans="1:8" ht="15" customHeight="1">
      <c r="A838" s="268"/>
      <c r="B838" s="260"/>
      <c r="C838" s="187"/>
      <c r="D838" s="187"/>
      <c r="E838" s="188"/>
      <c r="F838" s="189"/>
      <c r="G838" s="189"/>
      <c r="H838" s="166"/>
    </row>
    <row r="839" spans="1:8" ht="15" customHeight="1">
      <c r="A839" s="268"/>
      <c r="B839" s="259"/>
      <c r="C839" s="187"/>
      <c r="D839" s="187"/>
      <c r="E839" s="188"/>
      <c r="F839" s="189"/>
      <c r="G839" s="189"/>
      <c r="H839" s="166"/>
    </row>
    <row r="840" spans="1:8" ht="15" customHeight="1">
      <c r="A840" s="268"/>
      <c r="B840" s="259"/>
      <c r="C840" s="187"/>
      <c r="D840" s="187"/>
      <c r="E840" s="188"/>
      <c r="F840" s="189"/>
      <c r="G840" s="189"/>
      <c r="H840" s="166"/>
    </row>
    <row r="841" spans="1:8" ht="15" customHeight="1">
      <c r="A841" s="268"/>
      <c r="B841" s="259"/>
      <c r="C841" s="187"/>
      <c r="D841" s="187"/>
      <c r="E841" s="188"/>
      <c r="F841" s="189"/>
      <c r="G841" s="189"/>
      <c r="H841" s="166"/>
    </row>
    <row r="842" spans="1:8" ht="15" customHeight="1">
      <c r="A842" s="268"/>
      <c r="B842" s="259"/>
      <c r="C842" s="187"/>
      <c r="D842" s="187"/>
      <c r="E842" s="188"/>
      <c r="F842" s="189"/>
      <c r="G842" s="189"/>
      <c r="H842" s="166"/>
    </row>
    <row r="843" spans="1:8" ht="15" customHeight="1">
      <c r="A843" s="268"/>
      <c r="B843" s="260"/>
      <c r="C843" s="187"/>
      <c r="D843" s="187"/>
      <c r="E843" s="188"/>
      <c r="F843" s="189"/>
      <c r="G843" s="189"/>
      <c r="H843" s="166"/>
    </row>
    <row r="844" spans="1:8" ht="15" customHeight="1">
      <c r="A844" s="268"/>
      <c r="B844" s="259"/>
      <c r="C844" s="187"/>
      <c r="D844" s="187"/>
      <c r="E844" s="188"/>
      <c r="F844" s="189"/>
      <c r="G844" s="189"/>
      <c r="H844" s="166"/>
    </row>
    <row r="845" spans="1:8" ht="15" customHeight="1">
      <c r="A845" s="268"/>
      <c r="B845" s="259"/>
      <c r="C845" s="187"/>
      <c r="D845" s="187"/>
      <c r="E845" s="188"/>
      <c r="F845" s="189"/>
      <c r="G845" s="189"/>
      <c r="H845" s="166"/>
    </row>
    <row r="846" spans="1:8" ht="15" customHeight="1">
      <c r="A846" s="268"/>
      <c r="B846" s="260"/>
      <c r="C846" s="187"/>
      <c r="D846" s="187"/>
      <c r="E846" s="188"/>
      <c r="F846" s="189"/>
      <c r="G846" s="189"/>
      <c r="H846" s="166"/>
    </row>
    <row r="847" spans="1:8" ht="15" customHeight="1">
      <c r="A847" s="268"/>
      <c r="B847" s="259"/>
      <c r="C847" s="187"/>
      <c r="D847" s="187"/>
      <c r="E847" s="188"/>
      <c r="F847" s="189"/>
      <c r="G847" s="189"/>
      <c r="H847" s="166"/>
    </row>
    <row r="848" spans="1:8" ht="15" customHeight="1">
      <c r="A848" s="268"/>
      <c r="B848" s="259"/>
      <c r="C848" s="187"/>
      <c r="D848" s="187"/>
      <c r="E848" s="188"/>
      <c r="F848" s="189"/>
      <c r="G848" s="189"/>
      <c r="H848" s="166"/>
    </row>
    <row r="849" spans="1:8" ht="15" customHeight="1">
      <c r="A849" s="268"/>
      <c r="B849" s="260"/>
      <c r="C849" s="187"/>
      <c r="D849" s="187"/>
      <c r="E849" s="188"/>
      <c r="F849" s="189"/>
      <c r="G849" s="189"/>
      <c r="H849" s="166"/>
    </row>
    <row r="850" spans="1:8" ht="15" customHeight="1">
      <c r="A850" s="268"/>
      <c r="B850" s="259"/>
      <c r="C850" s="187"/>
      <c r="D850" s="187"/>
      <c r="E850" s="188"/>
      <c r="F850" s="189"/>
      <c r="G850" s="189"/>
      <c r="H850" s="166"/>
    </row>
    <row r="851" spans="1:8" ht="15" customHeight="1">
      <c r="A851" s="268"/>
      <c r="B851" s="259"/>
      <c r="C851" s="187"/>
      <c r="D851" s="187"/>
      <c r="E851" s="188"/>
      <c r="F851" s="189"/>
      <c r="G851" s="189"/>
      <c r="H851" s="166"/>
    </row>
    <row r="852" spans="1:8" ht="15" customHeight="1">
      <c r="A852" s="268"/>
      <c r="B852" s="260"/>
      <c r="C852" s="187"/>
      <c r="D852" s="187"/>
      <c r="E852" s="188"/>
      <c r="F852" s="189"/>
      <c r="G852" s="189"/>
      <c r="H852" s="166"/>
    </row>
    <row r="853" spans="1:8" ht="15" customHeight="1">
      <c r="A853" s="268"/>
      <c r="B853" s="259"/>
      <c r="C853" s="187"/>
      <c r="D853" s="187"/>
      <c r="E853" s="188"/>
      <c r="F853" s="189"/>
      <c r="G853" s="189"/>
      <c r="H853" s="166"/>
    </row>
    <row r="854" spans="1:8" ht="15" customHeight="1">
      <c r="A854" s="268"/>
      <c r="B854" s="259"/>
      <c r="C854" s="187"/>
      <c r="D854" s="187"/>
      <c r="E854" s="188"/>
      <c r="F854" s="189"/>
      <c r="G854" s="189"/>
      <c r="H854" s="166"/>
    </row>
    <row r="855" spans="1:8" ht="15" customHeight="1">
      <c r="A855" s="268"/>
      <c r="B855" s="259"/>
      <c r="C855" s="187"/>
      <c r="D855" s="187"/>
      <c r="E855" s="188"/>
      <c r="F855" s="189"/>
      <c r="G855" s="189"/>
      <c r="H855" s="166"/>
    </row>
    <row r="856" spans="1:8" ht="15" customHeight="1">
      <c r="A856" s="268"/>
      <c r="B856" s="259"/>
      <c r="C856" s="187"/>
      <c r="D856" s="187"/>
      <c r="E856" s="188"/>
      <c r="F856" s="189"/>
      <c r="G856" s="189"/>
      <c r="H856" s="166"/>
    </row>
    <row r="857" spans="1:8" ht="15" customHeight="1">
      <c r="A857" s="268"/>
      <c r="B857" s="259"/>
      <c r="C857" s="187"/>
      <c r="D857" s="187"/>
      <c r="E857" s="188"/>
      <c r="F857" s="189"/>
      <c r="G857" s="189"/>
      <c r="H857" s="166"/>
    </row>
    <row r="858" spans="1:8" ht="15" customHeight="1">
      <c r="A858" s="268"/>
      <c r="B858" s="260"/>
      <c r="C858" s="187"/>
      <c r="D858" s="187"/>
      <c r="E858" s="188"/>
      <c r="F858" s="189"/>
      <c r="G858" s="189"/>
      <c r="H858" s="166"/>
    </row>
    <row r="859" spans="1:8" ht="15" customHeight="1">
      <c r="A859" s="268"/>
      <c r="B859" s="259"/>
      <c r="C859" s="187"/>
      <c r="D859" s="187"/>
      <c r="E859" s="188"/>
      <c r="F859" s="189"/>
      <c r="G859" s="189"/>
      <c r="H859" s="166"/>
    </row>
    <row r="860" spans="1:8" ht="15" customHeight="1">
      <c r="A860" s="268"/>
      <c r="B860" s="259"/>
      <c r="C860" s="187"/>
      <c r="D860" s="187"/>
      <c r="E860" s="188"/>
      <c r="F860" s="189"/>
      <c r="G860" s="189"/>
      <c r="H860" s="166"/>
    </row>
    <row r="861" spans="1:8" ht="15" customHeight="1">
      <c r="A861" s="268"/>
      <c r="B861" s="259"/>
      <c r="C861" s="187"/>
      <c r="D861" s="187"/>
      <c r="E861" s="188"/>
      <c r="F861" s="189"/>
      <c r="G861" s="189"/>
      <c r="H861" s="166"/>
    </row>
    <row r="862" spans="1:8" ht="15" customHeight="1">
      <c r="A862" s="268"/>
      <c r="B862" s="260"/>
      <c r="C862" s="187"/>
      <c r="D862" s="187"/>
      <c r="E862" s="188"/>
      <c r="F862" s="189"/>
      <c r="G862" s="189"/>
      <c r="H862" s="166"/>
    </row>
    <row r="863" spans="1:8" ht="15" customHeight="1">
      <c r="A863" s="268"/>
      <c r="B863" s="259"/>
      <c r="C863" s="187"/>
      <c r="D863" s="187"/>
      <c r="E863" s="188"/>
      <c r="F863" s="189"/>
      <c r="G863" s="189"/>
      <c r="H863" s="166"/>
    </row>
    <row r="864" spans="1:8" ht="15" customHeight="1">
      <c r="A864" s="268"/>
      <c r="B864" s="259"/>
      <c r="C864" s="187"/>
      <c r="D864" s="187"/>
      <c r="E864" s="188"/>
      <c r="F864" s="189"/>
      <c r="G864" s="189"/>
      <c r="H864" s="166"/>
    </row>
    <row r="865" spans="1:8" ht="15" customHeight="1">
      <c r="A865" s="268"/>
      <c r="B865" s="259"/>
      <c r="C865" s="187"/>
      <c r="D865" s="187"/>
      <c r="E865" s="188"/>
      <c r="F865" s="189"/>
      <c r="G865" s="189"/>
      <c r="H865" s="166"/>
    </row>
    <row r="866" spans="1:8" ht="15" customHeight="1">
      <c r="A866" s="268"/>
      <c r="B866" s="259"/>
      <c r="C866" s="187"/>
      <c r="D866" s="187"/>
      <c r="E866" s="188"/>
      <c r="F866" s="189"/>
      <c r="G866" s="189"/>
      <c r="H866" s="166"/>
    </row>
    <row r="867" spans="1:8" ht="15" customHeight="1">
      <c r="A867" s="268"/>
      <c r="B867" s="259"/>
      <c r="C867" s="187"/>
      <c r="D867" s="187"/>
      <c r="E867" s="188"/>
      <c r="F867" s="189"/>
      <c r="G867" s="189"/>
      <c r="H867" s="166"/>
    </row>
    <row r="868" spans="1:8" ht="15" customHeight="1">
      <c r="A868" s="268"/>
      <c r="B868" s="259"/>
      <c r="C868" s="187"/>
      <c r="D868" s="187"/>
      <c r="E868" s="188"/>
      <c r="F868" s="189"/>
      <c r="G868" s="189"/>
      <c r="H868" s="166"/>
    </row>
    <row r="869" spans="1:8" ht="15" customHeight="1">
      <c r="A869" s="268"/>
      <c r="B869" s="259"/>
      <c r="C869" s="187"/>
      <c r="D869" s="187"/>
      <c r="E869" s="188"/>
      <c r="F869" s="189"/>
      <c r="G869" s="189"/>
      <c r="H869" s="166"/>
    </row>
    <row r="870" spans="1:8" ht="15" customHeight="1">
      <c r="A870" s="268"/>
      <c r="B870" s="260"/>
      <c r="C870" s="187"/>
      <c r="D870" s="187"/>
      <c r="E870" s="188"/>
      <c r="F870" s="189"/>
      <c r="G870" s="189"/>
      <c r="H870" s="166"/>
    </row>
    <row r="871" spans="1:8" ht="15" customHeight="1">
      <c r="A871" s="268"/>
      <c r="B871" s="260"/>
      <c r="C871" s="187"/>
      <c r="D871" s="187"/>
      <c r="E871" s="188"/>
      <c r="F871" s="189"/>
      <c r="G871" s="189"/>
      <c r="H871" s="166"/>
    </row>
    <row r="872" spans="1:8" ht="15" customHeight="1">
      <c r="A872" s="268"/>
      <c r="B872" s="259"/>
      <c r="C872" s="187"/>
      <c r="D872" s="187"/>
      <c r="E872" s="188"/>
      <c r="F872" s="189"/>
      <c r="G872" s="189"/>
      <c r="H872" s="166"/>
    </row>
    <row r="873" spans="1:8" ht="15" customHeight="1">
      <c r="A873" s="268"/>
      <c r="B873" s="259"/>
      <c r="C873" s="187"/>
      <c r="D873" s="187"/>
      <c r="E873" s="188"/>
      <c r="F873" s="189"/>
      <c r="G873" s="189"/>
      <c r="H873" s="166"/>
    </row>
    <row r="874" spans="1:8" ht="15" customHeight="1">
      <c r="A874" s="268"/>
      <c r="B874" s="259"/>
      <c r="C874" s="187"/>
      <c r="D874" s="187"/>
      <c r="E874" s="188"/>
      <c r="F874" s="189"/>
      <c r="G874" s="189"/>
      <c r="H874" s="166"/>
    </row>
    <row r="875" spans="1:8" ht="15" customHeight="1">
      <c r="A875" s="268"/>
      <c r="B875" s="259"/>
      <c r="C875" s="187"/>
      <c r="D875" s="187"/>
      <c r="E875" s="188"/>
      <c r="F875" s="189"/>
      <c r="G875" s="189"/>
      <c r="H875" s="166"/>
    </row>
    <row r="876" spans="1:8" ht="15" customHeight="1">
      <c r="A876" s="268"/>
      <c r="B876" s="259"/>
      <c r="C876" s="187"/>
      <c r="D876" s="187"/>
      <c r="E876" s="188"/>
      <c r="F876" s="189"/>
      <c r="G876" s="189"/>
      <c r="H876" s="166"/>
    </row>
    <row r="877" spans="1:8" ht="15" customHeight="1">
      <c r="A877" s="268"/>
      <c r="B877" s="259"/>
      <c r="C877" s="187"/>
      <c r="D877" s="187"/>
      <c r="E877" s="188"/>
      <c r="F877" s="189"/>
      <c r="G877" s="189"/>
      <c r="H877" s="166"/>
    </row>
    <row r="878" spans="1:8" ht="15" customHeight="1">
      <c r="A878" s="268"/>
      <c r="B878" s="259"/>
      <c r="C878" s="187"/>
      <c r="D878" s="187"/>
      <c r="E878" s="188"/>
      <c r="F878" s="189"/>
      <c r="G878" s="189"/>
      <c r="H878" s="166"/>
    </row>
    <row r="879" spans="1:8" ht="15" customHeight="1">
      <c r="A879" s="268"/>
      <c r="B879" s="260"/>
      <c r="C879" s="187"/>
      <c r="D879" s="187"/>
      <c r="E879" s="188"/>
      <c r="F879" s="189"/>
      <c r="G879" s="189"/>
      <c r="H879" s="166"/>
    </row>
    <row r="880" spans="1:8" ht="15" customHeight="1">
      <c r="A880" s="268"/>
      <c r="B880" s="259"/>
      <c r="C880" s="187"/>
      <c r="D880" s="187"/>
      <c r="E880" s="188"/>
      <c r="F880" s="189"/>
      <c r="G880" s="189"/>
      <c r="H880" s="166"/>
    </row>
    <row r="881" spans="1:8" ht="15" customHeight="1">
      <c r="A881" s="268"/>
      <c r="B881" s="259"/>
      <c r="C881" s="187"/>
      <c r="D881" s="187"/>
      <c r="E881" s="188"/>
      <c r="F881" s="189"/>
      <c r="G881" s="189"/>
      <c r="H881" s="166"/>
    </row>
    <row r="882" spans="1:8" ht="15" customHeight="1">
      <c r="A882" s="268"/>
      <c r="B882" s="259"/>
      <c r="C882" s="187"/>
      <c r="D882" s="187"/>
      <c r="E882" s="188"/>
      <c r="F882" s="189"/>
      <c r="G882" s="189"/>
      <c r="H882" s="166"/>
    </row>
    <row r="883" spans="1:8" ht="15" customHeight="1">
      <c r="A883" s="268"/>
      <c r="B883" s="259"/>
      <c r="C883" s="187"/>
      <c r="D883" s="187"/>
      <c r="E883" s="188"/>
      <c r="F883" s="189"/>
      <c r="G883" s="189"/>
      <c r="H883" s="166"/>
    </row>
    <row r="884" spans="1:8" ht="15" customHeight="1">
      <c r="A884" s="268"/>
      <c r="B884" s="259"/>
      <c r="C884" s="187"/>
      <c r="D884" s="187"/>
      <c r="E884" s="188"/>
      <c r="F884" s="189"/>
      <c r="G884" s="189"/>
      <c r="H884" s="166"/>
    </row>
    <row r="885" spans="1:8" ht="15" customHeight="1">
      <c r="A885" s="268"/>
      <c r="B885" s="259"/>
      <c r="C885" s="187"/>
      <c r="D885" s="187"/>
      <c r="E885" s="188"/>
      <c r="F885" s="189"/>
      <c r="G885" s="189"/>
      <c r="H885" s="166"/>
    </row>
    <row r="886" spans="1:8" ht="15" customHeight="1">
      <c r="A886" s="268"/>
      <c r="B886" s="260"/>
      <c r="C886" s="187"/>
      <c r="D886" s="187"/>
      <c r="E886" s="188"/>
      <c r="F886" s="189"/>
      <c r="G886" s="189"/>
      <c r="H886" s="166"/>
    </row>
    <row r="887" spans="1:8" ht="15" customHeight="1">
      <c r="A887" s="268"/>
      <c r="B887" s="259"/>
      <c r="C887" s="187"/>
      <c r="D887" s="187"/>
      <c r="E887" s="188"/>
      <c r="F887" s="189"/>
      <c r="G887" s="189"/>
      <c r="H887" s="166"/>
    </row>
    <row r="888" spans="1:8" ht="15" customHeight="1">
      <c r="A888" s="268"/>
      <c r="B888" s="259"/>
      <c r="C888" s="187"/>
      <c r="D888" s="187"/>
      <c r="E888" s="188"/>
      <c r="F888" s="189"/>
      <c r="G888" s="189"/>
      <c r="H888" s="166"/>
    </row>
    <row r="889" spans="1:8" ht="15" customHeight="1">
      <c r="A889" s="268"/>
      <c r="B889" s="259"/>
      <c r="C889" s="187"/>
      <c r="D889" s="187"/>
      <c r="E889" s="188"/>
      <c r="F889" s="189"/>
      <c r="G889" s="189"/>
      <c r="H889" s="166"/>
    </row>
    <row r="890" spans="1:8" ht="15" customHeight="1">
      <c r="A890" s="268"/>
      <c r="B890" s="259"/>
      <c r="C890" s="187"/>
      <c r="D890" s="187"/>
      <c r="E890" s="188"/>
      <c r="F890" s="189"/>
      <c r="G890" s="189"/>
      <c r="H890" s="166"/>
    </row>
    <row r="891" spans="1:8" ht="15" customHeight="1">
      <c r="A891" s="268"/>
      <c r="B891" s="259"/>
      <c r="C891" s="187"/>
      <c r="D891" s="187"/>
      <c r="E891" s="188"/>
      <c r="F891" s="189"/>
      <c r="G891" s="189"/>
      <c r="H891" s="166"/>
    </row>
    <row r="892" spans="1:8" ht="15" customHeight="1">
      <c r="A892" s="268"/>
      <c r="B892" s="260"/>
      <c r="C892" s="187"/>
      <c r="D892" s="187"/>
      <c r="E892" s="188"/>
      <c r="F892" s="189"/>
      <c r="G892" s="189"/>
      <c r="H892" s="166"/>
    </row>
    <row r="893" spans="1:8" ht="15" customHeight="1">
      <c r="A893" s="268"/>
      <c r="B893" s="260"/>
      <c r="C893" s="187"/>
      <c r="D893" s="187"/>
      <c r="E893" s="188"/>
      <c r="F893" s="189"/>
      <c r="G893" s="189"/>
      <c r="H893" s="166"/>
    </row>
    <row r="894" spans="1:8" ht="15" customHeight="1">
      <c r="A894" s="268"/>
      <c r="B894" s="259"/>
      <c r="C894" s="187"/>
      <c r="D894" s="187"/>
      <c r="E894" s="188"/>
      <c r="F894" s="189"/>
      <c r="G894" s="189"/>
      <c r="H894" s="166"/>
    </row>
    <row r="895" spans="1:8" ht="15" customHeight="1">
      <c r="A895" s="268"/>
      <c r="B895" s="259"/>
      <c r="C895" s="187"/>
      <c r="D895" s="187"/>
      <c r="E895" s="188"/>
      <c r="F895" s="189"/>
      <c r="G895" s="189"/>
      <c r="H895" s="166"/>
    </row>
    <row r="896" spans="1:8" ht="15" customHeight="1">
      <c r="A896" s="268"/>
      <c r="B896" s="259"/>
      <c r="C896" s="187"/>
      <c r="D896" s="187"/>
      <c r="E896" s="188"/>
      <c r="F896" s="189"/>
      <c r="G896" s="189"/>
      <c r="H896" s="166"/>
    </row>
    <row r="897" spans="1:8" ht="15" customHeight="1">
      <c r="A897" s="268"/>
      <c r="B897" s="259"/>
      <c r="C897" s="187"/>
      <c r="D897" s="187"/>
      <c r="E897" s="188"/>
      <c r="F897" s="189"/>
      <c r="G897" s="189"/>
      <c r="H897" s="166"/>
    </row>
    <row r="898" spans="1:8" ht="15" customHeight="1">
      <c r="A898" s="268"/>
      <c r="B898" s="259"/>
      <c r="C898" s="187"/>
      <c r="D898" s="187"/>
      <c r="E898" s="188"/>
      <c r="F898" s="189"/>
      <c r="G898" s="189"/>
      <c r="H898" s="166"/>
    </row>
    <row r="899" spans="1:8" ht="15" customHeight="1">
      <c r="A899" s="268"/>
      <c r="B899" s="259"/>
      <c r="C899" s="187"/>
      <c r="D899" s="187"/>
      <c r="E899" s="188"/>
      <c r="F899" s="192"/>
      <c r="G899" s="189"/>
      <c r="H899" s="166"/>
    </row>
    <row r="900" spans="1:8" ht="15" customHeight="1">
      <c r="A900" s="268"/>
      <c r="B900" s="259"/>
      <c r="C900" s="187"/>
      <c r="D900" s="187"/>
      <c r="E900" s="188"/>
      <c r="F900" s="192"/>
      <c r="G900" s="189"/>
      <c r="H900" s="166"/>
    </row>
    <row r="901" spans="1:8" ht="15" customHeight="1">
      <c r="A901" s="268"/>
      <c r="B901" s="259"/>
      <c r="C901" s="187"/>
      <c r="D901" s="187"/>
      <c r="E901" s="188"/>
      <c r="F901" s="189"/>
      <c r="G901" s="189"/>
      <c r="H901" s="166"/>
    </row>
    <row r="902" spans="1:8" ht="15" customHeight="1">
      <c r="A902" s="268"/>
      <c r="B902" s="260"/>
      <c r="C902" s="187"/>
      <c r="D902" s="187"/>
      <c r="E902" s="188"/>
      <c r="F902" s="189"/>
      <c r="G902" s="189"/>
      <c r="H902" s="166"/>
    </row>
    <row r="903" spans="1:8" ht="15" customHeight="1">
      <c r="A903" s="268"/>
      <c r="B903" s="260"/>
      <c r="C903" s="187"/>
      <c r="D903" s="187"/>
      <c r="E903" s="188"/>
      <c r="F903" s="189"/>
      <c r="G903" s="189"/>
      <c r="H903" s="166"/>
    </row>
    <row r="904" spans="1:8" ht="15" customHeight="1">
      <c r="A904" s="268"/>
      <c r="B904" s="259"/>
      <c r="C904" s="187"/>
      <c r="D904" s="187"/>
      <c r="E904" s="188"/>
      <c r="F904" s="189"/>
      <c r="G904" s="189"/>
      <c r="H904" s="166"/>
    </row>
    <row r="905" spans="1:8" ht="15" customHeight="1">
      <c r="A905" s="268"/>
      <c r="B905" s="259"/>
      <c r="C905" s="187"/>
      <c r="D905" s="187"/>
      <c r="E905" s="188"/>
      <c r="F905" s="189"/>
      <c r="G905" s="189"/>
      <c r="H905" s="166"/>
    </row>
    <row r="906" spans="1:8" ht="15" customHeight="1">
      <c r="A906" s="268"/>
      <c r="B906" s="259"/>
      <c r="C906" s="187"/>
      <c r="D906" s="187"/>
      <c r="E906" s="188"/>
      <c r="F906" s="189"/>
      <c r="G906" s="189"/>
      <c r="H906" s="166"/>
    </row>
    <row r="907" spans="1:8" ht="15" customHeight="1">
      <c r="A907" s="268"/>
      <c r="B907" s="259"/>
      <c r="C907" s="187"/>
      <c r="D907" s="187"/>
      <c r="E907" s="188"/>
      <c r="F907" s="189"/>
      <c r="G907" s="189"/>
      <c r="H907" s="166"/>
    </row>
    <row r="908" spans="1:8" ht="15" customHeight="1">
      <c r="A908" s="268"/>
      <c r="B908" s="260"/>
      <c r="C908" s="187"/>
      <c r="D908" s="187"/>
      <c r="E908" s="188"/>
      <c r="F908" s="201"/>
      <c r="G908" s="189"/>
      <c r="H908" s="166"/>
    </row>
    <row r="909" spans="1:8" ht="15" customHeight="1">
      <c r="A909" s="268"/>
      <c r="B909" s="260"/>
      <c r="C909" s="187"/>
      <c r="D909" s="187"/>
      <c r="E909" s="188"/>
      <c r="F909" s="189"/>
      <c r="G909" s="189"/>
      <c r="H909" s="166"/>
    </row>
    <row r="910" spans="1:8" ht="15" customHeight="1">
      <c r="A910" s="268"/>
      <c r="B910" s="259"/>
      <c r="C910" s="187"/>
      <c r="D910" s="187"/>
      <c r="E910" s="188"/>
      <c r="F910" s="189"/>
      <c r="G910" s="189"/>
      <c r="H910" s="166"/>
    </row>
    <row r="911" spans="1:8" ht="15" customHeight="1">
      <c r="A911" s="268"/>
      <c r="B911" s="260"/>
      <c r="C911" s="187"/>
      <c r="D911" s="187"/>
      <c r="E911" s="188"/>
      <c r="F911" s="189"/>
      <c r="G911" s="189"/>
      <c r="H911" s="166"/>
    </row>
    <row r="912" spans="1:8" ht="15" customHeight="1">
      <c r="A912" s="268"/>
      <c r="B912" s="259"/>
      <c r="C912" s="187"/>
      <c r="D912" s="187"/>
      <c r="E912" s="188"/>
      <c r="F912" s="189"/>
      <c r="G912" s="189"/>
      <c r="H912" s="166"/>
    </row>
    <row r="913" spans="1:8" ht="15" customHeight="1">
      <c r="A913" s="268"/>
      <c r="B913" s="260"/>
      <c r="C913" s="187"/>
      <c r="D913" s="187"/>
      <c r="E913" s="188"/>
      <c r="F913" s="189"/>
      <c r="G913" s="189"/>
      <c r="H913" s="166"/>
    </row>
    <row r="914" spans="1:8" ht="15" customHeight="1">
      <c r="A914" s="268"/>
      <c r="B914" s="259"/>
      <c r="C914" s="187"/>
      <c r="D914" s="187"/>
      <c r="E914" s="188"/>
      <c r="F914" s="189"/>
      <c r="G914" s="189"/>
      <c r="H914" s="166"/>
    </row>
    <row r="915" spans="1:8" ht="15" customHeight="1">
      <c r="A915" s="268"/>
      <c r="B915" s="260"/>
      <c r="C915" s="187"/>
      <c r="D915" s="187"/>
      <c r="E915" s="188"/>
      <c r="F915" s="189"/>
      <c r="G915" s="189"/>
      <c r="H915" s="166"/>
    </row>
    <row r="916" spans="1:8" ht="15" customHeight="1">
      <c r="A916" s="268"/>
      <c r="B916" s="259"/>
      <c r="C916" s="187"/>
      <c r="D916" s="187"/>
      <c r="E916" s="188"/>
      <c r="F916" s="189"/>
      <c r="G916" s="189"/>
      <c r="H916" s="166"/>
    </row>
    <row r="917" spans="1:8" ht="15" customHeight="1">
      <c r="A917" s="268"/>
      <c r="B917" s="260"/>
      <c r="C917" s="187"/>
      <c r="D917" s="187"/>
      <c r="E917" s="188"/>
      <c r="F917" s="189"/>
      <c r="G917" s="189"/>
      <c r="H917" s="166"/>
    </row>
    <row r="918" spans="1:8" ht="15" customHeight="1">
      <c r="A918" s="268"/>
      <c r="B918" s="259"/>
      <c r="C918" s="187"/>
      <c r="D918" s="187"/>
      <c r="E918" s="188"/>
      <c r="F918" s="189"/>
      <c r="G918" s="189"/>
      <c r="H918" s="166"/>
    </row>
    <row r="919" spans="1:8" ht="15" customHeight="1">
      <c r="A919" s="268"/>
      <c r="B919" s="259"/>
      <c r="C919" s="187"/>
      <c r="D919" s="187"/>
      <c r="E919" s="188"/>
      <c r="F919" s="189"/>
      <c r="G919" s="189"/>
      <c r="H919" s="166"/>
    </row>
    <row r="920" spans="1:8" ht="15" customHeight="1">
      <c r="A920" s="268"/>
      <c r="B920" s="260"/>
      <c r="C920" s="187"/>
      <c r="D920" s="187"/>
      <c r="E920" s="188"/>
      <c r="F920" s="189"/>
      <c r="G920" s="189"/>
      <c r="H920" s="166"/>
    </row>
    <row r="921" spans="1:8" ht="15" customHeight="1">
      <c r="A921" s="268"/>
      <c r="B921" s="259"/>
      <c r="C921" s="187"/>
      <c r="D921" s="187"/>
      <c r="E921" s="188"/>
      <c r="F921" s="189"/>
      <c r="G921" s="189"/>
      <c r="H921" s="166"/>
    </row>
    <row r="922" spans="1:8" ht="15" customHeight="1">
      <c r="A922" s="268"/>
      <c r="B922" s="259"/>
      <c r="C922" s="187"/>
      <c r="D922" s="187"/>
      <c r="E922" s="188"/>
      <c r="F922" s="189"/>
      <c r="G922" s="189"/>
      <c r="H922" s="166"/>
    </row>
    <row r="923" spans="1:8" ht="15" customHeight="1">
      <c r="A923" s="268"/>
      <c r="B923" s="259"/>
      <c r="C923" s="187"/>
      <c r="D923" s="187"/>
      <c r="E923" s="188"/>
      <c r="F923" s="189"/>
      <c r="G923" s="189"/>
      <c r="H923" s="166"/>
    </row>
    <row r="924" spans="1:8" ht="15" customHeight="1">
      <c r="A924" s="268"/>
      <c r="B924" s="260"/>
      <c r="C924" s="187"/>
      <c r="D924" s="187"/>
      <c r="E924" s="188"/>
      <c r="F924" s="189"/>
      <c r="G924" s="189"/>
      <c r="H924" s="166"/>
    </row>
    <row r="925" spans="1:8" ht="15" customHeight="1">
      <c r="A925" s="268"/>
      <c r="B925" s="260"/>
      <c r="C925" s="187"/>
      <c r="D925" s="187"/>
      <c r="E925" s="188"/>
      <c r="F925" s="189"/>
      <c r="G925" s="189"/>
      <c r="H925" s="166"/>
    </row>
    <row r="926" spans="1:8" ht="15" customHeight="1">
      <c r="A926" s="268"/>
      <c r="B926" s="259"/>
      <c r="C926" s="187"/>
      <c r="D926" s="187"/>
      <c r="E926" s="188"/>
      <c r="F926" s="189"/>
      <c r="G926" s="189"/>
      <c r="H926" s="166"/>
    </row>
    <row r="927" spans="1:8" ht="15" customHeight="1">
      <c r="A927" s="268"/>
      <c r="B927" s="259"/>
      <c r="C927" s="187"/>
      <c r="D927" s="187"/>
      <c r="E927" s="188"/>
      <c r="F927" s="189"/>
      <c r="G927" s="189"/>
      <c r="H927" s="166"/>
    </row>
    <row r="928" spans="1:8" ht="15" customHeight="1">
      <c r="A928" s="268"/>
      <c r="B928" s="259"/>
      <c r="C928" s="187"/>
      <c r="D928" s="187"/>
      <c r="E928" s="188"/>
      <c r="F928" s="189"/>
      <c r="G928" s="189"/>
      <c r="H928" s="166"/>
    </row>
    <row r="929" spans="1:8" ht="15" customHeight="1">
      <c r="A929" s="268"/>
      <c r="B929" s="260"/>
      <c r="C929" s="187"/>
      <c r="D929" s="187"/>
      <c r="E929" s="188"/>
      <c r="F929" s="189"/>
      <c r="G929" s="189"/>
      <c r="H929" s="166"/>
    </row>
    <row r="930" spans="1:8" ht="15" customHeight="1">
      <c r="A930" s="268"/>
      <c r="B930" s="259"/>
      <c r="C930" s="187"/>
      <c r="D930" s="187"/>
      <c r="E930" s="188"/>
      <c r="F930" s="189"/>
      <c r="G930" s="189"/>
      <c r="H930" s="166"/>
    </row>
    <row r="931" spans="1:8" ht="15" customHeight="1">
      <c r="A931" s="268"/>
      <c r="B931" s="260"/>
      <c r="C931" s="187"/>
      <c r="D931" s="187"/>
      <c r="E931" s="188"/>
      <c r="F931" s="189"/>
      <c r="G931" s="189"/>
      <c r="H931" s="166"/>
    </row>
    <row r="932" spans="1:8" ht="15" customHeight="1">
      <c r="A932" s="268"/>
      <c r="B932" s="259"/>
      <c r="C932" s="187"/>
      <c r="D932" s="187"/>
      <c r="E932" s="188"/>
      <c r="F932" s="189"/>
      <c r="G932" s="189"/>
      <c r="H932" s="166"/>
    </row>
    <row r="933" spans="1:8" ht="15" customHeight="1">
      <c r="A933" s="268"/>
      <c r="B933" s="259"/>
      <c r="C933" s="187"/>
      <c r="D933" s="187"/>
      <c r="E933" s="188"/>
      <c r="F933" s="189"/>
      <c r="G933" s="189"/>
      <c r="H933" s="166"/>
    </row>
    <row r="934" spans="1:8" ht="15" customHeight="1">
      <c r="A934" s="268"/>
      <c r="B934" s="259"/>
      <c r="C934" s="187"/>
      <c r="D934" s="187"/>
      <c r="E934" s="188"/>
      <c r="F934" s="189"/>
      <c r="G934" s="189"/>
      <c r="H934" s="166"/>
    </row>
    <row r="935" spans="1:8" ht="15" customHeight="1">
      <c r="A935" s="268"/>
      <c r="B935" s="259"/>
      <c r="C935" s="187"/>
      <c r="D935" s="187"/>
      <c r="E935" s="188"/>
      <c r="F935" s="189"/>
      <c r="G935" s="189"/>
      <c r="H935" s="166"/>
    </row>
    <row r="936" spans="1:8" ht="15" customHeight="1">
      <c r="A936" s="268"/>
      <c r="B936" s="260"/>
      <c r="C936" s="187"/>
      <c r="D936" s="187"/>
      <c r="E936" s="188"/>
      <c r="F936" s="189"/>
      <c r="G936" s="189"/>
      <c r="H936" s="166"/>
    </row>
    <row r="937" spans="1:8" ht="15" customHeight="1">
      <c r="A937" s="268"/>
      <c r="B937" s="259"/>
      <c r="C937" s="187"/>
      <c r="D937" s="187"/>
      <c r="E937" s="188"/>
      <c r="F937" s="189"/>
      <c r="G937" s="189"/>
      <c r="H937" s="166"/>
    </row>
    <row r="938" spans="1:8" ht="15" customHeight="1">
      <c r="A938" s="268"/>
      <c r="B938" s="259"/>
      <c r="C938" s="187"/>
      <c r="D938" s="187"/>
      <c r="E938" s="188"/>
      <c r="F938" s="189"/>
      <c r="G938" s="189"/>
      <c r="H938" s="166"/>
    </row>
    <row r="939" spans="1:8" ht="15" customHeight="1">
      <c r="A939" s="268"/>
      <c r="B939" s="260"/>
      <c r="C939" s="187"/>
      <c r="D939" s="187"/>
      <c r="E939" s="188"/>
      <c r="F939" s="189"/>
      <c r="G939" s="189"/>
      <c r="H939" s="166"/>
    </row>
    <row r="940" spans="1:8" ht="15" customHeight="1">
      <c r="A940" s="268"/>
      <c r="B940" s="260"/>
      <c r="C940" s="187"/>
      <c r="D940" s="187"/>
      <c r="E940" s="188"/>
      <c r="F940" s="189"/>
      <c r="G940" s="189"/>
      <c r="H940" s="166"/>
    </row>
    <row r="941" spans="1:8" ht="15" customHeight="1">
      <c r="A941" s="268"/>
      <c r="B941" s="259"/>
      <c r="C941" s="187"/>
      <c r="D941" s="187"/>
      <c r="E941" s="188"/>
      <c r="F941" s="189"/>
      <c r="G941" s="189"/>
      <c r="H941" s="166"/>
    </row>
    <row r="942" spans="1:8" ht="15" customHeight="1">
      <c r="A942" s="268"/>
      <c r="B942" s="259"/>
      <c r="C942" s="187"/>
      <c r="D942" s="187"/>
      <c r="E942" s="188"/>
      <c r="F942" s="189"/>
      <c r="G942" s="189"/>
      <c r="H942" s="166"/>
    </row>
    <row r="943" spans="1:8" ht="15" customHeight="1">
      <c r="A943" s="268"/>
      <c r="B943" s="259"/>
      <c r="C943" s="187"/>
      <c r="D943" s="187"/>
      <c r="E943" s="188"/>
      <c r="F943" s="189"/>
      <c r="G943" s="189"/>
      <c r="H943" s="166"/>
    </row>
    <row r="944" spans="1:8" ht="15" customHeight="1">
      <c r="A944" s="268"/>
      <c r="B944" s="259"/>
      <c r="C944" s="187"/>
      <c r="D944" s="187"/>
      <c r="E944" s="188"/>
      <c r="F944" s="189"/>
      <c r="G944" s="189"/>
      <c r="H944" s="166"/>
    </row>
    <row r="945" spans="1:8" ht="15" customHeight="1">
      <c r="A945" s="268"/>
      <c r="B945" s="260"/>
      <c r="C945" s="187"/>
      <c r="D945" s="187"/>
      <c r="E945" s="188"/>
      <c r="F945" s="189"/>
      <c r="G945" s="189"/>
      <c r="H945" s="166"/>
    </row>
    <row r="946" spans="1:8" ht="15" customHeight="1">
      <c r="A946" s="268"/>
      <c r="B946" s="259"/>
      <c r="C946" s="187"/>
      <c r="D946" s="187"/>
      <c r="E946" s="188"/>
      <c r="F946" s="189"/>
      <c r="G946" s="189"/>
      <c r="H946" s="166"/>
    </row>
    <row r="947" spans="1:8" ht="15" customHeight="1">
      <c r="A947" s="268"/>
      <c r="B947" s="259"/>
      <c r="C947" s="187"/>
      <c r="D947" s="187"/>
      <c r="E947" s="188"/>
      <c r="F947" s="189"/>
      <c r="G947" s="189"/>
      <c r="H947" s="166"/>
    </row>
    <row r="948" spans="1:8" ht="15" customHeight="1">
      <c r="A948" s="268"/>
      <c r="B948" s="260"/>
      <c r="C948" s="187"/>
      <c r="D948" s="187"/>
      <c r="E948" s="188"/>
      <c r="F948" s="189"/>
      <c r="G948" s="189"/>
      <c r="H948" s="166"/>
    </row>
    <row r="949" spans="1:8" ht="15" customHeight="1">
      <c r="A949" s="268"/>
      <c r="B949" s="259"/>
      <c r="C949" s="187"/>
      <c r="D949" s="187"/>
      <c r="E949" s="188"/>
      <c r="F949" s="189"/>
      <c r="G949" s="189"/>
      <c r="H949" s="166"/>
    </row>
    <row r="950" spans="1:8" ht="15" customHeight="1">
      <c r="A950" s="268"/>
      <c r="B950" s="260"/>
      <c r="C950" s="187"/>
      <c r="D950" s="187"/>
      <c r="E950" s="188"/>
      <c r="F950" s="189"/>
      <c r="G950" s="189"/>
      <c r="H950" s="166"/>
    </row>
    <row r="951" spans="1:8" ht="15" customHeight="1">
      <c r="A951" s="268"/>
      <c r="B951" s="259"/>
      <c r="C951" s="187"/>
      <c r="D951" s="187"/>
      <c r="E951" s="188"/>
      <c r="F951" s="189"/>
      <c r="G951" s="189"/>
      <c r="H951" s="166"/>
    </row>
    <row r="952" spans="1:8" ht="15" customHeight="1">
      <c r="A952" s="268"/>
      <c r="B952" s="259"/>
      <c r="C952" s="187"/>
      <c r="D952" s="187"/>
      <c r="E952" s="188"/>
      <c r="F952" s="189"/>
      <c r="G952" s="189"/>
      <c r="H952" s="166"/>
    </row>
    <row r="953" spans="1:8" ht="15" customHeight="1">
      <c r="A953" s="268"/>
      <c r="B953" s="260"/>
      <c r="C953" s="187"/>
      <c r="D953" s="187"/>
      <c r="E953" s="188"/>
      <c r="F953" s="189"/>
      <c r="G953" s="189"/>
      <c r="H953" s="166"/>
    </row>
    <row r="954" spans="1:8" ht="15" customHeight="1">
      <c r="A954" s="268"/>
      <c r="B954" s="259"/>
      <c r="C954" s="187"/>
      <c r="D954" s="187"/>
      <c r="E954" s="188"/>
      <c r="F954" s="189"/>
      <c r="G954" s="189"/>
      <c r="H954" s="166"/>
    </row>
    <row r="955" spans="1:8" ht="15" customHeight="1">
      <c r="A955" s="268"/>
      <c r="B955" s="259"/>
      <c r="C955" s="187"/>
      <c r="D955" s="187"/>
      <c r="E955" s="188"/>
      <c r="F955" s="189"/>
      <c r="G955" s="189"/>
      <c r="H955" s="166"/>
    </row>
    <row r="956" spans="1:8" ht="15" customHeight="1">
      <c r="A956" s="268"/>
      <c r="B956" s="259"/>
      <c r="C956" s="187"/>
      <c r="D956" s="187"/>
      <c r="E956" s="188"/>
      <c r="F956" s="189"/>
      <c r="G956" s="189"/>
      <c r="H956" s="166"/>
    </row>
    <row r="957" spans="1:8" ht="15" customHeight="1">
      <c r="A957" s="268"/>
      <c r="B957" s="260"/>
      <c r="C957" s="187"/>
      <c r="D957" s="187"/>
      <c r="E957" s="188"/>
      <c r="F957" s="189"/>
      <c r="G957" s="189"/>
      <c r="H957" s="166"/>
    </row>
    <row r="958" spans="1:8" ht="15" customHeight="1">
      <c r="A958" s="268"/>
      <c r="B958" s="259"/>
      <c r="C958" s="187"/>
      <c r="D958" s="187"/>
      <c r="E958" s="188"/>
      <c r="F958" s="189"/>
      <c r="G958" s="189"/>
      <c r="H958" s="166"/>
    </row>
    <row r="959" spans="1:8" ht="15" customHeight="1">
      <c r="A959" s="268"/>
      <c r="B959" s="259"/>
      <c r="C959" s="187"/>
      <c r="D959" s="187"/>
      <c r="E959" s="193"/>
      <c r="F959" s="189"/>
      <c r="G959" s="189"/>
      <c r="H959" s="166"/>
    </row>
    <row r="960" spans="1:8" ht="15" customHeight="1">
      <c r="A960" s="268"/>
      <c r="B960" s="259"/>
      <c r="C960" s="187"/>
      <c r="D960" s="187"/>
      <c r="E960" s="193"/>
      <c r="F960" s="189"/>
      <c r="G960" s="189"/>
      <c r="H960" s="166"/>
    </row>
    <row r="961" spans="1:8" ht="15" customHeight="1">
      <c r="A961" s="268"/>
      <c r="B961" s="259"/>
      <c r="C961" s="187"/>
      <c r="D961" s="187"/>
      <c r="E961" s="188"/>
      <c r="F961" s="189"/>
      <c r="G961" s="189"/>
      <c r="H961" s="166"/>
    </row>
    <row r="962" spans="1:8" ht="15" customHeight="1">
      <c r="A962" s="268"/>
      <c r="B962" s="259"/>
      <c r="C962" s="187"/>
      <c r="D962" s="187"/>
      <c r="E962" s="188"/>
      <c r="F962" s="189"/>
      <c r="G962" s="189"/>
      <c r="H962" s="166"/>
    </row>
    <row r="963" spans="1:8" ht="15" customHeight="1">
      <c r="A963" s="268"/>
      <c r="B963" s="259"/>
      <c r="C963" s="187"/>
      <c r="D963" s="187"/>
      <c r="E963" s="188"/>
      <c r="F963" s="189"/>
      <c r="G963" s="189"/>
      <c r="H963" s="166"/>
    </row>
    <row r="964" spans="1:8" ht="15" customHeight="1">
      <c r="A964" s="268"/>
      <c r="B964" s="260"/>
      <c r="C964" s="187"/>
      <c r="D964" s="187"/>
      <c r="E964" s="188"/>
      <c r="F964" s="189"/>
      <c r="G964" s="189"/>
      <c r="H964" s="166"/>
    </row>
    <row r="965" spans="1:8" ht="15" customHeight="1">
      <c r="A965" s="268"/>
      <c r="B965" s="260"/>
      <c r="C965" s="187"/>
      <c r="D965" s="187"/>
      <c r="E965" s="188"/>
      <c r="F965" s="189"/>
      <c r="G965" s="189"/>
      <c r="H965" s="166"/>
    </row>
    <row r="966" spans="1:8" ht="15" customHeight="1">
      <c r="A966" s="268"/>
      <c r="B966" s="259"/>
      <c r="C966" s="187"/>
      <c r="D966" s="187"/>
      <c r="E966" s="188"/>
      <c r="F966" s="189"/>
      <c r="G966" s="189"/>
      <c r="H966" s="166"/>
    </row>
    <row r="967" spans="1:8" ht="15" customHeight="1">
      <c r="A967" s="268"/>
      <c r="B967" s="259"/>
      <c r="C967" s="187"/>
      <c r="D967" s="187"/>
      <c r="E967" s="188"/>
      <c r="F967" s="189"/>
      <c r="G967" s="189"/>
      <c r="H967" s="166"/>
    </row>
    <row r="968" spans="1:8" ht="15" customHeight="1">
      <c r="A968" s="268"/>
      <c r="B968" s="259"/>
      <c r="C968" s="187"/>
      <c r="D968" s="187"/>
      <c r="E968" s="188"/>
      <c r="F968" s="189"/>
      <c r="G968" s="189"/>
      <c r="H968" s="166"/>
    </row>
    <row r="969" spans="1:8" ht="15" customHeight="1">
      <c r="A969" s="268"/>
      <c r="B969" s="259"/>
      <c r="C969" s="187"/>
      <c r="D969" s="187"/>
      <c r="E969" s="188"/>
      <c r="F969" s="189"/>
      <c r="G969" s="189"/>
      <c r="H969" s="166"/>
    </row>
    <row r="970" spans="1:8" ht="15" customHeight="1">
      <c r="A970" s="268"/>
      <c r="B970" s="259"/>
      <c r="C970" s="187"/>
      <c r="D970" s="187"/>
      <c r="E970" s="188"/>
      <c r="F970" s="189"/>
      <c r="G970" s="189"/>
      <c r="H970" s="166"/>
    </row>
    <row r="971" spans="1:8" ht="15" customHeight="1">
      <c r="A971" s="268"/>
      <c r="B971" s="260"/>
      <c r="C971" s="187"/>
      <c r="D971" s="187"/>
      <c r="E971" s="188"/>
      <c r="F971" s="189"/>
      <c r="G971" s="189"/>
      <c r="H971" s="166"/>
    </row>
    <row r="972" spans="1:8" ht="15" customHeight="1">
      <c r="A972" s="268"/>
      <c r="B972" s="259"/>
      <c r="C972" s="187"/>
      <c r="D972" s="187"/>
      <c r="E972" s="188"/>
      <c r="F972" s="189"/>
      <c r="G972" s="189"/>
      <c r="H972" s="166"/>
    </row>
    <row r="973" spans="1:8" ht="15" customHeight="1">
      <c r="A973" s="268"/>
      <c r="B973" s="259"/>
      <c r="C973" s="187"/>
      <c r="D973" s="187"/>
      <c r="E973" s="188"/>
      <c r="F973" s="189"/>
      <c r="G973" s="189"/>
      <c r="H973" s="166"/>
    </row>
    <row r="974" spans="1:8" ht="15" customHeight="1">
      <c r="A974" s="268"/>
      <c r="B974" s="259"/>
      <c r="C974" s="187"/>
      <c r="D974" s="187"/>
      <c r="E974" s="188"/>
      <c r="F974" s="189"/>
      <c r="G974" s="189"/>
      <c r="H974" s="166"/>
    </row>
    <row r="975" spans="1:8" ht="15" customHeight="1">
      <c r="A975" s="268"/>
      <c r="B975" s="260"/>
      <c r="C975" s="187"/>
      <c r="D975" s="187"/>
      <c r="E975" s="188"/>
      <c r="F975" s="189"/>
      <c r="G975" s="189"/>
      <c r="H975" s="166"/>
    </row>
    <row r="976" spans="1:8" ht="15" customHeight="1">
      <c r="A976" s="268"/>
      <c r="B976" s="259"/>
      <c r="C976" s="187"/>
      <c r="D976" s="187"/>
      <c r="E976" s="188"/>
      <c r="F976" s="189"/>
      <c r="G976" s="189"/>
      <c r="H976" s="166"/>
    </row>
    <row r="977" spans="1:8" ht="15" customHeight="1">
      <c r="A977" s="268"/>
      <c r="B977" s="259"/>
      <c r="C977" s="187"/>
      <c r="D977" s="187"/>
      <c r="E977" s="188"/>
      <c r="F977" s="189"/>
      <c r="G977" s="189"/>
      <c r="H977" s="166"/>
    </row>
    <row r="978" spans="1:8" ht="15" customHeight="1">
      <c r="A978" s="268"/>
      <c r="B978" s="259"/>
      <c r="C978" s="187"/>
      <c r="D978" s="187"/>
      <c r="E978" s="188"/>
      <c r="F978" s="189"/>
      <c r="G978" s="189"/>
      <c r="H978" s="166"/>
    </row>
    <row r="979" spans="1:8" ht="15" customHeight="1">
      <c r="A979" s="268"/>
      <c r="B979" s="260"/>
      <c r="C979" s="187"/>
      <c r="D979" s="187"/>
      <c r="E979" s="188"/>
      <c r="F979" s="189"/>
      <c r="G979" s="189"/>
      <c r="H979" s="166"/>
    </row>
    <row r="980" spans="1:8" ht="15" customHeight="1">
      <c r="A980" s="268"/>
      <c r="B980" s="259"/>
      <c r="C980" s="187"/>
      <c r="D980" s="187"/>
      <c r="E980" s="188"/>
      <c r="F980" s="189"/>
      <c r="G980" s="189"/>
      <c r="H980" s="166"/>
    </row>
    <row r="981" spans="1:8" ht="15" customHeight="1">
      <c r="A981" s="268"/>
      <c r="B981" s="259"/>
      <c r="C981" s="187"/>
      <c r="D981" s="187"/>
      <c r="E981" s="188"/>
      <c r="F981" s="189"/>
      <c r="G981" s="189"/>
      <c r="H981" s="166"/>
    </row>
    <row r="982" spans="1:8" ht="15" customHeight="1">
      <c r="A982" s="268"/>
      <c r="B982" s="260"/>
      <c r="C982" s="187"/>
      <c r="D982" s="187"/>
      <c r="E982" s="188"/>
      <c r="F982" s="189"/>
      <c r="G982" s="189"/>
      <c r="H982" s="166"/>
    </row>
    <row r="983" spans="1:8" ht="15" customHeight="1">
      <c r="A983" s="268"/>
      <c r="B983" s="259"/>
      <c r="C983" s="187"/>
      <c r="D983" s="187"/>
      <c r="E983" s="188"/>
      <c r="F983" s="189"/>
      <c r="G983" s="189"/>
      <c r="H983" s="166"/>
    </row>
    <row r="984" spans="1:8" ht="15" customHeight="1">
      <c r="A984" s="268"/>
      <c r="B984" s="259"/>
      <c r="C984" s="187"/>
      <c r="D984" s="187"/>
      <c r="E984" s="188"/>
      <c r="F984" s="189"/>
      <c r="G984" s="189"/>
      <c r="H984" s="166"/>
    </row>
    <row r="985" spans="1:8" ht="15" customHeight="1">
      <c r="A985" s="268"/>
      <c r="B985" s="260"/>
      <c r="C985" s="187"/>
      <c r="D985" s="187"/>
      <c r="E985" s="188"/>
      <c r="F985" s="189"/>
      <c r="G985" s="189"/>
      <c r="H985" s="166"/>
    </row>
    <row r="986" spans="1:8" ht="15" customHeight="1">
      <c r="A986" s="268"/>
      <c r="B986" s="259"/>
      <c r="C986" s="187"/>
      <c r="D986" s="187"/>
      <c r="E986" s="188"/>
      <c r="F986" s="189"/>
      <c r="G986" s="189"/>
      <c r="H986" s="166"/>
    </row>
    <row r="987" spans="1:8" ht="15" customHeight="1">
      <c r="A987" s="268"/>
      <c r="B987" s="259"/>
      <c r="C987" s="187"/>
      <c r="D987" s="187"/>
      <c r="E987" s="188"/>
      <c r="F987" s="189"/>
      <c r="G987" s="189"/>
      <c r="H987" s="166"/>
    </row>
    <row r="988" spans="1:8" ht="15" customHeight="1">
      <c r="A988" s="268"/>
      <c r="B988" s="259"/>
      <c r="C988" s="187"/>
      <c r="D988" s="187"/>
      <c r="E988" s="188"/>
      <c r="F988" s="189"/>
      <c r="G988" s="189"/>
      <c r="H988" s="166"/>
    </row>
    <row r="989" spans="1:8" ht="15" customHeight="1">
      <c r="A989" s="268"/>
      <c r="B989" s="259"/>
      <c r="C989" s="187"/>
      <c r="D989" s="187"/>
      <c r="E989" s="188"/>
      <c r="F989" s="189"/>
      <c r="G989" s="189"/>
      <c r="H989" s="166"/>
    </row>
    <row r="990" spans="1:8" ht="15" customHeight="1">
      <c r="A990" s="268"/>
      <c r="B990" s="260"/>
      <c r="C990" s="187"/>
      <c r="D990" s="187"/>
      <c r="E990" s="188"/>
      <c r="F990" s="189"/>
      <c r="G990" s="189"/>
      <c r="H990" s="166"/>
    </row>
    <row r="991" spans="1:8" ht="15" customHeight="1">
      <c r="A991" s="268"/>
      <c r="B991" s="259"/>
      <c r="C991" s="187"/>
      <c r="D991" s="187"/>
      <c r="E991" s="188"/>
      <c r="F991" s="189"/>
      <c r="G991" s="189"/>
      <c r="H991" s="166"/>
    </row>
    <row r="992" spans="1:8" ht="15" customHeight="1">
      <c r="A992" s="268"/>
      <c r="B992" s="259"/>
      <c r="C992" s="187"/>
      <c r="D992" s="187"/>
      <c r="E992" s="188"/>
      <c r="F992" s="189"/>
      <c r="G992" s="189"/>
      <c r="H992" s="166"/>
    </row>
    <row r="993" spans="1:8" ht="15" customHeight="1">
      <c r="A993" s="268"/>
      <c r="B993" s="259"/>
      <c r="C993" s="187"/>
      <c r="D993" s="187"/>
      <c r="E993" s="188"/>
      <c r="F993" s="189"/>
      <c r="G993" s="189"/>
      <c r="H993" s="166"/>
    </row>
    <row r="994" spans="1:8" ht="15" customHeight="1">
      <c r="A994" s="268"/>
      <c r="B994" s="259"/>
      <c r="C994" s="187"/>
      <c r="D994" s="187"/>
      <c r="E994" s="188"/>
      <c r="F994" s="189"/>
      <c r="G994" s="189"/>
      <c r="H994" s="166"/>
    </row>
    <row r="995" spans="1:8" ht="15" customHeight="1">
      <c r="A995" s="268"/>
      <c r="B995" s="259"/>
      <c r="C995" s="187"/>
      <c r="D995" s="187"/>
      <c r="E995" s="188"/>
      <c r="F995" s="189"/>
      <c r="G995" s="189"/>
      <c r="H995" s="166"/>
    </row>
    <row r="996" spans="1:8" ht="15" customHeight="1">
      <c r="A996" s="268"/>
      <c r="B996" s="259"/>
      <c r="C996" s="187"/>
      <c r="D996" s="187"/>
      <c r="E996" s="188"/>
      <c r="F996" s="189"/>
      <c r="G996" s="189"/>
      <c r="H996" s="166"/>
    </row>
    <row r="997" spans="1:8" ht="15" customHeight="1">
      <c r="A997" s="268"/>
      <c r="B997" s="260"/>
      <c r="C997" s="187"/>
      <c r="D997" s="187"/>
      <c r="E997" s="188"/>
      <c r="F997" s="189"/>
      <c r="G997" s="189"/>
      <c r="H997" s="166"/>
    </row>
    <row r="998" spans="1:8" ht="15" customHeight="1">
      <c r="A998" s="268"/>
      <c r="B998" s="260"/>
      <c r="C998" s="187"/>
      <c r="D998" s="187"/>
      <c r="E998" s="188"/>
      <c r="F998" s="189"/>
      <c r="G998" s="189"/>
      <c r="H998" s="166"/>
    </row>
    <row r="999" spans="1:8" ht="15" customHeight="1">
      <c r="A999" s="268"/>
      <c r="B999" s="259"/>
      <c r="C999" s="187"/>
      <c r="D999" s="187"/>
      <c r="E999" s="188"/>
      <c r="F999" s="189"/>
      <c r="G999" s="189"/>
      <c r="H999" s="166"/>
    </row>
    <row r="1000" spans="1:8" ht="15" customHeight="1">
      <c r="A1000" s="268"/>
      <c r="B1000" s="259"/>
      <c r="C1000" s="187"/>
      <c r="D1000" s="187"/>
      <c r="E1000" s="188"/>
      <c r="F1000" s="189"/>
      <c r="G1000" s="189"/>
      <c r="H1000" s="166"/>
    </row>
    <row r="1001" spans="1:8" ht="15" customHeight="1">
      <c r="A1001" s="268"/>
      <c r="B1001" s="259"/>
      <c r="C1001" s="187"/>
      <c r="D1001" s="187"/>
      <c r="E1001" s="188"/>
      <c r="F1001" s="189"/>
      <c r="G1001" s="189"/>
      <c r="H1001" s="166"/>
    </row>
    <row r="1002" spans="1:8" ht="15" customHeight="1">
      <c r="A1002" s="268"/>
      <c r="B1002" s="259"/>
      <c r="C1002" s="187"/>
      <c r="D1002" s="187"/>
      <c r="E1002" s="188"/>
      <c r="F1002" s="189"/>
      <c r="G1002" s="189"/>
      <c r="H1002" s="166"/>
    </row>
    <row r="1003" spans="1:8" ht="15" customHeight="1">
      <c r="A1003" s="268"/>
      <c r="B1003" s="259"/>
      <c r="C1003" s="187"/>
      <c r="D1003" s="187"/>
      <c r="E1003" s="188"/>
      <c r="F1003" s="189"/>
      <c r="G1003" s="189"/>
      <c r="H1003" s="166"/>
    </row>
    <row r="1004" spans="1:8" ht="15" customHeight="1">
      <c r="A1004" s="268"/>
      <c r="B1004" s="260"/>
      <c r="C1004" s="187"/>
      <c r="D1004" s="187"/>
      <c r="E1004" s="188"/>
      <c r="F1004" s="189"/>
      <c r="G1004" s="189"/>
      <c r="H1004" s="166"/>
    </row>
    <row r="1005" spans="1:8" ht="15" customHeight="1">
      <c r="A1005" s="268"/>
      <c r="B1005" s="259"/>
      <c r="C1005" s="187"/>
      <c r="D1005" s="187"/>
      <c r="E1005" s="188"/>
      <c r="F1005" s="189"/>
      <c r="G1005" s="189"/>
      <c r="H1005" s="166"/>
    </row>
    <row r="1006" spans="1:8" ht="15" customHeight="1">
      <c r="A1006" s="268"/>
      <c r="B1006" s="260"/>
      <c r="C1006" s="187"/>
      <c r="D1006" s="187"/>
      <c r="E1006" s="188"/>
      <c r="F1006" s="189"/>
      <c r="G1006" s="189"/>
      <c r="H1006" s="166"/>
    </row>
    <row r="1007" spans="1:8" ht="15" customHeight="1">
      <c r="A1007" s="268"/>
      <c r="B1007" s="259"/>
      <c r="C1007" s="187"/>
      <c r="D1007" s="187"/>
      <c r="E1007" s="188"/>
      <c r="F1007" s="189"/>
      <c r="G1007" s="189"/>
      <c r="H1007" s="166"/>
    </row>
    <row r="1008" spans="1:8" ht="15" customHeight="1">
      <c r="A1008" s="268"/>
      <c r="B1008" s="259"/>
      <c r="C1008" s="187"/>
      <c r="D1008" s="187"/>
      <c r="E1008" s="188"/>
      <c r="F1008" s="189"/>
      <c r="G1008" s="189"/>
      <c r="H1008" s="166"/>
    </row>
    <row r="1009" spans="1:8" ht="15" customHeight="1">
      <c r="A1009" s="268"/>
      <c r="B1009" s="259"/>
      <c r="C1009" s="187"/>
      <c r="D1009" s="187"/>
      <c r="E1009" s="188"/>
      <c r="F1009" s="189"/>
      <c r="G1009" s="189"/>
      <c r="H1009" s="166"/>
    </row>
    <row r="1010" spans="1:8" ht="15" customHeight="1">
      <c r="A1010" s="268"/>
      <c r="B1010" s="259"/>
      <c r="C1010" s="187"/>
      <c r="D1010" s="187"/>
      <c r="E1010" s="188"/>
      <c r="F1010" s="189"/>
      <c r="G1010" s="189"/>
      <c r="H1010" s="166"/>
    </row>
    <row r="1011" spans="1:8" ht="15" customHeight="1">
      <c r="A1011" s="268"/>
      <c r="B1011" s="259"/>
      <c r="C1011" s="187"/>
      <c r="D1011" s="187"/>
      <c r="E1011" s="188"/>
      <c r="F1011" s="189"/>
      <c r="G1011" s="189"/>
      <c r="H1011" s="166"/>
    </row>
    <row r="1012" spans="1:8" ht="15" customHeight="1">
      <c r="A1012" s="268"/>
      <c r="B1012" s="259"/>
      <c r="C1012" s="187"/>
      <c r="D1012" s="187"/>
      <c r="E1012" s="188"/>
      <c r="F1012" s="189"/>
      <c r="G1012" s="189"/>
      <c r="H1012" s="166"/>
    </row>
    <row r="1013" spans="1:8" ht="15" customHeight="1">
      <c r="A1013" s="268"/>
      <c r="B1013" s="259"/>
      <c r="C1013" s="187"/>
      <c r="D1013" s="187"/>
      <c r="E1013" s="188"/>
      <c r="F1013" s="189"/>
      <c r="G1013" s="189"/>
      <c r="H1013" s="166"/>
    </row>
    <row r="1014" spans="1:8" ht="15" customHeight="1">
      <c r="A1014" s="268"/>
      <c r="B1014" s="259"/>
      <c r="C1014" s="187"/>
      <c r="D1014" s="187"/>
      <c r="E1014" s="188"/>
      <c r="F1014" s="189"/>
      <c r="G1014" s="189"/>
      <c r="H1014" s="166"/>
    </row>
    <row r="1015" spans="1:8" ht="15" customHeight="1">
      <c r="A1015" s="268"/>
      <c r="B1015" s="260"/>
      <c r="C1015" s="187"/>
      <c r="D1015" s="187"/>
      <c r="E1015" s="188"/>
      <c r="F1015" s="189"/>
      <c r="G1015" s="189"/>
      <c r="H1015" s="166"/>
    </row>
    <row r="1016" spans="1:8" ht="15" customHeight="1">
      <c r="A1016" s="268"/>
      <c r="B1016" s="260"/>
      <c r="C1016" s="187"/>
      <c r="D1016" s="187"/>
      <c r="E1016" s="188"/>
      <c r="F1016" s="189"/>
      <c r="G1016" s="189"/>
      <c r="H1016" s="166"/>
    </row>
    <row r="1017" spans="1:8" ht="15" customHeight="1">
      <c r="A1017" s="268"/>
      <c r="B1017" s="259"/>
      <c r="C1017" s="187"/>
      <c r="D1017" s="187"/>
      <c r="E1017" s="188"/>
      <c r="F1017" s="189"/>
      <c r="G1017" s="189"/>
      <c r="H1017" s="166"/>
    </row>
    <row r="1018" spans="1:8" ht="15" customHeight="1">
      <c r="A1018" s="268"/>
      <c r="B1018" s="259"/>
      <c r="C1018" s="187"/>
      <c r="D1018" s="187"/>
      <c r="E1018" s="188"/>
      <c r="F1018" s="189"/>
      <c r="G1018" s="189"/>
      <c r="H1018" s="166"/>
    </row>
    <row r="1019" spans="1:8" ht="15" customHeight="1">
      <c r="A1019" s="268"/>
      <c r="B1019" s="260"/>
      <c r="C1019" s="187"/>
      <c r="D1019" s="187"/>
      <c r="E1019" s="188"/>
      <c r="F1019" s="189"/>
      <c r="G1019" s="189"/>
      <c r="H1019" s="166"/>
    </row>
    <row r="1020" spans="1:8" ht="15" customHeight="1">
      <c r="A1020" s="268"/>
      <c r="B1020" s="259"/>
      <c r="C1020" s="187"/>
      <c r="D1020" s="187"/>
      <c r="E1020" s="188"/>
      <c r="F1020" s="189"/>
      <c r="G1020" s="189"/>
      <c r="H1020" s="166"/>
    </row>
    <row r="1021" spans="1:8" ht="15" customHeight="1">
      <c r="A1021" s="268"/>
      <c r="B1021" s="259"/>
      <c r="C1021" s="187"/>
      <c r="D1021" s="187"/>
      <c r="E1021" s="188"/>
      <c r="F1021" s="189"/>
      <c r="G1021" s="189"/>
      <c r="H1021" s="166"/>
    </row>
    <row r="1022" spans="1:8" ht="15" customHeight="1">
      <c r="A1022" s="268"/>
      <c r="B1022" s="260"/>
      <c r="C1022" s="187"/>
      <c r="D1022" s="187"/>
      <c r="E1022" s="188"/>
      <c r="F1022" s="189"/>
      <c r="G1022" s="189"/>
      <c r="H1022" s="166"/>
    </row>
    <row r="1023" spans="1:8" ht="15" customHeight="1">
      <c r="A1023" s="268"/>
      <c r="B1023" s="259"/>
      <c r="C1023" s="187"/>
      <c r="D1023" s="187"/>
      <c r="E1023" s="188"/>
      <c r="F1023" s="189"/>
      <c r="G1023" s="189"/>
      <c r="H1023" s="166"/>
    </row>
    <row r="1024" spans="1:8" ht="15" customHeight="1">
      <c r="A1024" s="268"/>
      <c r="B1024" s="260"/>
      <c r="C1024" s="187"/>
      <c r="D1024" s="187"/>
      <c r="E1024" s="188"/>
      <c r="F1024" s="189"/>
      <c r="G1024" s="189"/>
      <c r="H1024" s="166"/>
    </row>
    <row r="1025" spans="1:10" ht="15" customHeight="1">
      <c r="A1025" s="268"/>
      <c r="B1025" s="259"/>
      <c r="C1025" s="187"/>
      <c r="D1025" s="187"/>
      <c r="E1025" s="188"/>
      <c r="F1025" s="189"/>
      <c r="G1025" s="189"/>
      <c r="H1025" s="166"/>
    </row>
    <row r="1026" spans="1:10" ht="15" customHeight="1">
      <c r="A1026" s="268"/>
      <c r="B1026" s="259"/>
      <c r="C1026" s="187"/>
      <c r="D1026" s="187"/>
      <c r="E1026" s="188"/>
      <c r="F1026" s="189"/>
      <c r="G1026" s="189"/>
      <c r="H1026" s="166"/>
    </row>
    <row r="1027" spans="1:10" ht="15" customHeight="1">
      <c r="A1027" s="268"/>
      <c r="B1027" s="259"/>
      <c r="C1027" s="187"/>
      <c r="D1027" s="187"/>
      <c r="E1027" s="188"/>
      <c r="F1027" s="189"/>
      <c r="G1027" s="189"/>
      <c r="H1027" s="166"/>
    </row>
    <row r="1028" spans="1:10" ht="15" customHeight="1">
      <c r="A1028" s="268"/>
      <c r="B1028" s="259"/>
      <c r="C1028" s="187"/>
      <c r="D1028" s="187"/>
      <c r="E1028" s="188"/>
      <c r="F1028" s="189"/>
      <c r="G1028" s="189"/>
      <c r="H1028" s="166"/>
    </row>
    <row r="1029" spans="1:10" ht="15" customHeight="1">
      <c r="A1029" s="268"/>
      <c r="B1029" s="259"/>
      <c r="C1029" s="187"/>
      <c r="D1029" s="187"/>
      <c r="E1029" s="188"/>
      <c r="F1029" s="189"/>
      <c r="G1029" s="189"/>
      <c r="H1029" s="166"/>
    </row>
    <row r="1030" spans="1:10" ht="15" customHeight="1">
      <c r="A1030" s="268"/>
      <c r="B1030" s="259"/>
      <c r="C1030" s="187"/>
      <c r="D1030" s="187"/>
      <c r="E1030" s="188"/>
      <c r="F1030" s="189"/>
      <c r="G1030" s="189"/>
      <c r="H1030" s="166"/>
    </row>
    <row r="1031" spans="1:10" ht="15" customHeight="1">
      <c r="A1031" s="268"/>
      <c r="B1031" s="259"/>
      <c r="C1031" s="187"/>
      <c r="D1031" s="187"/>
      <c r="E1031" s="188"/>
      <c r="F1031" s="189"/>
      <c r="G1031" s="189"/>
      <c r="H1031" s="166"/>
    </row>
    <row r="1032" spans="1:10" ht="15" customHeight="1">
      <c r="A1032" s="268"/>
      <c r="B1032" s="259"/>
      <c r="C1032" s="187"/>
      <c r="D1032" s="187"/>
      <c r="E1032" s="188"/>
      <c r="F1032" s="189"/>
      <c r="G1032" s="189"/>
      <c r="H1032" s="166"/>
    </row>
    <row r="1033" spans="1:10" ht="15" customHeight="1">
      <c r="A1033" s="268"/>
      <c r="B1033" s="260"/>
      <c r="C1033" s="187"/>
      <c r="D1033" s="187"/>
      <c r="E1033" s="188"/>
      <c r="F1033" s="189"/>
      <c r="G1033" s="189"/>
      <c r="H1033" s="166"/>
    </row>
    <row r="1034" spans="1:10" ht="15" customHeight="1">
      <c r="A1034" s="268"/>
      <c r="B1034" s="259"/>
      <c r="C1034" s="187"/>
      <c r="D1034" s="187"/>
      <c r="E1034" s="188"/>
      <c r="F1034" s="189"/>
      <c r="G1034" s="189"/>
      <c r="H1034" s="166"/>
    </row>
    <row r="1035" spans="1:10" ht="15" customHeight="1">
      <c r="A1035" s="268"/>
      <c r="B1035" s="260"/>
      <c r="C1035" s="187"/>
      <c r="D1035" s="187"/>
      <c r="E1035" s="188"/>
      <c r="F1035" s="189"/>
      <c r="G1035" s="189"/>
      <c r="H1035" s="166"/>
      <c r="J1035" s="190" t="s">
        <v>110</v>
      </c>
    </row>
    <row r="1036" spans="1:10" ht="15" customHeight="1">
      <c r="A1036" s="268"/>
      <c r="B1036" s="259"/>
      <c r="C1036" s="187"/>
      <c r="D1036" s="187"/>
      <c r="E1036" s="188"/>
      <c r="F1036" s="189"/>
      <c r="G1036" s="189"/>
      <c r="H1036" s="166"/>
    </row>
    <row r="1037" spans="1:10" ht="15" customHeight="1">
      <c r="A1037" s="268"/>
      <c r="B1037" s="259"/>
      <c r="C1037" s="187"/>
      <c r="D1037" s="187"/>
      <c r="E1037" s="188"/>
      <c r="F1037" s="189"/>
      <c r="G1037" s="189"/>
      <c r="H1037" s="166"/>
    </row>
    <row r="1038" spans="1:10" ht="15" customHeight="1">
      <c r="A1038" s="268"/>
      <c r="B1038" s="260"/>
      <c r="C1038" s="187"/>
      <c r="D1038" s="187"/>
      <c r="E1038" s="188"/>
      <c r="F1038" s="189"/>
      <c r="G1038" s="189"/>
      <c r="H1038" s="166"/>
    </row>
    <row r="1039" spans="1:10" ht="15" customHeight="1">
      <c r="A1039" s="268"/>
      <c r="B1039" s="259"/>
      <c r="C1039" s="187"/>
      <c r="D1039" s="187"/>
      <c r="E1039" s="188"/>
      <c r="F1039" s="189"/>
      <c r="G1039" s="189"/>
      <c r="H1039" s="166"/>
    </row>
    <row r="1040" spans="1:10" ht="15" customHeight="1">
      <c r="A1040" s="268"/>
      <c r="B1040" s="259"/>
      <c r="C1040" s="187"/>
      <c r="D1040" s="187"/>
      <c r="E1040" s="188"/>
      <c r="F1040" s="189"/>
      <c r="G1040" s="189"/>
      <c r="H1040" s="166"/>
    </row>
    <row r="1041" spans="1:8" ht="15" customHeight="1">
      <c r="A1041" s="268"/>
      <c r="B1041" s="260"/>
      <c r="C1041" s="187"/>
      <c r="D1041" s="187"/>
      <c r="E1041" s="188"/>
      <c r="F1041" s="189"/>
      <c r="G1041" s="189"/>
      <c r="H1041" s="166"/>
    </row>
    <row r="1042" spans="1:8" ht="15" customHeight="1">
      <c r="A1042" s="268"/>
      <c r="B1042" s="259"/>
      <c r="C1042" s="187"/>
      <c r="D1042" s="187"/>
      <c r="E1042" s="188"/>
      <c r="F1042" s="189"/>
      <c r="G1042" s="189"/>
      <c r="H1042" s="166"/>
    </row>
    <row r="1043" spans="1:8" ht="15" customHeight="1">
      <c r="A1043" s="268"/>
      <c r="B1043" s="259"/>
      <c r="C1043" s="187"/>
      <c r="D1043" s="187"/>
      <c r="E1043" s="188"/>
      <c r="F1043" s="189"/>
      <c r="G1043" s="189"/>
      <c r="H1043" s="166"/>
    </row>
    <row r="1044" spans="1:8" ht="15" customHeight="1">
      <c r="A1044" s="268"/>
      <c r="B1044" s="259"/>
      <c r="C1044" s="187"/>
      <c r="D1044" s="187"/>
      <c r="E1044" s="188"/>
      <c r="F1044" s="189"/>
      <c r="G1044" s="189"/>
      <c r="H1044" s="166"/>
    </row>
    <row r="1045" spans="1:8" ht="15" customHeight="1">
      <c r="A1045" s="268"/>
      <c r="B1045" s="260"/>
      <c r="C1045" s="187"/>
      <c r="D1045" s="187"/>
      <c r="E1045" s="188"/>
      <c r="F1045" s="189"/>
      <c r="G1045" s="189"/>
      <c r="H1045" s="166"/>
    </row>
    <row r="1046" spans="1:8" ht="15" customHeight="1">
      <c r="A1046" s="268"/>
      <c r="B1046" s="259"/>
      <c r="C1046" s="187"/>
      <c r="D1046" s="187"/>
      <c r="E1046" s="188"/>
      <c r="F1046" s="189"/>
      <c r="G1046" s="189"/>
      <c r="H1046" s="166"/>
    </row>
    <row r="1047" spans="1:8" ht="15" customHeight="1">
      <c r="A1047" s="268"/>
      <c r="B1047" s="259"/>
      <c r="C1047" s="187"/>
      <c r="D1047" s="187"/>
      <c r="E1047" s="188"/>
      <c r="F1047" s="189"/>
      <c r="G1047" s="189"/>
      <c r="H1047" s="166"/>
    </row>
    <row r="1048" spans="1:8" ht="15" customHeight="1">
      <c r="A1048" s="268"/>
      <c r="B1048" s="260"/>
      <c r="C1048" s="187"/>
      <c r="D1048" s="187"/>
      <c r="E1048" s="188"/>
      <c r="F1048" s="189"/>
      <c r="G1048" s="189"/>
      <c r="H1048" s="166"/>
    </row>
    <row r="1049" spans="1:8" ht="15" customHeight="1">
      <c r="A1049" s="268"/>
      <c r="B1049" s="259"/>
      <c r="C1049" s="187"/>
      <c r="D1049" s="187"/>
      <c r="E1049" s="188"/>
      <c r="F1049" s="189"/>
      <c r="G1049" s="189"/>
      <c r="H1049" s="166"/>
    </row>
    <row r="1050" spans="1:8" ht="15" customHeight="1">
      <c r="A1050" s="268"/>
      <c r="B1050" s="259"/>
      <c r="C1050" s="187"/>
      <c r="D1050" s="187"/>
      <c r="E1050" s="188"/>
      <c r="F1050" s="189"/>
      <c r="G1050" s="189"/>
      <c r="H1050" s="166"/>
    </row>
    <row r="1051" spans="1:8" ht="15" customHeight="1">
      <c r="A1051" s="268"/>
      <c r="B1051" s="259"/>
      <c r="C1051" s="187"/>
      <c r="D1051" s="187"/>
      <c r="E1051" s="188"/>
      <c r="F1051" s="189"/>
      <c r="G1051" s="189"/>
      <c r="H1051" s="166"/>
    </row>
    <row r="1052" spans="1:8" ht="15" customHeight="1">
      <c r="A1052" s="268"/>
      <c r="B1052" s="259"/>
      <c r="C1052" s="187"/>
      <c r="D1052" s="187"/>
      <c r="E1052" s="188"/>
      <c r="F1052" s="189"/>
      <c r="G1052" s="189"/>
      <c r="H1052" s="166"/>
    </row>
    <row r="1053" spans="1:8" ht="15" customHeight="1">
      <c r="A1053" s="268"/>
      <c r="B1053" s="260"/>
      <c r="C1053" s="187"/>
      <c r="D1053" s="187"/>
      <c r="E1053" s="188"/>
      <c r="F1053" s="189"/>
      <c r="G1053" s="189"/>
      <c r="H1053" s="166"/>
    </row>
    <row r="1054" spans="1:8" ht="15" customHeight="1">
      <c r="A1054" s="268"/>
      <c r="B1054" s="259"/>
      <c r="C1054" s="187"/>
      <c r="D1054" s="187"/>
      <c r="E1054" s="188"/>
      <c r="F1054" s="189"/>
      <c r="G1054" s="189"/>
      <c r="H1054" s="166"/>
    </row>
    <row r="1055" spans="1:8" ht="15" customHeight="1">
      <c r="A1055" s="268"/>
      <c r="B1055" s="259"/>
      <c r="C1055" s="187"/>
      <c r="D1055" s="187"/>
      <c r="E1055" s="188"/>
      <c r="F1055" s="189"/>
      <c r="G1055" s="189"/>
      <c r="H1055" s="166"/>
    </row>
    <row r="1056" spans="1:8" ht="15" customHeight="1">
      <c r="A1056" s="268"/>
      <c r="B1056" s="259"/>
      <c r="C1056" s="187"/>
      <c r="D1056" s="187"/>
      <c r="E1056" s="188"/>
      <c r="F1056" s="192"/>
      <c r="G1056" s="189"/>
      <c r="H1056" s="166"/>
    </row>
    <row r="1057" spans="1:18" ht="15" customHeight="1">
      <c r="A1057" s="268"/>
      <c r="B1057" s="260"/>
      <c r="C1057" s="187"/>
      <c r="D1057" s="187"/>
      <c r="E1057" s="188"/>
      <c r="F1057" s="189"/>
      <c r="G1057" s="189"/>
      <c r="H1057" s="166"/>
    </row>
    <row r="1058" spans="1:18" ht="15" customHeight="1">
      <c r="A1058" s="268"/>
      <c r="B1058" s="259"/>
      <c r="C1058" s="187"/>
      <c r="D1058" s="187"/>
      <c r="E1058" s="188"/>
      <c r="F1058" s="189"/>
      <c r="G1058" s="189"/>
      <c r="H1058" s="166"/>
    </row>
    <row r="1059" spans="1:18" ht="15" customHeight="1">
      <c r="A1059" s="268"/>
      <c r="B1059" s="259"/>
      <c r="C1059" s="187"/>
      <c r="D1059" s="187"/>
      <c r="E1059" s="188"/>
      <c r="F1059" s="189"/>
      <c r="G1059" s="189"/>
      <c r="H1059" s="166"/>
    </row>
    <row r="1060" spans="1:18" ht="15" customHeight="1">
      <c r="A1060" s="268"/>
      <c r="B1060" s="259"/>
      <c r="C1060" s="187"/>
      <c r="D1060" s="187"/>
      <c r="E1060" s="188"/>
      <c r="F1060" s="189"/>
      <c r="G1060" s="189"/>
      <c r="H1060" s="166"/>
    </row>
    <row r="1061" spans="1:18" ht="15" customHeight="1">
      <c r="A1061" s="268"/>
      <c r="B1061" s="259"/>
      <c r="C1061" s="187"/>
      <c r="D1061" s="187"/>
      <c r="E1061" s="188"/>
      <c r="F1061" s="189"/>
      <c r="G1061" s="189"/>
      <c r="H1061" s="166"/>
    </row>
    <row r="1062" spans="1:18" ht="15" customHeight="1">
      <c r="A1062" s="268"/>
      <c r="B1062" s="259"/>
      <c r="C1062" s="187"/>
      <c r="D1062" s="187"/>
      <c r="E1062" s="188"/>
      <c r="F1062" s="189"/>
      <c r="G1062" s="189"/>
      <c r="H1062" s="166"/>
    </row>
    <row r="1063" spans="1:18" ht="15" customHeight="1">
      <c r="A1063" s="268"/>
      <c r="B1063" s="259"/>
      <c r="C1063" s="187"/>
      <c r="D1063" s="187"/>
      <c r="E1063" s="188"/>
      <c r="F1063" s="189"/>
      <c r="G1063" s="189"/>
      <c r="H1063" s="166"/>
    </row>
    <row r="1064" spans="1:18" ht="15" customHeight="1">
      <c r="A1064" s="268"/>
      <c r="B1064" s="259"/>
      <c r="C1064" s="187"/>
      <c r="D1064" s="187"/>
      <c r="E1064" s="188"/>
      <c r="F1064" s="189"/>
      <c r="G1064" s="189"/>
      <c r="H1064" s="166"/>
    </row>
    <row r="1065" spans="1:18" ht="15" customHeight="1">
      <c r="A1065" s="268"/>
      <c r="B1065" s="260"/>
      <c r="C1065" s="187"/>
      <c r="D1065" s="187"/>
      <c r="E1065" s="188"/>
      <c r="F1065" s="189"/>
      <c r="G1065" s="189"/>
      <c r="H1065" s="166"/>
      <c r="Q1065" s="49"/>
      <c r="R1065" s="49"/>
    </row>
    <row r="1066" spans="1:18" ht="15" customHeight="1">
      <c r="A1066" s="268"/>
      <c r="B1066" s="260"/>
      <c r="C1066" s="187"/>
      <c r="D1066" s="187"/>
      <c r="E1066" s="188"/>
      <c r="F1066" s="189"/>
      <c r="G1066" s="189"/>
      <c r="H1066" s="166"/>
      <c r="Q1066" s="49"/>
      <c r="R1066" s="49"/>
    </row>
    <row r="1067" spans="1:18" ht="15" customHeight="1">
      <c r="A1067" s="268"/>
      <c r="B1067" s="259"/>
      <c r="C1067" s="187"/>
      <c r="D1067" s="187"/>
      <c r="E1067" s="188"/>
      <c r="F1067" s="189"/>
      <c r="G1067" s="189"/>
      <c r="H1067" s="166"/>
      <c r="Q1067" s="49"/>
      <c r="R1067" s="49"/>
    </row>
    <row r="1068" spans="1:18" ht="15" customHeight="1">
      <c r="A1068" s="268"/>
      <c r="B1068" s="259"/>
      <c r="C1068" s="187"/>
      <c r="D1068" s="187"/>
      <c r="E1068" s="188"/>
      <c r="F1068" s="189"/>
      <c r="G1068" s="189"/>
      <c r="H1068" s="166"/>
      <c r="Q1068" s="49"/>
      <c r="R1068" s="49"/>
    </row>
    <row r="1069" spans="1:18" ht="15" customHeight="1">
      <c r="A1069" s="268"/>
      <c r="B1069" s="259"/>
      <c r="C1069" s="187"/>
      <c r="D1069" s="187"/>
      <c r="E1069" s="188"/>
      <c r="F1069" s="189"/>
      <c r="G1069" s="189"/>
      <c r="H1069" s="166"/>
    </row>
    <row r="1070" spans="1:18" ht="15" customHeight="1">
      <c r="A1070" s="268"/>
      <c r="B1070" s="260"/>
      <c r="C1070" s="187"/>
      <c r="D1070" s="187"/>
      <c r="E1070" s="188"/>
      <c r="F1070" s="189"/>
      <c r="G1070" s="189"/>
      <c r="H1070" s="166"/>
    </row>
    <row r="1071" spans="1:18" ht="15" customHeight="1">
      <c r="A1071" s="268"/>
      <c r="B1071" s="259"/>
      <c r="C1071" s="187"/>
      <c r="D1071" s="187"/>
      <c r="E1071" s="188"/>
      <c r="F1071" s="189"/>
      <c r="G1071" s="189"/>
      <c r="H1071" s="166"/>
    </row>
    <row r="1072" spans="1:18" ht="15" customHeight="1">
      <c r="A1072" s="268"/>
      <c r="B1072" s="259"/>
      <c r="C1072" s="187"/>
      <c r="D1072" s="187"/>
      <c r="E1072" s="188"/>
      <c r="F1072" s="189"/>
      <c r="G1072" s="189"/>
      <c r="H1072" s="166"/>
    </row>
    <row r="1073" spans="1:8" ht="15" customHeight="1">
      <c r="A1073" s="268"/>
      <c r="B1073" s="259"/>
      <c r="C1073" s="187"/>
      <c r="D1073" s="187"/>
      <c r="E1073" s="188"/>
      <c r="F1073" s="189"/>
      <c r="G1073" s="189"/>
      <c r="H1073" s="166"/>
    </row>
    <row r="1074" spans="1:8" ht="15" customHeight="1">
      <c r="A1074" s="268"/>
      <c r="B1074" s="259"/>
      <c r="C1074" s="187"/>
      <c r="D1074" s="187"/>
      <c r="E1074" s="188"/>
      <c r="F1074" s="189"/>
      <c r="G1074" s="189"/>
      <c r="H1074" s="166"/>
    </row>
    <row r="1075" spans="1:8" ht="15" customHeight="1">
      <c r="A1075" s="268"/>
      <c r="B1075" s="260"/>
      <c r="C1075" s="187"/>
      <c r="D1075" s="187"/>
      <c r="E1075" s="188"/>
      <c r="F1075" s="189"/>
      <c r="G1075" s="189"/>
      <c r="H1075" s="166"/>
    </row>
    <row r="1076" spans="1:8" ht="15" customHeight="1">
      <c r="A1076" s="268"/>
      <c r="B1076" s="260"/>
      <c r="C1076" s="187"/>
      <c r="D1076" s="187"/>
      <c r="E1076" s="188"/>
      <c r="F1076" s="189"/>
      <c r="G1076" s="189"/>
      <c r="H1076" s="166"/>
    </row>
    <row r="1077" spans="1:8" ht="15" customHeight="1">
      <c r="A1077" s="268"/>
      <c r="B1077" s="259"/>
      <c r="C1077" s="187"/>
      <c r="D1077" s="187"/>
      <c r="E1077" s="188"/>
      <c r="F1077" s="189"/>
      <c r="G1077" s="189"/>
      <c r="H1077" s="166"/>
    </row>
    <row r="1078" spans="1:8" ht="15" customHeight="1">
      <c r="A1078" s="268"/>
      <c r="B1078" s="260"/>
      <c r="C1078" s="187"/>
      <c r="D1078" s="187"/>
      <c r="E1078" s="188"/>
      <c r="F1078" s="189"/>
      <c r="G1078" s="189"/>
      <c r="H1078" s="166"/>
    </row>
    <row r="1079" spans="1:8" ht="15" customHeight="1">
      <c r="A1079" s="268"/>
      <c r="B1079" s="260"/>
      <c r="C1079" s="187"/>
      <c r="D1079" s="187"/>
      <c r="E1079" s="188"/>
      <c r="F1079" s="189"/>
      <c r="G1079" s="189"/>
      <c r="H1079" s="166"/>
    </row>
    <row r="1080" spans="1:8" ht="15" customHeight="1">
      <c r="A1080" s="268"/>
      <c r="B1080" s="259"/>
      <c r="C1080" s="187"/>
      <c r="D1080" s="187"/>
      <c r="E1080" s="188"/>
      <c r="F1080" s="189"/>
      <c r="G1080" s="189"/>
      <c r="H1080" s="166"/>
    </row>
    <row r="1081" spans="1:8" ht="15" customHeight="1">
      <c r="A1081" s="268"/>
      <c r="B1081" s="259"/>
      <c r="C1081" s="187"/>
      <c r="D1081" s="187"/>
      <c r="E1081" s="188"/>
      <c r="F1081" s="189"/>
      <c r="G1081" s="189"/>
      <c r="H1081" s="166"/>
    </row>
    <row r="1082" spans="1:8" ht="15" customHeight="1">
      <c r="A1082" s="268"/>
      <c r="B1082" s="259"/>
      <c r="C1082" s="187"/>
      <c r="D1082" s="187"/>
      <c r="E1082" s="188"/>
      <c r="F1082" s="189"/>
      <c r="G1082" s="189"/>
      <c r="H1082" s="166"/>
    </row>
    <row r="1083" spans="1:8" ht="15" customHeight="1">
      <c r="A1083" s="268"/>
      <c r="B1083" s="260"/>
      <c r="C1083" s="187"/>
      <c r="D1083" s="187"/>
      <c r="E1083" s="188"/>
      <c r="F1083" s="189"/>
      <c r="G1083" s="189"/>
      <c r="H1083" s="166"/>
    </row>
    <row r="1084" spans="1:8" ht="15" customHeight="1">
      <c r="A1084" s="268"/>
      <c r="B1084" s="259"/>
      <c r="C1084" s="187"/>
      <c r="D1084" s="187"/>
      <c r="E1084" s="188"/>
      <c r="F1084" s="189"/>
      <c r="G1084" s="189"/>
      <c r="H1084" s="166"/>
    </row>
    <row r="1085" spans="1:8" ht="15" customHeight="1">
      <c r="A1085" s="268"/>
      <c r="B1085" s="259"/>
      <c r="C1085" s="187"/>
      <c r="D1085" s="187"/>
      <c r="E1085" s="188"/>
      <c r="F1085" s="189"/>
      <c r="G1085" s="189"/>
      <c r="H1085" s="166"/>
    </row>
    <row r="1086" spans="1:8" ht="15" customHeight="1">
      <c r="A1086" s="268"/>
      <c r="B1086" s="260"/>
      <c r="C1086" s="187"/>
      <c r="D1086" s="187"/>
      <c r="E1086" s="188"/>
      <c r="F1086" s="189"/>
      <c r="G1086" s="189"/>
      <c r="H1086" s="166"/>
    </row>
    <row r="1087" spans="1:8" ht="15" customHeight="1">
      <c r="A1087" s="268"/>
      <c r="B1087" s="259"/>
      <c r="C1087" s="187"/>
      <c r="D1087" s="187"/>
      <c r="E1087" s="188"/>
      <c r="F1087" s="189"/>
      <c r="G1087" s="189"/>
      <c r="H1087" s="166"/>
    </row>
    <row r="1088" spans="1:8" ht="15" customHeight="1">
      <c r="A1088" s="268"/>
      <c r="B1088" s="260"/>
      <c r="C1088" s="187"/>
      <c r="D1088" s="187"/>
      <c r="E1088" s="188"/>
      <c r="F1088" s="189"/>
      <c r="G1088" s="189"/>
      <c r="H1088" s="166"/>
    </row>
    <row r="1089" spans="1:8" ht="15" customHeight="1">
      <c r="A1089" s="268"/>
      <c r="B1089" s="259"/>
      <c r="C1089" s="187"/>
      <c r="D1089" s="187"/>
      <c r="E1089" s="188"/>
      <c r="F1089" s="189"/>
      <c r="G1089" s="189"/>
      <c r="H1089" s="166"/>
    </row>
    <row r="1090" spans="1:8" ht="15" customHeight="1">
      <c r="A1090" s="268"/>
      <c r="B1090" s="259"/>
      <c r="C1090" s="187"/>
      <c r="D1090" s="187"/>
      <c r="E1090" s="188"/>
      <c r="F1090" s="189"/>
      <c r="G1090" s="189"/>
      <c r="H1090" s="166"/>
    </row>
    <row r="1091" spans="1:8" ht="15" customHeight="1">
      <c r="A1091" s="268"/>
      <c r="B1091" s="260"/>
      <c r="C1091" s="187"/>
      <c r="D1091" s="187"/>
      <c r="E1091" s="188"/>
      <c r="F1091" s="189"/>
      <c r="G1091" s="189"/>
      <c r="H1091" s="166"/>
    </row>
    <row r="1092" spans="1:8" ht="15" customHeight="1">
      <c r="A1092" s="268"/>
      <c r="B1092" s="259"/>
      <c r="C1092" s="187"/>
      <c r="D1092" s="187"/>
      <c r="E1092" s="188"/>
      <c r="F1092" s="189"/>
      <c r="G1092" s="189"/>
      <c r="H1092" s="166"/>
    </row>
    <row r="1093" spans="1:8" ht="15" customHeight="1">
      <c r="A1093" s="268"/>
      <c r="B1093" s="259"/>
      <c r="C1093" s="187"/>
      <c r="D1093" s="187"/>
      <c r="E1093" s="188"/>
      <c r="F1093" s="189"/>
      <c r="G1093" s="189"/>
      <c r="H1093" s="166"/>
    </row>
    <row r="1094" spans="1:8" ht="15" customHeight="1">
      <c r="A1094" s="268"/>
      <c r="B1094" s="259"/>
      <c r="C1094" s="187"/>
      <c r="D1094" s="187"/>
      <c r="E1094" s="188"/>
      <c r="F1094" s="189"/>
      <c r="G1094" s="189"/>
      <c r="H1094" s="166"/>
    </row>
    <row r="1095" spans="1:8" ht="15" customHeight="1">
      <c r="A1095" s="268"/>
      <c r="B1095" s="259"/>
      <c r="C1095" s="187"/>
      <c r="D1095" s="187"/>
      <c r="E1095" s="188"/>
      <c r="F1095" s="189"/>
      <c r="G1095" s="189"/>
      <c r="H1095" s="166"/>
    </row>
    <row r="1096" spans="1:8" ht="15" customHeight="1">
      <c r="A1096" s="268"/>
      <c r="B1096" s="260"/>
      <c r="C1096" s="187"/>
      <c r="D1096" s="187"/>
      <c r="E1096" s="188"/>
      <c r="F1096" s="189"/>
      <c r="G1096" s="189"/>
      <c r="H1096" s="166"/>
    </row>
    <row r="1097" spans="1:8" ht="15" customHeight="1">
      <c r="A1097" s="268"/>
      <c r="B1097" s="259"/>
      <c r="C1097" s="187"/>
      <c r="D1097" s="187"/>
      <c r="E1097" s="188"/>
      <c r="F1097" s="189"/>
      <c r="G1097" s="189"/>
      <c r="H1097" s="166"/>
    </row>
    <row r="1098" spans="1:8" ht="15" customHeight="1">
      <c r="A1098" s="268"/>
      <c r="B1098" s="259"/>
      <c r="C1098" s="187"/>
      <c r="D1098" s="187"/>
      <c r="E1098" s="188"/>
      <c r="F1098" s="189"/>
      <c r="G1098" s="189"/>
      <c r="H1098" s="166"/>
    </row>
    <row r="1099" spans="1:8" ht="15" customHeight="1">
      <c r="A1099" s="268"/>
      <c r="B1099" s="259"/>
      <c r="C1099" s="187"/>
      <c r="D1099" s="187"/>
      <c r="E1099" s="188"/>
      <c r="F1099" s="189"/>
      <c r="G1099" s="189"/>
      <c r="H1099" s="166"/>
    </row>
    <row r="1100" spans="1:8" ht="15" customHeight="1">
      <c r="A1100" s="268"/>
      <c r="B1100" s="260"/>
      <c r="C1100" s="187"/>
      <c r="D1100" s="187"/>
      <c r="E1100" s="188"/>
      <c r="F1100" s="189"/>
      <c r="G1100" s="189"/>
      <c r="H1100" s="166"/>
    </row>
    <row r="1101" spans="1:8" ht="15" customHeight="1">
      <c r="A1101" s="268"/>
      <c r="B1101" s="259"/>
      <c r="C1101" s="187"/>
      <c r="D1101" s="187"/>
      <c r="E1101" s="188"/>
      <c r="F1101" s="189"/>
      <c r="G1101" s="189"/>
      <c r="H1101" s="166"/>
    </row>
    <row r="1102" spans="1:8" ht="15" customHeight="1">
      <c r="A1102" s="268"/>
      <c r="B1102" s="260"/>
      <c r="C1102" s="187"/>
      <c r="D1102" s="187"/>
      <c r="E1102" s="188"/>
      <c r="F1102" s="189"/>
      <c r="G1102" s="189"/>
      <c r="H1102" s="166"/>
    </row>
    <row r="1103" spans="1:8" ht="15" customHeight="1">
      <c r="A1103" s="268"/>
      <c r="B1103" s="260"/>
      <c r="C1103" s="187"/>
      <c r="D1103" s="187"/>
      <c r="E1103" s="188"/>
      <c r="F1103" s="189"/>
      <c r="G1103" s="189"/>
      <c r="H1103" s="166"/>
    </row>
    <row r="1104" spans="1:8" ht="15" customHeight="1">
      <c r="A1104" s="268"/>
      <c r="B1104" s="259"/>
      <c r="C1104" s="187"/>
      <c r="D1104" s="187"/>
      <c r="E1104" s="188"/>
      <c r="F1104" s="189"/>
      <c r="G1104" s="189"/>
      <c r="H1104" s="166"/>
    </row>
    <row r="1105" spans="1:8" ht="15" customHeight="1">
      <c r="A1105" s="268"/>
      <c r="B1105" s="259"/>
      <c r="C1105" s="187"/>
      <c r="D1105" s="187"/>
      <c r="E1105" s="188"/>
      <c r="F1105" s="189"/>
      <c r="G1105" s="189"/>
      <c r="H1105" s="166"/>
    </row>
    <row r="1106" spans="1:8" ht="15" customHeight="1">
      <c r="A1106" s="268"/>
      <c r="B1106" s="259"/>
      <c r="C1106" s="187"/>
      <c r="D1106" s="187"/>
      <c r="E1106" s="188"/>
      <c r="F1106" s="189"/>
      <c r="G1106" s="189"/>
      <c r="H1106" s="166"/>
    </row>
    <row r="1107" spans="1:8" ht="15" customHeight="1">
      <c r="A1107" s="268"/>
      <c r="B1107" s="259"/>
      <c r="C1107" s="187"/>
      <c r="D1107" s="187"/>
      <c r="E1107" s="188"/>
      <c r="F1107" s="189"/>
      <c r="G1107" s="189"/>
      <c r="H1107" s="166"/>
    </row>
    <row r="1108" spans="1:8" ht="15" customHeight="1">
      <c r="A1108" s="268"/>
      <c r="B1108" s="259"/>
      <c r="C1108" s="187"/>
      <c r="D1108" s="187"/>
      <c r="E1108" s="188"/>
      <c r="F1108" s="189"/>
      <c r="G1108" s="189"/>
      <c r="H1108" s="166"/>
    </row>
    <row r="1109" spans="1:8" ht="15" customHeight="1">
      <c r="A1109" s="268"/>
      <c r="B1109" s="259"/>
      <c r="C1109" s="187"/>
      <c r="D1109" s="187"/>
      <c r="E1109" s="188"/>
      <c r="F1109" s="189"/>
      <c r="G1109" s="189"/>
      <c r="H1109" s="166"/>
    </row>
    <row r="1110" spans="1:8" ht="15" customHeight="1">
      <c r="A1110" s="268"/>
      <c r="B1110" s="259"/>
      <c r="C1110" s="187"/>
      <c r="D1110" s="187"/>
      <c r="E1110" s="188"/>
      <c r="F1110" s="189"/>
      <c r="G1110" s="189"/>
      <c r="H1110" s="166"/>
    </row>
    <row r="1111" spans="1:8" ht="15" customHeight="1">
      <c r="A1111" s="268"/>
      <c r="B1111" s="259"/>
      <c r="C1111" s="187"/>
      <c r="D1111" s="187"/>
      <c r="E1111" s="188"/>
      <c r="F1111" s="189"/>
      <c r="G1111" s="189"/>
      <c r="H1111" s="166"/>
    </row>
    <row r="1112" spans="1:8" ht="15" customHeight="1">
      <c r="A1112" s="268"/>
      <c r="B1112" s="260"/>
      <c r="C1112" s="187"/>
      <c r="D1112" s="187"/>
      <c r="E1112" s="188"/>
      <c r="F1112" s="189"/>
      <c r="G1112" s="189"/>
      <c r="H1112" s="166"/>
    </row>
    <row r="1113" spans="1:8" ht="15" customHeight="1">
      <c r="A1113" s="268"/>
      <c r="B1113" s="260"/>
      <c r="C1113" s="187"/>
      <c r="D1113" s="187"/>
      <c r="E1113" s="188"/>
      <c r="F1113" s="189"/>
      <c r="G1113" s="189"/>
      <c r="H1113" s="166"/>
    </row>
    <row r="1114" spans="1:8" ht="15" customHeight="1">
      <c r="A1114" s="268"/>
      <c r="B1114" s="259"/>
      <c r="C1114" s="187"/>
      <c r="D1114" s="187"/>
      <c r="E1114" s="188"/>
      <c r="F1114" s="189"/>
      <c r="G1114" s="189"/>
      <c r="H1114" s="166"/>
    </row>
    <row r="1115" spans="1:8" ht="15" customHeight="1">
      <c r="A1115" s="268"/>
      <c r="B1115" s="259"/>
      <c r="C1115" s="187"/>
      <c r="D1115" s="187"/>
      <c r="E1115" s="188"/>
      <c r="F1115" s="189"/>
      <c r="G1115" s="189"/>
      <c r="H1115" s="166"/>
    </row>
    <row r="1116" spans="1:8" ht="15" customHeight="1">
      <c r="A1116" s="268"/>
      <c r="B1116" s="259"/>
      <c r="C1116" s="187"/>
      <c r="D1116" s="187"/>
      <c r="E1116" s="188"/>
      <c r="F1116" s="189"/>
      <c r="G1116" s="189"/>
      <c r="H1116" s="166"/>
    </row>
    <row r="1117" spans="1:8" ht="15" customHeight="1">
      <c r="A1117" s="268"/>
      <c r="B1117" s="260"/>
      <c r="C1117" s="187"/>
      <c r="D1117" s="187"/>
      <c r="E1117" s="188"/>
      <c r="F1117" s="189"/>
      <c r="G1117" s="189"/>
      <c r="H1117" s="166"/>
    </row>
    <row r="1118" spans="1:8" ht="15" customHeight="1">
      <c r="A1118" s="268"/>
      <c r="B1118" s="259"/>
      <c r="C1118" s="187"/>
      <c r="D1118" s="187"/>
      <c r="E1118" s="188"/>
      <c r="F1118" s="189"/>
      <c r="G1118" s="189"/>
      <c r="H1118" s="166"/>
    </row>
    <row r="1119" spans="1:8" ht="15" customHeight="1">
      <c r="A1119" s="268"/>
      <c r="B1119" s="259"/>
      <c r="C1119" s="187"/>
      <c r="D1119" s="187"/>
      <c r="E1119" s="188"/>
      <c r="F1119" s="189"/>
      <c r="G1119" s="189"/>
      <c r="H1119" s="166"/>
    </row>
    <row r="1120" spans="1:8" ht="15" customHeight="1">
      <c r="A1120" s="268"/>
      <c r="B1120" s="259"/>
      <c r="C1120" s="187"/>
      <c r="D1120" s="187"/>
      <c r="E1120" s="188"/>
      <c r="F1120" s="189"/>
      <c r="G1120" s="189"/>
      <c r="H1120" s="166"/>
    </row>
    <row r="1121" spans="1:10" ht="15" customHeight="1">
      <c r="A1121" s="268"/>
      <c r="B1121" s="259"/>
      <c r="C1121" s="187"/>
      <c r="D1121" s="187"/>
      <c r="E1121" s="188"/>
      <c r="F1121" s="189"/>
      <c r="G1121" s="189"/>
      <c r="H1121" s="166"/>
    </row>
    <row r="1122" spans="1:10" ht="15" customHeight="1">
      <c r="A1122" s="268"/>
      <c r="B1122" s="260"/>
      <c r="C1122" s="187"/>
      <c r="D1122" s="187"/>
      <c r="E1122" s="188"/>
      <c r="F1122" s="189"/>
      <c r="G1122" s="189"/>
      <c r="H1122" s="166"/>
    </row>
    <row r="1123" spans="1:10" ht="15" customHeight="1">
      <c r="A1123" s="268"/>
      <c r="B1123" s="259"/>
      <c r="C1123" s="187"/>
      <c r="D1123" s="187"/>
      <c r="E1123" s="188"/>
      <c r="F1123" s="189"/>
      <c r="G1123" s="189"/>
      <c r="H1123" s="166"/>
    </row>
    <row r="1124" spans="1:10" ht="15" customHeight="1">
      <c r="A1124" s="268"/>
      <c r="B1124" s="259"/>
      <c r="C1124" s="187"/>
      <c r="D1124" s="187"/>
      <c r="E1124" s="188"/>
      <c r="F1124" s="189"/>
      <c r="G1124" s="189"/>
      <c r="H1124" s="166"/>
    </row>
    <row r="1125" spans="1:10" ht="15" customHeight="1">
      <c r="A1125" s="268"/>
      <c r="B1125" s="259"/>
      <c r="C1125" s="187"/>
      <c r="D1125" s="187"/>
      <c r="E1125" s="188"/>
      <c r="F1125" s="189"/>
      <c r="G1125" s="189"/>
      <c r="H1125" s="166"/>
    </row>
    <row r="1126" spans="1:10" ht="15" customHeight="1">
      <c r="A1126" s="268"/>
      <c r="B1126" s="259"/>
      <c r="C1126" s="187"/>
      <c r="D1126" s="187"/>
      <c r="E1126" s="188"/>
      <c r="F1126" s="189"/>
      <c r="G1126" s="189"/>
      <c r="H1126" s="166"/>
    </row>
    <row r="1127" spans="1:10" ht="15" customHeight="1">
      <c r="A1127" s="268"/>
      <c r="B1127" s="260"/>
      <c r="C1127" s="187"/>
      <c r="D1127" s="187"/>
      <c r="E1127" s="188"/>
      <c r="F1127" s="189"/>
      <c r="G1127" s="189"/>
      <c r="H1127" s="166"/>
    </row>
    <row r="1128" spans="1:10" ht="15" customHeight="1">
      <c r="A1128" s="268"/>
      <c r="B1128" s="259"/>
      <c r="C1128" s="187"/>
      <c r="D1128" s="187"/>
      <c r="E1128" s="188"/>
      <c r="F1128" s="189"/>
      <c r="G1128" s="189"/>
      <c r="H1128" s="166"/>
    </row>
    <row r="1129" spans="1:10" ht="15" customHeight="1">
      <c r="A1129" s="268"/>
      <c r="B1129" s="259"/>
      <c r="C1129" s="187"/>
      <c r="D1129" s="187"/>
      <c r="E1129" s="188"/>
      <c r="F1129" s="189"/>
      <c r="G1129" s="189"/>
      <c r="H1129" s="166"/>
    </row>
    <row r="1130" spans="1:10" ht="15" customHeight="1">
      <c r="A1130" s="268"/>
      <c r="B1130" s="259"/>
      <c r="C1130" s="187"/>
      <c r="D1130" s="187"/>
      <c r="E1130" s="188"/>
      <c r="F1130" s="189"/>
      <c r="G1130" s="189"/>
      <c r="H1130" s="166"/>
    </row>
    <row r="1131" spans="1:10" ht="15" customHeight="1">
      <c r="A1131" s="268"/>
      <c r="B1131" s="259"/>
      <c r="C1131" s="187"/>
      <c r="D1131" s="187"/>
      <c r="E1131" s="188"/>
      <c r="F1131" s="165"/>
      <c r="G1131" s="189"/>
      <c r="H1131" s="166"/>
      <c r="J1131" s="190" t="s">
        <v>76</v>
      </c>
    </row>
    <row r="1132" spans="1:10" ht="15" customHeight="1">
      <c r="A1132" s="268"/>
      <c r="B1132" s="259"/>
      <c r="C1132" s="187"/>
      <c r="D1132" s="187"/>
      <c r="E1132" s="188"/>
      <c r="F1132" s="189"/>
      <c r="G1132" s="189"/>
      <c r="H1132" s="166"/>
    </row>
    <row r="1133" spans="1:10" ht="15" customHeight="1">
      <c r="A1133" s="268"/>
      <c r="B1133" s="260"/>
      <c r="C1133" s="187"/>
      <c r="D1133" s="187"/>
      <c r="E1133" s="188"/>
      <c r="F1133" s="189"/>
      <c r="G1133" s="189"/>
      <c r="H1133" s="166"/>
    </row>
    <row r="1134" spans="1:10" ht="15" customHeight="1">
      <c r="A1134" s="268"/>
      <c r="B1134" s="259"/>
      <c r="C1134" s="187"/>
      <c r="D1134" s="187"/>
      <c r="E1134" s="188"/>
      <c r="F1134" s="189"/>
      <c r="G1134" s="189"/>
      <c r="H1134" s="166"/>
    </row>
    <row r="1135" spans="1:10" ht="15" customHeight="1">
      <c r="A1135" s="268"/>
      <c r="B1135" s="260"/>
      <c r="C1135" s="187"/>
      <c r="D1135" s="187"/>
      <c r="E1135" s="188"/>
      <c r="F1135" s="189"/>
      <c r="G1135" s="189"/>
      <c r="H1135" s="166"/>
    </row>
    <row r="1136" spans="1:10" ht="15" customHeight="1">
      <c r="A1136" s="268"/>
      <c r="B1136" s="259"/>
      <c r="C1136" s="187"/>
      <c r="D1136" s="187"/>
      <c r="E1136" s="188"/>
      <c r="F1136" s="189"/>
      <c r="G1136" s="189"/>
      <c r="H1136" s="166"/>
    </row>
    <row r="1137" spans="1:8" ht="15" customHeight="1">
      <c r="A1137" s="268"/>
      <c r="B1137" s="259"/>
      <c r="C1137" s="187"/>
      <c r="D1137" s="187"/>
      <c r="E1137" s="188"/>
      <c r="F1137" s="189"/>
      <c r="G1137" s="189"/>
      <c r="H1137" s="166"/>
    </row>
    <row r="1138" spans="1:8" ht="15" customHeight="1">
      <c r="A1138" s="268"/>
      <c r="B1138" s="260"/>
      <c r="C1138" s="187"/>
      <c r="D1138" s="187"/>
      <c r="E1138" s="188"/>
      <c r="F1138" s="189"/>
      <c r="G1138" s="189"/>
      <c r="H1138" s="166"/>
    </row>
    <row r="1139" spans="1:8" ht="15" customHeight="1">
      <c r="A1139" s="268"/>
      <c r="B1139" s="259"/>
      <c r="C1139" s="187"/>
      <c r="D1139" s="187"/>
      <c r="E1139" s="188"/>
      <c r="F1139" s="189"/>
      <c r="G1139" s="189"/>
      <c r="H1139" s="166"/>
    </row>
    <row r="1140" spans="1:8" ht="15" customHeight="1">
      <c r="A1140" s="268"/>
      <c r="B1140" s="259"/>
      <c r="C1140" s="187"/>
      <c r="D1140" s="187"/>
      <c r="E1140" s="188"/>
      <c r="F1140" s="189"/>
      <c r="G1140" s="189"/>
      <c r="H1140" s="166"/>
    </row>
    <row r="1141" spans="1:8" ht="15" customHeight="1">
      <c r="A1141" s="268"/>
      <c r="B1141" s="259"/>
      <c r="C1141" s="187"/>
      <c r="D1141" s="187"/>
      <c r="E1141" s="188"/>
      <c r="F1141" s="189"/>
      <c r="G1141" s="189"/>
      <c r="H1141" s="166"/>
    </row>
    <row r="1142" spans="1:8" ht="15" customHeight="1">
      <c r="A1142" s="268"/>
      <c r="B1142" s="259"/>
      <c r="C1142" s="187"/>
      <c r="D1142" s="187"/>
      <c r="E1142" s="188"/>
      <c r="F1142" s="189"/>
      <c r="G1142" s="189"/>
      <c r="H1142" s="166"/>
    </row>
    <row r="1143" spans="1:8" ht="15" customHeight="1">
      <c r="A1143" s="268"/>
      <c r="B1143" s="260"/>
      <c r="C1143" s="187"/>
      <c r="D1143" s="187"/>
      <c r="E1143" s="188"/>
      <c r="F1143" s="189"/>
      <c r="G1143" s="189"/>
      <c r="H1143" s="166"/>
    </row>
    <row r="1144" spans="1:8" ht="15" customHeight="1">
      <c r="A1144" s="268"/>
      <c r="B1144" s="259"/>
      <c r="C1144" s="187"/>
      <c r="D1144" s="187"/>
      <c r="E1144" s="188"/>
      <c r="F1144" s="189"/>
      <c r="G1144" s="189"/>
      <c r="H1144" s="166"/>
    </row>
    <row r="1145" spans="1:8" ht="15" customHeight="1">
      <c r="A1145" s="268"/>
      <c r="B1145" s="259"/>
      <c r="C1145" s="187"/>
      <c r="D1145" s="187"/>
      <c r="E1145" s="188"/>
      <c r="F1145" s="189"/>
      <c r="G1145" s="189"/>
      <c r="H1145" s="166"/>
    </row>
    <row r="1146" spans="1:8" ht="15" customHeight="1">
      <c r="A1146" s="268"/>
      <c r="B1146" s="260"/>
      <c r="C1146" s="187"/>
      <c r="D1146" s="187"/>
      <c r="E1146" s="188"/>
      <c r="F1146" s="189"/>
      <c r="G1146" s="189"/>
      <c r="H1146" s="166"/>
    </row>
    <row r="1147" spans="1:8" ht="15" customHeight="1">
      <c r="A1147" s="268"/>
      <c r="B1147" s="259"/>
      <c r="C1147" s="187"/>
      <c r="D1147" s="187"/>
      <c r="E1147" s="188"/>
      <c r="F1147" s="189"/>
      <c r="G1147" s="189"/>
      <c r="H1147" s="166"/>
    </row>
    <row r="1148" spans="1:8" ht="15" customHeight="1">
      <c r="A1148" s="268"/>
      <c r="B1148" s="259"/>
      <c r="C1148" s="187"/>
      <c r="D1148" s="187"/>
      <c r="E1148" s="188"/>
      <c r="F1148" s="189"/>
      <c r="G1148" s="189"/>
      <c r="H1148" s="166"/>
    </row>
    <row r="1149" spans="1:8" ht="15" customHeight="1">
      <c r="A1149" s="268"/>
      <c r="B1149" s="260"/>
      <c r="C1149" s="187"/>
      <c r="D1149" s="187"/>
      <c r="E1149" s="188"/>
      <c r="F1149" s="189"/>
      <c r="G1149" s="189"/>
      <c r="H1149" s="166"/>
    </row>
    <row r="1150" spans="1:8" ht="15" customHeight="1">
      <c r="A1150" s="268"/>
      <c r="B1150" s="259"/>
      <c r="C1150" s="187"/>
      <c r="D1150" s="187"/>
      <c r="E1150" s="188"/>
      <c r="F1150" s="189"/>
      <c r="G1150" s="189"/>
      <c r="H1150" s="166"/>
    </row>
    <row r="1151" spans="1:8" ht="15" customHeight="1">
      <c r="A1151" s="268"/>
      <c r="B1151" s="260"/>
      <c r="C1151" s="187"/>
      <c r="D1151" s="187"/>
      <c r="E1151" s="188"/>
      <c r="F1151" s="189"/>
      <c r="G1151" s="189"/>
      <c r="H1151" s="166"/>
    </row>
    <row r="1152" spans="1:8" ht="15" customHeight="1">
      <c r="A1152" s="268"/>
      <c r="B1152" s="259"/>
      <c r="C1152" s="187"/>
      <c r="D1152" s="187"/>
      <c r="E1152" s="188"/>
      <c r="F1152" s="189"/>
      <c r="G1152" s="189"/>
      <c r="H1152" s="166"/>
    </row>
    <row r="1153" spans="1:8" ht="15" customHeight="1">
      <c r="A1153" s="268"/>
      <c r="B1153" s="259"/>
      <c r="C1153" s="187"/>
      <c r="D1153" s="187"/>
      <c r="E1153" s="188"/>
      <c r="F1153" s="189"/>
      <c r="G1153" s="189"/>
      <c r="H1153" s="166"/>
    </row>
    <row r="1154" spans="1:8" ht="15" customHeight="1">
      <c r="A1154" s="268"/>
      <c r="B1154" s="259"/>
      <c r="C1154" s="187"/>
      <c r="D1154" s="187"/>
      <c r="E1154" s="188"/>
      <c r="F1154" s="189"/>
      <c r="G1154" s="189"/>
      <c r="H1154" s="166"/>
    </row>
    <row r="1155" spans="1:8" ht="15" customHeight="1">
      <c r="A1155" s="268"/>
      <c r="B1155" s="259"/>
      <c r="C1155" s="187"/>
      <c r="D1155" s="187"/>
      <c r="E1155" s="188"/>
      <c r="F1155" s="189"/>
      <c r="G1155" s="189"/>
      <c r="H1155" s="166"/>
    </row>
    <row r="1156" spans="1:8" ht="15" customHeight="1">
      <c r="A1156" s="268"/>
      <c r="B1156" s="259"/>
      <c r="C1156" s="187"/>
      <c r="D1156" s="187"/>
      <c r="E1156" s="188"/>
      <c r="F1156" s="189"/>
      <c r="G1156" s="189"/>
      <c r="H1156" s="166"/>
    </row>
    <row r="1157" spans="1:8" ht="15" customHeight="1">
      <c r="A1157" s="268"/>
      <c r="B1157" s="260"/>
      <c r="C1157" s="187"/>
      <c r="D1157" s="187"/>
      <c r="E1157" s="188"/>
      <c r="F1157" s="189"/>
      <c r="G1157" s="189"/>
      <c r="H1157" s="166"/>
    </row>
    <row r="1158" spans="1:8" ht="15" customHeight="1">
      <c r="A1158" s="268"/>
      <c r="B1158" s="259"/>
      <c r="C1158" s="187"/>
      <c r="D1158" s="187"/>
      <c r="E1158" s="188"/>
      <c r="F1158" s="189"/>
      <c r="G1158" s="189"/>
      <c r="H1158" s="166"/>
    </row>
    <row r="1159" spans="1:8" ht="15" customHeight="1">
      <c r="A1159" s="268"/>
      <c r="B1159" s="259"/>
      <c r="C1159" s="187"/>
      <c r="D1159" s="187"/>
      <c r="E1159" s="188"/>
      <c r="F1159" s="189"/>
      <c r="G1159" s="189"/>
      <c r="H1159" s="166"/>
    </row>
    <row r="1160" spans="1:8" ht="15" customHeight="1">
      <c r="A1160" s="268"/>
      <c r="B1160" s="260"/>
      <c r="C1160" s="187"/>
      <c r="D1160" s="187"/>
      <c r="E1160" s="188"/>
      <c r="F1160" s="189"/>
      <c r="G1160" s="189"/>
      <c r="H1160" s="166"/>
    </row>
    <row r="1161" spans="1:8" ht="15" customHeight="1">
      <c r="A1161" s="268"/>
      <c r="B1161" s="259"/>
      <c r="C1161" s="187"/>
      <c r="D1161" s="187"/>
      <c r="E1161" s="188"/>
      <c r="F1161" s="189"/>
      <c r="G1161" s="189"/>
      <c r="H1161" s="166"/>
    </row>
    <row r="1162" spans="1:8" ht="15" customHeight="1">
      <c r="A1162" s="268"/>
      <c r="B1162" s="259"/>
      <c r="C1162" s="187"/>
      <c r="D1162" s="187"/>
      <c r="E1162" s="188"/>
      <c r="F1162" s="189"/>
      <c r="G1162" s="189"/>
      <c r="H1162" s="166"/>
    </row>
    <row r="1163" spans="1:8" ht="15" customHeight="1">
      <c r="A1163" s="268"/>
      <c r="B1163" s="259"/>
      <c r="C1163" s="187"/>
      <c r="D1163" s="187"/>
      <c r="E1163" s="188"/>
      <c r="F1163" s="189"/>
      <c r="G1163" s="189"/>
      <c r="H1163" s="166"/>
    </row>
    <row r="1164" spans="1:8" ht="15" customHeight="1">
      <c r="A1164" s="268"/>
      <c r="B1164" s="260"/>
      <c r="C1164" s="187"/>
      <c r="D1164" s="187"/>
      <c r="E1164" s="188"/>
      <c r="F1164" s="189"/>
      <c r="G1164" s="189"/>
      <c r="H1164" s="166"/>
    </row>
    <row r="1165" spans="1:8" ht="15" customHeight="1">
      <c r="A1165" s="268"/>
      <c r="B1165" s="259"/>
      <c r="C1165" s="187"/>
      <c r="D1165" s="187"/>
      <c r="E1165" s="188"/>
      <c r="F1165" s="189"/>
      <c r="G1165" s="189"/>
      <c r="H1165" s="166"/>
    </row>
    <row r="1166" spans="1:8" ht="15" customHeight="1">
      <c r="A1166" s="268"/>
      <c r="B1166" s="260"/>
      <c r="C1166" s="187"/>
      <c r="D1166" s="187"/>
      <c r="E1166" s="188"/>
      <c r="F1166" s="189"/>
      <c r="G1166" s="189"/>
      <c r="H1166" s="166"/>
    </row>
    <row r="1167" spans="1:8" ht="15" customHeight="1">
      <c r="A1167" s="268"/>
      <c r="B1167" s="259"/>
      <c r="C1167" s="187"/>
      <c r="D1167" s="187"/>
      <c r="E1167" s="188"/>
      <c r="F1167" s="189"/>
      <c r="G1167" s="189"/>
      <c r="H1167" s="166"/>
    </row>
    <row r="1168" spans="1:8" ht="15" customHeight="1">
      <c r="A1168" s="268"/>
      <c r="B1168" s="259"/>
      <c r="C1168" s="187"/>
      <c r="D1168" s="187"/>
      <c r="E1168" s="188"/>
      <c r="F1168" s="189"/>
      <c r="G1168" s="189"/>
      <c r="H1168" s="166"/>
    </row>
    <row r="1169" spans="1:8" ht="15" customHeight="1">
      <c r="A1169" s="268"/>
      <c r="B1169" s="259"/>
      <c r="C1169" s="187"/>
      <c r="D1169" s="187"/>
      <c r="E1169" s="188"/>
      <c r="F1169" s="189"/>
      <c r="G1169" s="189"/>
      <c r="H1169" s="166"/>
    </row>
    <row r="1170" spans="1:8" ht="15" customHeight="1">
      <c r="A1170" s="268"/>
      <c r="B1170" s="259"/>
      <c r="C1170" s="187"/>
      <c r="D1170" s="187"/>
      <c r="E1170" s="188"/>
      <c r="F1170" s="189"/>
      <c r="G1170" s="189"/>
      <c r="H1170" s="166"/>
    </row>
    <row r="1171" spans="1:8" ht="15" customHeight="1">
      <c r="A1171" s="268"/>
      <c r="B1171" s="259"/>
      <c r="C1171" s="187"/>
      <c r="D1171" s="187"/>
      <c r="E1171" s="188"/>
      <c r="F1171" s="189"/>
      <c r="G1171" s="189"/>
      <c r="H1171" s="166"/>
    </row>
    <row r="1172" spans="1:8" ht="15" customHeight="1">
      <c r="A1172" s="268"/>
      <c r="B1172" s="259"/>
      <c r="C1172" s="187"/>
      <c r="D1172" s="187"/>
      <c r="E1172" s="188"/>
      <c r="F1172" s="189"/>
      <c r="G1172" s="189"/>
      <c r="H1172" s="166"/>
    </row>
    <row r="1173" spans="1:8" ht="15" customHeight="1">
      <c r="A1173" s="268"/>
      <c r="B1173" s="259"/>
      <c r="C1173" s="187"/>
      <c r="D1173" s="187"/>
      <c r="E1173" s="188"/>
      <c r="F1173" s="189"/>
      <c r="G1173" s="189"/>
      <c r="H1173" s="166"/>
    </row>
    <row r="1174" spans="1:8" ht="15" customHeight="1">
      <c r="A1174" s="268"/>
      <c r="B1174" s="259"/>
      <c r="C1174" s="187"/>
      <c r="D1174" s="187"/>
      <c r="E1174" s="188"/>
      <c r="F1174" s="189"/>
      <c r="G1174" s="189"/>
      <c r="H1174" s="166"/>
    </row>
    <row r="1175" spans="1:8" ht="15" customHeight="1">
      <c r="A1175" s="268"/>
      <c r="B1175" s="259"/>
      <c r="C1175" s="187"/>
      <c r="D1175" s="187"/>
      <c r="E1175" s="188"/>
      <c r="F1175" s="189"/>
      <c r="G1175" s="189"/>
      <c r="H1175" s="166"/>
    </row>
    <row r="1176" spans="1:8" ht="15" customHeight="1">
      <c r="A1176" s="268"/>
      <c r="B1176" s="260"/>
      <c r="C1176" s="187"/>
      <c r="D1176" s="187"/>
      <c r="E1176" s="188"/>
      <c r="F1176" s="189"/>
      <c r="G1176" s="189"/>
      <c r="H1176" s="166"/>
    </row>
    <row r="1177" spans="1:8" ht="15" customHeight="1">
      <c r="A1177" s="268"/>
      <c r="B1177" s="260"/>
      <c r="C1177" s="187"/>
      <c r="D1177" s="187"/>
      <c r="E1177" s="188"/>
      <c r="F1177" s="189"/>
      <c r="G1177" s="189"/>
      <c r="H1177" s="166"/>
    </row>
    <row r="1178" spans="1:8" ht="15" customHeight="1">
      <c r="A1178" s="268"/>
      <c r="B1178" s="259"/>
      <c r="C1178" s="187"/>
      <c r="D1178" s="187"/>
      <c r="E1178" s="188"/>
      <c r="F1178" s="189"/>
      <c r="G1178" s="189"/>
      <c r="H1178" s="166"/>
    </row>
    <row r="1179" spans="1:8" ht="15" customHeight="1">
      <c r="A1179" s="268"/>
      <c r="B1179" s="259"/>
      <c r="C1179" s="187"/>
      <c r="D1179" s="187"/>
      <c r="E1179" s="188"/>
      <c r="F1179" s="189"/>
      <c r="G1179" s="189"/>
      <c r="H1179" s="166"/>
    </row>
    <row r="1180" spans="1:8" ht="15" customHeight="1">
      <c r="A1180" s="268"/>
      <c r="B1180" s="259"/>
      <c r="C1180" s="187"/>
      <c r="D1180" s="187"/>
      <c r="E1180" s="188"/>
      <c r="F1180" s="189"/>
      <c r="G1180" s="189"/>
      <c r="H1180" s="166"/>
    </row>
    <row r="1181" spans="1:8" ht="15" customHeight="1">
      <c r="A1181" s="268"/>
      <c r="B1181" s="259"/>
      <c r="C1181" s="187"/>
      <c r="D1181" s="187"/>
      <c r="E1181" s="188"/>
      <c r="F1181" s="189"/>
      <c r="G1181" s="189"/>
      <c r="H1181" s="166"/>
    </row>
    <row r="1182" spans="1:8" ht="15" customHeight="1">
      <c r="A1182" s="268"/>
      <c r="B1182" s="259"/>
      <c r="C1182" s="187"/>
      <c r="D1182" s="187"/>
      <c r="E1182" s="188"/>
      <c r="F1182" s="189"/>
      <c r="G1182" s="189"/>
      <c r="H1182" s="166"/>
    </row>
    <row r="1183" spans="1:8" ht="15" customHeight="1">
      <c r="A1183" s="268"/>
      <c r="B1183" s="259"/>
      <c r="C1183" s="187"/>
      <c r="D1183" s="187"/>
      <c r="E1183" s="188"/>
      <c r="F1183" s="189"/>
      <c r="G1183" s="189"/>
      <c r="H1183" s="166"/>
    </row>
    <row r="1184" spans="1:8" ht="15" customHeight="1">
      <c r="A1184" s="268"/>
      <c r="B1184" s="260"/>
      <c r="C1184" s="187"/>
      <c r="D1184" s="187"/>
      <c r="E1184" s="188"/>
      <c r="F1184" s="189"/>
      <c r="G1184" s="189"/>
      <c r="H1184" s="166"/>
    </row>
    <row r="1185" spans="1:8" ht="15" customHeight="1">
      <c r="A1185" s="268"/>
      <c r="B1185" s="259"/>
      <c r="C1185" s="187"/>
      <c r="D1185" s="187"/>
      <c r="E1185" s="188"/>
      <c r="F1185" s="189"/>
      <c r="G1185" s="189"/>
      <c r="H1185" s="166"/>
    </row>
    <row r="1186" spans="1:8" ht="15" customHeight="1">
      <c r="A1186" s="268"/>
      <c r="B1186" s="260"/>
      <c r="C1186" s="187"/>
      <c r="D1186" s="187"/>
      <c r="E1186" s="188"/>
      <c r="F1186" s="189"/>
      <c r="G1186" s="189"/>
      <c r="H1186" s="166"/>
    </row>
    <row r="1187" spans="1:8" ht="15" customHeight="1">
      <c r="A1187" s="268"/>
      <c r="B1187" s="259"/>
      <c r="C1187" s="187"/>
      <c r="D1187" s="187"/>
      <c r="E1187" s="188"/>
      <c r="F1187" s="189"/>
      <c r="G1187" s="189"/>
      <c r="H1187" s="166"/>
    </row>
    <row r="1188" spans="1:8" ht="15" customHeight="1">
      <c r="A1188" s="268"/>
      <c r="B1188" s="259"/>
      <c r="C1188" s="187"/>
      <c r="D1188" s="187"/>
      <c r="E1188" s="188"/>
      <c r="F1188" s="189"/>
      <c r="G1188" s="189"/>
      <c r="H1188" s="166"/>
    </row>
    <row r="1189" spans="1:8" ht="15" customHeight="1">
      <c r="A1189" s="268"/>
      <c r="B1189" s="259"/>
      <c r="C1189" s="187"/>
      <c r="D1189" s="187"/>
      <c r="E1189" s="188"/>
      <c r="F1189" s="189"/>
      <c r="G1189" s="189"/>
      <c r="H1189" s="166"/>
    </row>
    <row r="1190" spans="1:8" ht="15" customHeight="1">
      <c r="A1190" s="268"/>
      <c r="B1190" s="259"/>
      <c r="C1190" s="187"/>
      <c r="D1190" s="187"/>
      <c r="E1190" s="188"/>
      <c r="F1190" s="189"/>
      <c r="G1190" s="189"/>
      <c r="H1190" s="166"/>
    </row>
    <row r="1191" spans="1:8" ht="15" customHeight="1">
      <c r="A1191" s="268"/>
      <c r="B1191" s="260"/>
      <c r="C1191" s="187"/>
      <c r="D1191" s="187"/>
      <c r="E1191" s="188"/>
      <c r="F1191" s="189"/>
      <c r="G1191" s="189"/>
      <c r="H1191" s="166"/>
    </row>
    <row r="1192" spans="1:8" ht="15" customHeight="1">
      <c r="A1192" s="268"/>
      <c r="B1192" s="259"/>
      <c r="C1192" s="187"/>
      <c r="D1192" s="187"/>
      <c r="E1192" s="188"/>
      <c r="F1192" s="189"/>
      <c r="G1192" s="189"/>
      <c r="H1192" s="166"/>
    </row>
    <row r="1193" spans="1:8" ht="15" customHeight="1">
      <c r="A1193" s="268"/>
      <c r="B1193" s="259"/>
      <c r="C1193" s="187"/>
      <c r="D1193" s="187"/>
      <c r="E1193" s="188"/>
      <c r="F1193" s="189"/>
      <c r="G1193" s="189"/>
      <c r="H1193" s="166"/>
    </row>
    <row r="1194" spans="1:8" ht="15" customHeight="1">
      <c r="A1194" s="268"/>
      <c r="B1194" s="260"/>
      <c r="C1194" s="187"/>
      <c r="D1194" s="187"/>
      <c r="E1194" s="188"/>
      <c r="F1194" s="189"/>
      <c r="G1194" s="189"/>
      <c r="H1194" s="166"/>
    </row>
    <row r="1195" spans="1:8" ht="15" customHeight="1">
      <c r="A1195" s="268"/>
      <c r="B1195" s="259"/>
      <c r="C1195" s="187"/>
      <c r="D1195" s="187"/>
      <c r="E1195" s="188"/>
      <c r="F1195" s="189"/>
      <c r="G1195" s="189"/>
      <c r="H1195" s="166"/>
    </row>
    <row r="1196" spans="1:8" ht="15" customHeight="1">
      <c r="A1196" s="268"/>
      <c r="B1196" s="259"/>
      <c r="C1196" s="187"/>
      <c r="D1196" s="187"/>
      <c r="E1196" s="188"/>
      <c r="F1196" s="189"/>
      <c r="G1196" s="189"/>
      <c r="H1196" s="166"/>
    </row>
    <row r="1197" spans="1:8" ht="15" customHeight="1">
      <c r="A1197" s="268"/>
      <c r="B1197" s="260"/>
      <c r="C1197" s="187"/>
      <c r="D1197" s="187"/>
      <c r="E1197" s="188"/>
      <c r="F1197" s="189"/>
      <c r="G1197" s="189"/>
      <c r="H1197" s="166"/>
    </row>
    <row r="1198" spans="1:8" ht="15" customHeight="1">
      <c r="A1198" s="268"/>
      <c r="B1198" s="259"/>
      <c r="C1198" s="187"/>
      <c r="D1198" s="187"/>
      <c r="E1198" s="188"/>
      <c r="F1198" s="189"/>
      <c r="G1198" s="189"/>
      <c r="H1198" s="166"/>
    </row>
    <row r="1199" spans="1:8" ht="15" customHeight="1">
      <c r="A1199" s="268"/>
      <c r="B1199" s="259"/>
      <c r="C1199" s="187"/>
      <c r="D1199" s="187"/>
      <c r="E1199" s="188"/>
      <c r="F1199" s="189"/>
      <c r="G1199" s="189"/>
      <c r="H1199" s="166"/>
    </row>
    <row r="1200" spans="1:8" ht="15" customHeight="1">
      <c r="A1200" s="268"/>
      <c r="B1200" s="259"/>
      <c r="C1200" s="187"/>
      <c r="D1200" s="187"/>
      <c r="E1200" s="188"/>
      <c r="F1200" s="189"/>
      <c r="G1200" s="189"/>
      <c r="H1200" s="166"/>
    </row>
    <row r="1201" spans="1:8" ht="15" customHeight="1">
      <c r="A1201" s="268"/>
      <c r="B1201" s="259"/>
      <c r="C1201" s="187"/>
      <c r="D1201" s="187"/>
      <c r="E1201" s="188"/>
      <c r="F1201" s="189"/>
      <c r="G1201" s="189"/>
      <c r="H1201" s="166"/>
    </row>
    <row r="1202" spans="1:8" ht="15" customHeight="1">
      <c r="A1202" s="268"/>
      <c r="B1202" s="260"/>
      <c r="C1202" s="187"/>
      <c r="D1202" s="187"/>
      <c r="E1202" s="188"/>
      <c r="F1202" s="189"/>
      <c r="G1202" s="189"/>
      <c r="H1202" s="166"/>
    </row>
    <row r="1203" spans="1:8" ht="15" customHeight="1">
      <c r="A1203" s="268"/>
      <c r="B1203" s="259"/>
      <c r="C1203" s="187"/>
      <c r="D1203" s="187"/>
      <c r="E1203" s="188"/>
      <c r="F1203" s="189"/>
      <c r="G1203" s="189"/>
      <c r="H1203" s="166"/>
    </row>
    <row r="1204" spans="1:8" ht="15" customHeight="1">
      <c r="A1204" s="268"/>
      <c r="B1204" s="260"/>
      <c r="C1204" s="187"/>
      <c r="D1204" s="187"/>
      <c r="E1204" s="188"/>
      <c r="F1204" s="189"/>
      <c r="G1204" s="189"/>
      <c r="H1204" s="166"/>
    </row>
    <row r="1205" spans="1:8" ht="15" customHeight="1">
      <c r="A1205" s="268"/>
      <c r="B1205" s="259"/>
      <c r="C1205" s="187"/>
      <c r="D1205" s="187"/>
      <c r="E1205" s="188"/>
      <c r="F1205" s="189"/>
      <c r="G1205" s="189"/>
      <c r="H1205" s="166"/>
    </row>
    <row r="1206" spans="1:8" ht="15" customHeight="1">
      <c r="A1206" s="268"/>
      <c r="B1206" s="259"/>
      <c r="C1206" s="187"/>
      <c r="D1206" s="187"/>
      <c r="E1206" s="188"/>
      <c r="F1206" s="189"/>
      <c r="G1206" s="189"/>
      <c r="H1206" s="166"/>
    </row>
    <row r="1207" spans="1:8" ht="15" customHeight="1">
      <c r="A1207" s="268"/>
      <c r="B1207" s="260"/>
      <c r="C1207" s="187"/>
      <c r="D1207" s="187"/>
      <c r="E1207" s="188"/>
      <c r="F1207" s="189"/>
      <c r="G1207" s="189"/>
      <c r="H1207" s="166"/>
    </row>
    <row r="1208" spans="1:8" ht="15" customHeight="1">
      <c r="A1208" s="268"/>
      <c r="B1208" s="259"/>
      <c r="C1208" s="187"/>
      <c r="D1208" s="187"/>
      <c r="E1208" s="188"/>
      <c r="F1208" s="189"/>
      <c r="G1208" s="189"/>
      <c r="H1208" s="166"/>
    </row>
    <row r="1209" spans="1:8" ht="15" customHeight="1">
      <c r="A1209" s="268"/>
      <c r="B1209" s="259"/>
      <c r="C1209" s="187"/>
      <c r="D1209" s="187"/>
      <c r="E1209" s="188"/>
      <c r="F1209" s="189"/>
      <c r="G1209" s="189"/>
      <c r="H1209" s="166"/>
    </row>
    <row r="1210" spans="1:8" ht="15" customHeight="1">
      <c r="A1210" s="268"/>
      <c r="B1210" s="259"/>
      <c r="C1210" s="187"/>
      <c r="D1210" s="187"/>
      <c r="E1210" s="188"/>
      <c r="F1210" s="189"/>
      <c r="G1210" s="189"/>
      <c r="H1210" s="166"/>
    </row>
    <row r="1211" spans="1:8" ht="15" customHeight="1">
      <c r="A1211" s="268"/>
      <c r="B1211" s="260"/>
      <c r="C1211" s="187"/>
      <c r="D1211" s="187"/>
      <c r="E1211" s="188"/>
      <c r="F1211" s="189"/>
      <c r="G1211" s="189"/>
      <c r="H1211" s="166"/>
    </row>
    <row r="1212" spans="1:8" ht="15" customHeight="1">
      <c r="A1212" s="268"/>
      <c r="B1212" s="259"/>
      <c r="C1212" s="187"/>
      <c r="D1212" s="187"/>
      <c r="E1212" s="188"/>
      <c r="F1212" s="189"/>
      <c r="G1212" s="189"/>
      <c r="H1212" s="166"/>
    </row>
    <row r="1213" spans="1:8" ht="15" customHeight="1">
      <c r="A1213" s="268"/>
      <c r="B1213" s="259"/>
      <c r="C1213" s="187"/>
      <c r="D1213" s="187"/>
      <c r="E1213" s="188"/>
      <c r="F1213" s="189"/>
      <c r="G1213" s="189"/>
      <c r="H1213" s="166"/>
    </row>
    <row r="1214" spans="1:8" ht="15" customHeight="1">
      <c r="A1214" s="268"/>
      <c r="B1214" s="260"/>
      <c r="C1214" s="187"/>
      <c r="D1214" s="187"/>
      <c r="E1214" s="188"/>
      <c r="F1214" s="189"/>
      <c r="G1214" s="189"/>
      <c r="H1214" s="166"/>
    </row>
    <row r="1215" spans="1:8" ht="15" customHeight="1">
      <c r="A1215" s="268"/>
      <c r="B1215" s="259"/>
      <c r="C1215" s="187"/>
      <c r="D1215" s="187"/>
      <c r="E1215" s="188"/>
      <c r="F1215" s="189"/>
      <c r="G1215" s="189"/>
      <c r="H1215" s="166"/>
    </row>
    <row r="1216" spans="1:8" ht="15" customHeight="1">
      <c r="A1216" s="268"/>
      <c r="B1216" s="259"/>
      <c r="C1216" s="187"/>
      <c r="D1216" s="187"/>
      <c r="E1216" s="188"/>
      <c r="F1216" s="189"/>
      <c r="G1216" s="189"/>
      <c r="H1216" s="166"/>
    </row>
    <row r="1217" spans="1:8" ht="15" customHeight="1">
      <c r="A1217" s="268"/>
      <c r="B1217" s="259"/>
      <c r="C1217" s="187"/>
      <c r="D1217" s="187"/>
      <c r="E1217" s="188"/>
      <c r="F1217" s="189"/>
      <c r="G1217" s="189"/>
      <c r="H1217" s="166"/>
    </row>
    <row r="1218" spans="1:8" ht="15" customHeight="1">
      <c r="A1218" s="268"/>
      <c r="B1218" s="260"/>
      <c r="C1218" s="187"/>
      <c r="D1218" s="187"/>
      <c r="E1218" s="188"/>
      <c r="F1218" s="189"/>
      <c r="G1218" s="189"/>
      <c r="H1218" s="166"/>
    </row>
    <row r="1219" spans="1:8" ht="15" customHeight="1">
      <c r="A1219" s="268"/>
      <c r="B1219" s="259"/>
      <c r="C1219" s="187"/>
      <c r="D1219" s="187"/>
      <c r="E1219" s="188"/>
      <c r="F1219" s="189"/>
      <c r="G1219" s="189"/>
      <c r="H1219" s="166"/>
    </row>
    <row r="1220" spans="1:8" ht="15" customHeight="1">
      <c r="A1220" s="268"/>
      <c r="B1220" s="259"/>
      <c r="C1220" s="187"/>
      <c r="D1220" s="187"/>
      <c r="E1220" s="188"/>
      <c r="F1220" s="189"/>
      <c r="G1220" s="189"/>
      <c r="H1220" s="166"/>
    </row>
    <row r="1221" spans="1:8" ht="15" customHeight="1">
      <c r="A1221" s="268"/>
      <c r="B1221" s="260"/>
      <c r="C1221" s="187"/>
      <c r="D1221" s="187"/>
      <c r="E1221" s="188"/>
      <c r="F1221" s="189"/>
      <c r="G1221" s="189"/>
      <c r="H1221" s="166"/>
    </row>
    <row r="1222" spans="1:8" ht="15" customHeight="1">
      <c r="A1222" s="268"/>
      <c r="B1222" s="259"/>
      <c r="C1222" s="187"/>
      <c r="D1222" s="187"/>
      <c r="E1222" s="188"/>
      <c r="F1222" s="189"/>
      <c r="G1222" s="189"/>
      <c r="H1222" s="166"/>
    </row>
    <row r="1223" spans="1:8" ht="15" customHeight="1">
      <c r="A1223" s="268"/>
      <c r="B1223" s="259"/>
      <c r="C1223" s="187"/>
      <c r="D1223" s="187"/>
      <c r="E1223" s="188"/>
      <c r="F1223" s="189"/>
      <c r="G1223" s="189"/>
      <c r="H1223" s="166"/>
    </row>
    <row r="1224" spans="1:8" ht="15" customHeight="1">
      <c r="A1224" s="268"/>
      <c r="B1224" s="259"/>
      <c r="C1224" s="187"/>
      <c r="D1224" s="187"/>
      <c r="E1224" s="188"/>
      <c r="F1224" s="189"/>
      <c r="G1224" s="189"/>
      <c r="H1224" s="166"/>
    </row>
    <row r="1225" spans="1:8" ht="15" customHeight="1">
      <c r="A1225" s="268"/>
      <c r="B1225" s="260"/>
      <c r="C1225" s="187"/>
      <c r="D1225" s="187"/>
      <c r="E1225" s="188"/>
      <c r="F1225" s="189"/>
      <c r="G1225" s="189"/>
      <c r="H1225" s="166"/>
    </row>
    <row r="1226" spans="1:8" ht="15" customHeight="1">
      <c r="A1226" s="268"/>
      <c r="B1226" s="260"/>
      <c r="C1226" s="187"/>
      <c r="D1226" s="187"/>
      <c r="E1226" s="188"/>
      <c r="F1226" s="189"/>
      <c r="G1226" s="189"/>
      <c r="H1226" s="166"/>
    </row>
    <row r="1227" spans="1:8" ht="15" customHeight="1">
      <c r="A1227" s="268"/>
      <c r="B1227" s="259"/>
      <c r="C1227" s="187"/>
      <c r="D1227" s="187"/>
      <c r="E1227" s="188"/>
      <c r="F1227" s="189"/>
      <c r="G1227" s="189"/>
      <c r="H1227" s="166"/>
    </row>
    <row r="1228" spans="1:8" ht="15" customHeight="1">
      <c r="A1228" s="268"/>
      <c r="B1228" s="259"/>
      <c r="C1228" s="187"/>
      <c r="D1228" s="187"/>
      <c r="E1228" s="188"/>
      <c r="F1228" s="189"/>
      <c r="G1228" s="189"/>
      <c r="H1228" s="166"/>
    </row>
    <row r="1229" spans="1:8" ht="15" customHeight="1">
      <c r="A1229" s="268"/>
      <c r="B1229" s="259"/>
      <c r="C1229" s="187"/>
      <c r="D1229" s="187"/>
      <c r="E1229" s="188"/>
      <c r="F1229" s="189"/>
      <c r="G1229" s="189"/>
      <c r="H1229" s="166"/>
    </row>
    <row r="1230" spans="1:8" ht="15" customHeight="1">
      <c r="A1230" s="268"/>
      <c r="B1230" s="259"/>
      <c r="C1230" s="187"/>
      <c r="D1230" s="187"/>
      <c r="E1230" s="188"/>
      <c r="F1230" s="189"/>
      <c r="G1230" s="189"/>
      <c r="H1230" s="166"/>
    </row>
    <row r="1231" spans="1:8" ht="15" customHeight="1">
      <c r="A1231" s="268"/>
      <c r="B1231" s="259"/>
      <c r="C1231" s="187"/>
      <c r="D1231" s="187"/>
      <c r="E1231" s="188"/>
      <c r="F1231" s="189"/>
      <c r="G1231" s="189"/>
      <c r="H1231" s="166"/>
    </row>
    <row r="1232" spans="1:8" ht="15" customHeight="1">
      <c r="A1232" s="268"/>
      <c r="B1232" s="259"/>
      <c r="C1232" s="187"/>
      <c r="D1232" s="187"/>
      <c r="E1232" s="188"/>
      <c r="F1232" s="189"/>
      <c r="G1232" s="189"/>
      <c r="H1232" s="166"/>
    </row>
    <row r="1233" spans="1:8" ht="15" customHeight="1">
      <c r="A1233" s="268"/>
      <c r="B1233" s="260"/>
      <c r="C1233" s="187"/>
      <c r="D1233" s="187"/>
      <c r="E1233" s="188"/>
      <c r="F1233" s="189"/>
      <c r="G1233" s="189"/>
      <c r="H1233" s="166"/>
    </row>
    <row r="1234" spans="1:8" ht="15" customHeight="1">
      <c r="A1234" s="268"/>
      <c r="B1234" s="259"/>
      <c r="C1234" s="187"/>
      <c r="D1234" s="187"/>
      <c r="E1234" s="188"/>
      <c r="F1234" s="189"/>
      <c r="G1234" s="189"/>
      <c r="H1234" s="166"/>
    </row>
    <row r="1235" spans="1:8" ht="15" customHeight="1">
      <c r="A1235" s="268"/>
      <c r="B1235" s="260"/>
      <c r="C1235" s="187"/>
      <c r="D1235" s="187"/>
      <c r="E1235" s="188"/>
      <c r="F1235" s="189"/>
      <c r="G1235" s="189"/>
      <c r="H1235" s="166"/>
    </row>
    <row r="1236" spans="1:8" ht="15" customHeight="1">
      <c r="A1236" s="268"/>
      <c r="B1236" s="259"/>
      <c r="C1236" s="187"/>
      <c r="D1236" s="187"/>
      <c r="E1236" s="188"/>
      <c r="F1236" s="189"/>
      <c r="G1236" s="189"/>
      <c r="H1236" s="166"/>
    </row>
    <row r="1237" spans="1:8" ht="15" customHeight="1">
      <c r="A1237" s="268"/>
      <c r="B1237" s="259"/>
      <c r="C1237" s="187"/>
      <c r="D1237" s="187"/>
      <c r="E1237" s="188"/>
      <c r="F1237" s="189"/>
      <c r="G1237" s="189"/>
      <c r="H1237" s="166"/>
    </row>
    <row r="1238" spans="1:8" ht="15" customHeight="1">
      <c r="A1238" s="268"/>
      <c r="B1238" s="259"/>
      <c r="C1238" s="187"/>
      <c r="D1238" s="187"/>
      <c r="E1238" s="188"/>
      <c r="F1238" s="189"/>
      <c r="G1238" s="189"/>
      <c r="H1238" s="166"/>
    </row>
    <row r="1239" spans="1:8" ht="15" customHeight="1">
      <c r="A1239" s="268"/>
      <c r="B1239" s="260"/>
      <c r="C1239" s="187"/>
      <c r="D1239" s="187"/>
      <c r="E1239" s="188"/>
      <c r="F1239" s="189"/>
      <c r="G1239" s="189"/>
      <c r="H1239" s="166"/>
    </row>
    <row r="1240" spans="1:8" ht="15" customHeight="1">
      <c r="A1240" s="268"/>
      <c r="B1240" s="259"/>
      <c r="C1240" s="187"/>
      <c r="D1240" s="187"/>
      <c r="E1240" s="188"/>
      <c r="F1240" s="189"/>
      <c r="G1240" s="189"/>
      <c r="H1240" s="166"/>
    </row>
    <row r="1241" spans="1:8" ht="15" customHeight="1">
      <c r="A1241" s="268"/>
      <c r="B1241" s="260"/>
      <c r="C1241" s="187"/>
      <c r="D1241" s="187"/>
      <c r="E1241" s="188"/>
      <c r="F1241" s="189"/>
      <c r="G1241" s="189"/>
      <c r="H1241" s="166"/>
    </row>
    <row r="1242" spans="1:8" ht="15" customHeight="1">
      <c r="A1242" s="268"/>
      <c r="B1242" s="259"/>
      <c r="C1242" s="187"/>
      <c r="D1242" s="187"/>
      <c r="E1242" s="188"/>
      <c r="F1242" s="189"/>
      <c r="G1242" s="189"/>
      <c r="H1242" s="166"/>
    </row>
    <row r="1243" spans="1:8" ht="15" customHeight="1">
      <c r="A1243" s="268"/>
      <c r="B1243" s="259"/>
      <c r="C1243" s="187"/>
      <c r="D1243" s="187"/>
      <c r="E1243" s="188"/>
      <c r="F1243" s="189"/>
      <c r="G1243" s="189"/>
      <c r="H1243" s="166"/>
    </row>
    <row r="1244" spans="1:8" ht="15" customHeight="1">
      <c r="A1244" s="268"/>
      <c r="B1244" s="260"/>
      <c r="C1244" s="187"/>
      <c r="D1244" s="187"/>
      <c r="E1244" s="188"/>
      <c r="F1244" s="189"/>
      <c r="G1244" s="189"/>
      <c r="H1244" s="166"/>
    </row>
    <row r="1245" spans="1:8" ht="15" customHeight="1">
      <c r="A1245" s="268"/>
      <c r="B1245" s="259"/>
      <c r="C1245" s="187"/>
      <c r="D1245" s="187"/>
      <c r="E1245" s="188"/>
      <c r="F1245" s="189"/>
      <c r="G1245" s="189"/>
      <c r="H1245" s="166"/>
    </row>
    <row r="1246" spans="1:8" ht="15" customHeight="1">
      <c r="A1246" s="268"/>
      <c r="B1246" s="260"/>
      <c r="C1246" s="187"/>
      <c r="D1246" s="187"/>
      <c r="E1246" s="188"/>
      <c r="F1246" s="189"/>
      <c r="G1246" s="189"/>
      <c r="H1246" s="166"/>
    </row>
    <row r="1247" spans="1:8" ht="15" customHeight="1">
      <c r="A1247" s="268"/>
      <c r="B1247" s="259"/>
      <c r="C1247" s="187"/>
      <c r="D1247" s="187"/>
      <c r="E1247" s="188"/>
      <c r="F1247" s="189"/>
      <c r="G1247" s="189"/>
      <c r="H1247" s="166"/>
    </row>
    <row r="1248" spans="1:8" ht="15" customHeight="1">
      <c r="A1248" s="268"/>
      <c r="B1248" s="259"/>
      <c r="C1248" s="187"/>
      <c r="D1248" s="187"/>
      <c r="E1248" s="188"/>
      <c r="F1248" s="189"/>
      <c r="G1248" s="189"/>
      <c r="H1248" s="166"/>
    </row>
    <row r="1249" spans="1:8" ht="15" customHeight="1">
      <c r="A1249" s="268"/>
      <c r="B1249" s="259"/>
      <c r="C1249" s="187"/>
      <c r="D1249" s="187"/>
      <c r="E1249" s="188"/>
      <c r="F1249" s="189"/>
      <c r="G1249" s="189"/>
      <c r="H1249" s="166"/>
    </row>
    <row r="1250" spans="1:8" ht="15" customHeight="1">
      <c r="A1250" s="268"/>
      <c r="B1250" s="260"/>
      <c r="C1250" s="187"/>
      <c r="D1250" s="187"/>
      <c r="E1250" s="188"/>
      <c r="F1250" s="189"/>
      <c r="G1250" s="189"/>
      <c r="H1250" s="166"/>
    </row>
    <row r="1251" spans="1:8" ht="15" customHeight="1">
      <c r="A1251" s="268"/>
      <c r="B1251" s="260"/>
      <c r="C1251" s="187"/>
      <c r="D1251" s="187"/>
      <c r="E1251" s="188"/>
      <c r="F1251" s="189"/>
      <c r="G1251" s="189"/>
      <c r="H1251" s="166"/>
    </row>
    <row r="1252" spans="1:8" ht="15" customHeight="1">
      <c r="A1252" s="268"/>
      <c r="B1252" s="259"/>
      <c r="C1252" s="187"/>
      <c r="D1252" s="187"/>
      <c r="E1252" s="188"/>
      <c r="F1252" s="189"/>
      <c r="G1252" s="189"/>
      <c r="H1252" s="166"/>
    </row>
    <row r="1253" spans="1:8" ht="15" customHeight="1">
      <c r="A1253" s="268"/>
      <c r="B1253" s="259"/>
      <c r="C1253" s="187"/>
      <c r="D1253" s="187"/>
      <c r="E1253" s="188"/>
      <c r="F1253" s="189"/>
      <c r="G1253" s="189"/>
      <c r="H1253" s="166"/>
    </row>
    <row r="1254" spans="1:8" ht="15" customHeight="1">
      <c r="A1254" s="268"/>
      <c r="B1254" s="260"/>
      <c r="C1254" s="187"/>
      <c r="D1254" s="187"/>
      <c r="E1254" s="188"/>
      <c r="F1254" s="189"/>
      <c r="G1254" s="189"/>
      <c r="H1254" s="166"/>
    </row>
    <row r="1255" spans="1:8" ht="15" customHeight="1">
      <c r="A1255" s="268"/>
      <c r="B1255" s="259"/>
      <c r="C1255" s="187"/>
      <c r="D1255" s="187"/>
      <c r="E1255" s="188"/>
      <c r="F1255" s="189"/>
      <c r="G1255" s="189"/>
      <c r="H1255" s="166"/>
    </row>
    <row r="1256" spans="1:8" ht="15" customHeight="1">
      <c r="A1256" s="268"/>
      <c r="B1256" s="259"/>
      <c r="C1256" s="187"/>
      <c r="D1256" s="187"/>
      <c r="E1256" s="188"/>
      <c r="F1256" s="189"/>
      <c r="G1256" s="189"/>
      <c r="H1256" s="166"/>
    </row>
    <row r="1257" spans="1:8" ht="15" customHeight="1">
      <c r="A1257" s="268"/>
      <c r="B1257" s="259"/>
      <c r="C1257" s="187"/>
      <c r="D1257" s="187"/>
      <c r="E1257" s="188"/>
      <c r="F1257" s="189"/>
      <c r="G1257" s="189"/>
      <c r="H1257" s="166"/>
    </row>
    <row r="1258" spans="1:8" ht="15" customHeight="1">
      <c r="A1258" s="268"/>
      <c r="B1258" s="260"/>
      <c r="C1258" s="187"/>
      <c r="D1258" s="187"/>
      <c r="E1258" s="188"/>
      <c r="F1258" s="189"/>
      <c r="G1258" s="189"/>
      <c r="H1258" s="166"/>
    </row>
    <row r="1259" spans="1:8" ht="15" customHeight="1">
      <c r="A1259" s="268"/>
      <c r="B1259" s="259"/>
      <c r="C1259" s="187"/>
      <c r="D1259" s="187"/>
      <c r="E1259" s="188"/>
      <c r="F1259" s="189"/>
      <c r="G1259" s="189"/>
      <c r="H1259" s="166"/>
    </row>
    <row r="1260" spans="1:8" ht="15" customHeight="1">
      <c r="A1260" s="268"/>
      <c r="B1260" s="259"/>
      <c r="C1260" s="187"/>
      <c r="D1260" s="187"/>
      <c r="E1260" s="188"/>
      <c r="F1260" s="189"/>
      <c r="G1260" s="189"/>
      <c r="H1260" s="166"/>
    </row>
    <row r="1261" spans="1:8" ht="15" customHeight="1">
      <c r="A1261" s="268"/>
      <c r="B1261" s="259"/>
      <c r="C1261" s="187"/>
      <c r="D1261" s="187"/>
      <c r="E1261" s="188"/>
      <c r="F1261" s="189"/>
      <c r="G1261" s="189"/>
      <c r="H1261" s="166"/>
    </row>
    <row r="1262" spans="1:8" ht="15" customHeight="1">
      <c r="A1262" s="268"/>
      <c r="B1262" s="260"/>
      <c r="C1262" s="187"/>
      <c r="D1262" s="187"/>
      <c r="E1262" s="188"/>
      <c r="F1262" s="189"/>
      <c r="G1262" s="189"/>
      <c r="H1262" s="166"/>
    </row>
    <row r="1263" spans="1:8" ht="15" customHeight="1">
      <c r="A1263" s="268"/>
      <c r="B1263" s="259"/>
      <c r="C1263" s="187"/>
      <c r="D1263" s="187"/>
      <c r="E1263" s="188"/>
      <c r="F1263" s="189"/>
      <c r="G1263" s="189"/>
      <c r="H1263" s="166"/>
    </row>
    <row r="1264" spans="1:8" ht="15" customHeight="1">
      <c r="A1264" s="268"/>
      <c r="B1264" s="260"/>
      <c r="C1264" s="187"/>
      <c r="D1264" s="187"/>
      <c r="E1264" s="188"/>
      <c r="F1264" s="189"/>
      <c r="G1264" s="189"/>
      <c r="H1264" s="166"/>
    </row>
    <row r="1265" spans="1:8" ht="15" customHeight="1">
      <c r="A1265" s="268"/>
      <c r="B1265" s="259"/>
      <c r="C1265" s="187"/>
      <c r="D1265" s="187"/>
      <c r="E1265" s="188"/>
      <c r="F1265" s="189"/>
      <c r="G1265" s="189"/>
      <c r="H1265" s="166"/>
    </row>
    <row r="1266" spans="1:8" ht="15" customHeight="1">
      <c r="A1266" s="268"/>
      <c r="B1266" s="259"/>
      <c r="C1266" s="187"/>
      <c r="D1266" s="187"/>
      <c r="E1266" s="188"/>
      <c r="F1266" s="189"/>
      <c r="G1266" s="189"/>
      <c r="H1266" s="166"/>
    </row>
    <row r="1267" spans="1:8" ht="15" customHeight="1">
      <c r="A1267" s="268"/>
      <c r="B1267" s="259"/>
      <c r="C1267" s="187"/>
      <c r="D1267" s="187"/>
      <c r="E1267" s="188"/>
      <c r="F1267" s="189"/>
      <c r="G1267" s="189"/>
      <c r="H1267" s="166"/>
    </row>
    <row r="1268" spans="1:8" ht="15" customHeight="1">
      <c r="A1268" s="268"/>
      <c r="B1268" s="259"/>
      <c r="C1268" s="187"/>
      <c r="D1268" s="187"/>
      <c r="E1268" s="188"/>
      <c r="F1268" s="189"/>
      <c r="G1268" s="189"/>
      <c r="H1268" s="166"/>
    </row>
    <row r="1269" spans="1:8" ht="15" customHeight="1">
      <c r="A1269" s="268"/>
      <c r="B1269" s="260"/>
      <c r="C1269" s="187"/>
      <c r="D1269" s="187"/>
      <c r="E1269" s="188"/>
      <c r="F1269" s="189"/>
      <c r="G1269" s="189"/>
      <c r="H1269" s="166"/>
    </row>
    <row r="1270" spans="1:8" ht="15" customHeight="1">
      <c r="A1270" s="268"/>
      <c r="B1270" s="259"/>
      <c r="C1270" s="187"/>
      <c r="D1270" s="187"/>
      <c r="E1270" s="188"/>
      <c r="F1270" s="189"/>
      <c r="G1270" s="189"/>
      <c r="H1270" s="166"/>
    </row>
    <row r="1271" spans="1:8" ht="15" customHeight="1">
      <c r="A1271" s="268"/>
      <c r="B1271" s="260"/>
      <c r="C1271" s="187"/>
      <c r="D1271" s="187"/>
      <c r="E1271" s="188"/>
      <c r="F1271" s="189"/>
      <c r="G1271" s="189"/>
      <c r="H1271" s="166"/>
    </row>
    <row r="1272" spans="1:8" ht="15" customHeight="1">
      <c r="A1272" s="268"/>
      <c r="B1272" s="260"/>
      <c r="C1272" s="187"/>
      <c r="D1272" s="187"/>
      <c r="E1272" s="188"/>
      <c r="F1272" s="189"/>
      <c r="G1272" s="189"/>
      <c r="H1272" s="166"/>
    </row>
    <row r="1273" spans="1:8" ht="15" customHeight="1">
      <c r="A1273" s="268"/>
      <c r="B1273" s="259"/>
      <c r="C1273" s="187"/>
      <c r="D1273" s="187"/>
      <c r="E1273" s="188"/>
      <c r="F1273" s="189"/>
      <c r="G1273" s="189"/>
      <c r="H1273" s="166"/>
    </row>
    <row r="1274" spans="1:8" ht="15" customHeight="1">
      <c r="A1274" s="268"/>
      <c r="B1274" s="259"/>
      <c r="C1274" s="187"/>
      <c r="D1274" s="187"/>
      <c r="E1274" s="188"/>
      <c r="F1274" s="189"/>
      <c r="G1274" s="189"/>
      <c r="H1274" s="166"/>
    </row>
    <row r="1275" spans="1:8" ht="15" customHeight="1">
      <c r="A1275" s="268"/>
      <c r="B1275" s="259"/>
      <c r="C1275" s="187"/>
      <c r="D1275" s="187"/>
      <c r="E1275" s="188"/>
      <c r="F1275" s="189"/>
      <c r="G1275" s="189"/>
      <c r="H1275" s="166"/>
    </row>
    <row r="1276" spans="1:8" ht="15" customHeight="1">
      <c r="A1276" s="268"/>
      <c r="B1276" s="259"/>
      <c r="C1276" s="187"/>
      <c r="D1276" s="187"/>
      <c r="E1276" s="188"/>
      <c r="F1276" s="189"/>
      <c r="G1276" s="189"/>
      <c r="H1276" s="166"/>
    </row>
    <row r="1277" spans="1:8" ht="15" customHeight="1">
      <c r="A1277" s="268"/>
      <c r="B1277" s="259"/>
      <c r="C1277" s="187"/>
      <c r="D1277" s="187"/>
      <c r="E1277" s="188"/>
      <c r="F1277" s="189"/>
      <c r="G1277" s="189"/>
      <c r="H1277" s="166"/>
    </row>
    <row r="1278" spans="1:8" ht="15" customHeight="1">
      <c r="A1278" s="268"/>
      <c r="B1278" s="259"/>
      <c r="C1278" s="187"/>
      <c r="D1278" s="187"/>
      <c r="E1278" s="188"/>
      <c r="F1278" s="189"/>
      <c r="G1278" s="189"/>
      <c r="H1278" s="166"/>
    </row>
    <row r="1279" spans="1:8" ht="15" customHeight="1">
      <c r="A1279" s="268"/>
      <c r="B1279" s="260"/>
      <c r="C1279" s="187"/>
      <c r="D1279" s="187"/>
      <c r="E1279" s="188"/>
      <c r="F1279" s="189"/>
      <c r="G1279" s="189"/>
      <c r="H1279" s="166"/>
    </row>
    <row r="1280" spans="1:8" ht="15" customHeight="1">
      <c r="A1280" s="268"/>
      <c r="B1280" s="260"/>
      <c r="C1280" s="187"/>
      <c r="D1280" s="187"/>
      <c r="E1280" s="188"/>
      <c r="F1280" s="189"/>
      <c r="G1280" s="189"/>
      <c r="H1280" s="166"/>
    </row>
    <row r="1281" spans="1:11" ht="15" customHeight="1">
      <c r="A1281" s="268"/>
      <c r="B1281" s="259"/>
      <c r="C1281" s="187"/>
      <c r="D1281" s="187"/>
      <c r="E1281" s="188"/>
      <c r="F1281" s="189"/>
      <c r="G1281" s="189"/>
      <c r="H1281" s="166"/>
    </row>
    <row r="1282" spans="1:11" ht="15" customHeight="1">
      <c r="A1282" s="268"/>
      <c r="B1282" s="259"/>
      <c r="C1282" s="187"/>
      <c r="D1282" s="187"/>
      <c r="E1282" s="188"/>
      <c r="F1282" s="189"/>
      <c r="G1282" s="189"/>
      <c r="H1282" s="166"/>
      <c r="K1282" s="167" t="s">
        <v>76</v>
      </c>
    </row>
    <row r="1283" spans="1:11" ht="15" customHeight="1">
      <c r="A1283" s="268"/>
      <c r="B1283" s="259"/>
      <c r="C1283" s="187"/>
      <c r="D1283" s="187"/>
      <c r="E1283" s="188"/>
      <c r="F1283" s="189"/>
      <c r="G1283" s="189"/>
      <c r="H1283" s="166"/>
    </row>
    <row r="1284" spans="1:11" ht="15" customHeight="1">
      <c r="A1284" s="268"/>
      <c r="B1284" s="259"/>
      <c r="C1284" s="187"/>
      <c r="D1284" s="187"/>
      <c r="E1284" s="188"/>
      <c r="F1284" s="189"/>
      <c r="G1284" s="189"/>
      <c r="H1284" s="166"/>
    </row>
    <row r="1285" spans="1:11" ht="15" customHeight="1">
      <c r="A1285" s="268"/>
      <c r="B1285" s="260"/>
      <c r="C1285" s="187"/>
      <c r="D1285" s="187"/>
      <c r="E1285" s="188"/>
      <c r="F1285" s="189"/>
      <c r="G1285" s="189"/>
      <c r="H1285" s="166"/>
    </row>
    <row r="1286" spans="1:11" ht="15" customHeight="1">
      <c r="A1286" s="268"/>
      <c r="B1286" s="259"/>
      <c r="C1286" s="187"/>
      <c r="D1286" s="187"/>
      <c r="E1286" s="188"/>
      <c r="F1286" s="189"/>
      <c r="G1286" s="189"/>
      <c r="H1286" s="166"/>
    </row>
    <row r="1287" spans="1:11" ht="15" customHeight="1">
      <c r="A1287" s="268"/>
      <c r="B1287" s="259"/>
      <c r="C1287" s="187"/>
      <c r="D1287" s="187"/>
      <c r="E1287" s="188"/>
      <c r="F1287" s="189"/>
      <c r="G1287" s="189"/>
      <c r="H1287" s="166"/>
    </row>
    <row r="1288" spans="1:11" ht="15" customHeight="1">
      <c r="A1288" s="268"/>
      <c r="B1288" s="259"/>
      <c r="C1288" s="187"/>
      <c r="D1288" s="187"/>
      <c r="E1288" s="188"/>
      <c r="F1288" s="189"/>
      <c r="G1288" s="189"/>
      <c r="H1288" s="166"/>
    </row>
    <row r="1289" spans="1:11" ht="15" customHeight="1">
      <c r="A1289" s="268"/>
      <c r="B1289" s="259"/>
      <c r="C1289" s="187"/>
      <c r="D1289" s="187"/>
      <c r="E1289" s="188"/>
      <c r="F1289" s="189"/>
      <c r="G1289" s="189"/>
      <c r="H1289" s="166"/>
    </row>
    <row r="1290" spans="1:11" ht="15" customHeight="1">
      <c r="A1290" s="268"/>
      <c r="B1290" s="260"/>
      <c r="C1290" s="187"/>
      <c r="D1290" s="187"/>
      <c r="E1290" s="188"/>
      <c r="F1290" s="189"/>
      <c r="G1290" s="189"/>
      <c r="H1290" s="166"/>
    </row>
    <row r="1291" spans="1:11" ht="15" customHeight="1">
      <c r="A1291" s="268"/>
      <c r="B1291" s="259"/>
      <c r="C1291" s="187"/>
      <c r="D1291" s="187"/>
      <c r="E1291" s="188"/>
      <c r="F1291" s="189"/>
      <c r="G1291" s="189"/>
      <c r="H1291" s="166"/>
    </row>
    <row r="1292" spans="1:11" ht="15" customHeight="1">
      <c r="A1292" s="268"/>
      <c r="B1292" s="259"/>
      <c r="C1292" s="187"/>
      <c r="D1292" s="187"/>
      <c r="E1292" s="188"/>
      <c r="F1292" s="189"/>
      <c r="G1292" s="189"/>
      <c r="H1292" s="166"/>
    </row>
    <row r="1293" spans="1:11" ht="15" customHeight="1">
      <c r="A1293" s="268"/>
      <c r="B1293" s="259"/>
      <c r="C1293" s="187"/>
      <c r="D1293" s="187"/>
      <c r="E1293" s="188"/>
      <c r="F1293" s="189"/>
      <c r="G1293" s="189"/>
      <c r="H1293" s="166"/>
    </row>
    <row r="1294" spans="1:11" ht="15" customHeight="1">
      <c r="A1294" s="268"/>
      <c r="B1294" s="259"/>
      <c r="C1294" s="187"/>
      <c r="D1294" s="187"/>
      <c r="E1294" s="188"/>
      <c r="F1294" s="189"/>
      <c r="G1294" s="189"/>
      <c r="H1294" s="166"/>
    </row>
    <row r="1295" spans="1:11" ht="15" customHeight="1">
      <c r="A1295" s="268"/>
      <c r="B1295" s="260"/>
      <c r="C1295" s="187"/>
      <c r="D1295" s="187"/>
      <c r="E1295" s="188"/>
      <c r="F1295" s="189"/>
      <c r="G1295" s="189"/>
      <c r="H1295" s="166"/>
    </row>
    <row r="1296" spans="1:11" ht="15" customHeight="1">
      <c r="A1296" s="268"/>
      <c r="B1296" s="259"/>
      <c r="C1296" s="187"/>
      <c r="D1296" s="187"/>
      <c r="E1296" s="188"/>
      <c r="F1296" s="189"/>
      <c r="G1296" s="189"/>
      <c r="H1296" s="166"/>
    </row>
    <row r="1297" spans="1:10" ht="15" customHeight="1">
      <c r="A1297" s="268"/>
      <c r="B1297" s="259"/>
      <c r="C1297" s="187"/>
      <c r="D1297" s="187"/>
      <c r="E1297" s="188"/>
      <c r="F1297" s="189"/>
      <c r="G1297" s="189"/>
      <c r="H1297" s="166"/>
    </row>
    <row r="1298" spans="1:10" ht="15" customHeight="1">
      <c r="A1298" s="268"/>
      <c r="B1298" s="259"/>
      <c r="C1298" s="187"/>
      <c r="D1298" s="187"/>
      <c r="E1298" s="188"/>
      <c r="F1298" s="189"/>
      <c r="G1298" s="189"/>
      <c r="H1298" s="166"/>
    </row>
    <row r="1299" spans="1:10" ht="15" customHeight="1">
      <c r="A1299" s="268"/>
      <c r="B1299" s="259"/>
      <c r="C1299" s="187"/>
      <c r="D1299" s="187"/>
      <c r="E1299" s="188"/>
      <c r="F1299" s="189"/>
      <c r="G1299" s="189"/>
      <c r="H1299" s="166"/>
    </row>
    <row r="1300" spans="1:10" ht="15" customHeight="1">
      <c r="A1300" s="268"/>
      <c r="B1300" s="259"/>
      <c r="C1300" s="187"/>
      <c r="D1300" s="187"/>
      <c r="E1300" s="188"/>
      <c r="F1300" s="189"/>
      <c r="G1300" s="189"/>
      <c r="H1300" s="166"/>
    </row>
    <row r="1301" spans="1:10" ht="15" customHeight="1">
      <c r="A1301" s="268"/>
      <c r="B1301" s="260"/>
      <c r="C1301" s="187"/>
      <c r="D1301" s="187"/>
      <c r="E1301" s="188"/>
      <c r="F1301" s="189"/>
      <c r="G1301" s="189"/>
      <c r="H1301" s="166"/>
    </row>
    <row r="1302" spans="1:10" ht="15" customHeight="1">
      <c r="A1302" s="268"/>
      <c r="B1302" s="259"/>
      <c r="C1302" s="187"/>
      <c r="D1302" s="187"/>
      <c r="E1302" s="188"/>
      <c r="F1302" s="189"/>
      <c r="G1302" s="189"/>
      <c r="H1302" s="166"/>
      <c r="J1302" s="190" t="s">
        <v>111</v>
      </c>
    </row>
    <row r="1303" spans="1:10" ht="15" customHeight="1">
      <c r="A1303" s="268"/>
      <c r="B1303" s="259"/>
      <c r="C1303" s="187"/>
      <c r="D1303" s="187"/>
      <c r="E1303" s="188"/>
      <c r="F1303" s="189"/>
      <c r="G1303" s="189"/>
      <c r="H1303" s="166"/>
    </row>
    <row r="1304" spans="1:10" ht="15" customHeight="1">
      <c r="A1304" s="268"/>
      <c r="B1304" s="260"/>
      <c r="C1304" s="187"/>
      <c r="D1304" s="187"/>
      <c r="E1304" s="188"/>
      <c r="F1304" s="189"/>
      <c r="G1304" s="189"/>
      <c r="H1304" s="166"/>
    </row>
    <row r="1305" spans="1:10" ht="15" customHeight="1">
      <c r="A1305" s="268"/>
      <c r="B1305" s="259"/>
      <c r="C1305" s="187"/>
      <c r="D1305" s="187"/>
      <c r="E1305" s="188"/>
      <c r="F1305" s="189"/>
      <c r="G1305" s="189"/>
      <c r="H1305" s="166"/>
    </row>
    <row r="1306" spans="1:10" ht="15" customHeight="1">
      <c r="A1306" s="268"/>
      <c r="B1306" s="260"/>
      <c r="C1306" s="187"/>
      <c r="D1306" s="187"/>
      <c r="E1306" s="188"/>
      <c r="F1306" s="189"/>
      <c r="G1306" s="189"/>
      <c r="H1306" s="166"/>
    </row>
    <row r="1307" spans="1:10" ht="15" customHeight="1">
      <c r="A1307" s="268"/>
      <c r="B1307" s="259"/>
      <c r="C1307" s="187"/>
      <c r="D1307" s="187"/>
      <c r="E1307" s="188"/>
      <c r="F1307" s="189"/>
      <c r="G1307" s="189"/>
      <c r="H1307" s="166"/>
    </row>
    <row r="1308" spans="1:10" ht="15" customHeight="1">
      <c r="A1308" s="268"/>
      <c r="B1308" s="259"/>
      <c r="C1308" s="187"/>
      <c r="D1308" s="187"/>
      <c r="E1308" s="188"/>
      <c r="F1308" s="189"/>
      <c r="G1308" s="189"/>
      <c r="H1308" s="166"/>
    </row>
    <row r="1309" spans="1:10" ht="15" customHeight="1">
      <c r="A1309" s="268"/>
      <c r="B1309" s="259"/>
      <c r="C1309" s="187"/>
      <c r="D1309" s="187"/>
      <c r="E1309" s="188"/>
      <c r="F1309" s="189"/>
      <c r="G1309" s="189"/>
      <c r="H1309" s="166"/>
    </row>
    <row r="1310" spans="1:10" ht="15" customHeight="1">
      <c r="A1310" s="268"/>
      <c r="B1310" s="259"/>
      <c r="C1310" s="187"/>
      <c r="D1310" s="187"/>
      <c r="E1310" s="188"/>
      <c r="F1310" s="189"/>
      <c r="G1310" s="189"/>
      <c r="H1310" s="166"/>
    </row>
    <row r="1311" spans="1:10" ht="15" customHeight="1">
      <c r="A1311" s="268"/>
      <c r="B1311" s="259"/>
      <c r="C1311" s="187"/>
      <c r="D1311" s="187"/>
      <c r="E1311" s="188"/>
      <c r="F1311" s="189"/>
      <c r="G1311" s="189"/>
      <c r="H1311" s="166"/>
    </row>
    <row r="1312" spans="1:10" ht="15" customHeight="1">
      <c r="A1312" s="268"/>
      <c r="B1312" s="259"/>
      <c r="C1312" s="187"/>
      <c r="D1312" s="187"/>
      <c r="E1312" s="188"/>
      <c r="F1312" s="189"/>
      <c r="G1312" s="189"/>
      <c r="H1312" s="166"/>
    </row>
    <row r="1313" spans="1:8" ht="15" customHeight="1">
      <c r="A1313" s="268"/>
      <c r="B1313" s="259"/>
      <c r="C1313" s="187"/>
      <c r="D1313" s="187"/>
      <c r="E1313" s="188"/>
      <c r="F1313" s="189"/>
      <c r="G1313" s="189"/>
      <c r="H1313" s="166"/>
    </row>
    <row r="1314" spans="1:8" ht="15" customHeight="1">
      <c r="A1314" s="268"/>
      <c r="B1314" s="260"/>
      <c r="C1314" s="187"/>
      <c r="D1314" s="187"/>
      <c r="E1314" s="188"/>
      <c r="F1314" s="189"/>
      <c r="G1314" s="189"/>
      <c r="H1314" s="166"/>
    </row>
    <row r="1315" spans="1:8" ht="15" customHeight="1">
      <c r="A1315" s="268"/>
      <c r="B1315" s="260"/>
      <c r="C1315" s="187"/>
      <c r="D1315" s="187"/>
      <c r="E1315" s="188"/>
      <c r="F1315" s="189"/>
      <c r="G1315" s="189"/>
      <c r="H1315" s="166"/>
    </row>
    <row r="1316" spans="1:8" ht="15" customHeight="1">
      <c r="A1316" s="268"/>
      <c r="B1316" s="259"/>
      <c r="C1316" s="187"/>
      <c r="D1316" s="187"/>
      <c r="E1316" s="188"/>
      <c r="F1316" s="189"/>
      <c r="G1316" s="189"/>
      <c r="H1316" s="166"/>
    </row>
    <row r="1317" spans="1:8" ht="15" customHeight="1">
      <c r="A1317" s="268"/>
      <c r="B1317" s="259"/>
      <c r="C1317" s="187"/>
      <c r="D1317" s="187"/>
      <c r="E1317" s="188"/>
      <c r="F1317" s="189"/>
      <c r="G1317" s="189"/>
      <c r="H1317" s="166"/>
    </row>
    <row r="1318" spans="1:8" ht="15" customHeight="1">
      <c r="A1318" s="268"/>
      <c r="B1318" s="259"/>
      <c r="C1318" s="187"/>
      <c r="D1318" s="187"/>
      <c r="E1318" s="188"/>
      <c r="F1318" s="189"/>
      <c r="G1318" s="189"/>
      <c r="H1318" s="166"/>
    </row>
    <row r="1319" spans="1:8" ht="15" customHeight="1">
      <c r="A1319" s="268"/>
      <c r="B1319" s="259"/>
      <c r="C1319" s="187"/>
      <c r="D1319" s="187"/>
      <c r="E1319" s="188"/>
      <c r="F1319" s="189"/>
      <c r="G1319" s="189"/>
      <c r="H1319" s="166"/>
    </row>
    <row r="1320" spans="1:8" ht="15" customHeight="1">
      <c r="A1320" s="268"/>
      <c r="B1320" s="259"/>
      <c r="C1320" s="187"/>
      <c r="D1320" s="187"/>
      <c r="E1320" s="188"/>
      <c r="F1320" s="189"/>
      <c r="G1320" s="189"/>
      <c r="H1320" s="166"/>
    </row>
    <row r="1321" spans="1:8" ht="15" customHeight="1">
      <c r="A1321" s="268"/>
      <c r="B1321" s="259"/>
      <c r="C1321" s="187"/>
      <c r="D1321" s="187"/>
      <c r="E1321" s="188"/>
      <c r="F1321" s="189"/>
      <c r="G1321" s="189"/>
      <c r="H1321" s="166"/>
    </row>
    <row r="1322" spans="1:8" ht="15" customHeight="1">
      <c r="A1322" s="268"/>
      <c r="B1322" s="259"/>
      <c r="C1322" s="187"/>
      <c r="D1322" s="187"/>
      <c r="E1322" s="188"/>
      <c r="F1322" s="189"/>
      <c r="G1322" s="189"/>
      <c r="H1322" s="166"/>
    </row>
    <row r="1323" spans="1:8" ht="15" customHeight="1">
      <c r="A1323" s="268"/>
      <c r="B1323" s="259"/>
      <c r="C1323" s="187"/>
      <c r="D1323" s="187"/>
      <c r="E1323" s="188"/>
      <c r="F1323" s="189"/>
      <c r="G1323" s="189"/>
      <c r="H1323" s="166"/>
    </row>
    <row r="1324" spans="1:8" ht="15" customHeight="1">
      <c r="A1324" s="268"/>
      <c r="B1324" s="260"/>
      <c r="C1324" s="187"/>
      <c r="D1324" s="187"/>
      <c r="E1324" s="188"/>
      <c r="F1324" s="189"/>
      <c r="G1324" s="189"/>
      <c r="H1324" s="166"/>
    </row>
    <row r="1325" spans="1:8" ht="15" customHeight="1">
      <c r="A1325" s="268"/>
      <c r="B1325" s="260"/>
      <c r="C1325" s="187"/>
      <c r="D1325" s="187"/>
      <c r="E1325" s="188"/>
      <c r="F1325" s="189"/>
      <c r="G1325" s="189"/>
      <c r="H1325" s="166"/>
    </row>
    <row r="1326" spans="1:8" ht="15" customHeight="1">
      <c r="A1326" s="268"/>
      <c r="B1326" s="259"/>
      <c r="C1326" s="187"/>
      <c r="D1326" s="187"/>
      <c r="E1326" s="188"/>
      <c r="F1326" s="189"/>
      <c r="G1326" s="189"/>
      <c r="H1326" s="166"/>
    </row>
    <row r="1327" spans="1:8" ht="15" customHeight="1">
      <c r="A1327" s="268"/>
      <c r="B1327" s="259"/>
      <c r="C1327" s="187"/>
      <c r="D1327" s="187"/>
      <c r="E1327" s="188"/>
      <c r="F1327" s="189"/>
      <c r="G1327" s="189"/>
      <c r="H1327" s="166"/>
    </row>
    <row r="1328" spans="1:8" ht="15" customHeight="1">
      <c r="A1328" s="268"/>
      <c r="B1328" s="259"/>
      <c r="C1328" s="187"/>
      <c r="D1328" s="187"/>
      <c r="E1328" s="188"/>
      <c r="F1328" s="189"/>
      <c r="G1328" s="189"/>
      <c r="H1328" s="166"/>
    </row>
    <row r="1329" spans="1:8" ht="15" customHeight="1">
      <c r="A1329" s="268"/>
      <c r="B1329" s="259"/>
      <c r="C1329" s="187"/>
      <c r="D1329" s="187"/>
      <c r="E1329" s="188"/>
      <c r="F1329" s="189"/>
      <c r="G1329" s="189"/>
      <c r="H1329" s="166"/>
    </row>
    <row r="1330" spans="1:8" ht="15" customHeight="1">
      <c r="A1330" s="268"/>
      <c r="B1330" s="260"/>
      <c r="C1330" s="187"/>
      <c r="D1330" s="187"/>
      <c r="E1330" s="188"/>
      <c r="F1330" s="189"/>
      <c r="G1330" s="189"/>
      <c r="H1330" s="166"/>
    </row>
    <row r="1331" spans="1:8" ht="15" customHeight="1">
      <c r="A1331" s="268"/>
      <c r="B1331" s="259"/>
      <c r="C1331" s="187"/>
      <c r="D1331" s="187"/>
      <c r="E1331" s="188"/>
      <c r="F1331" s="189"/>
      <c r="G1331" s="189"/>
      <c r="H1331" s="166"/>
    </row>
    <row r="1332" spans="1:8" ht="15" customHeight="1">
      <c r="A1332" s="268"/>
      <c r="B1332" s="259"/>
      <c r="C1332" s="187"/>
      <c r="D1332" s="187"/>
      <c r="E1332" s="188"/>
      <c r="F1332" s="189"/>
      <c r="G1332" s="189"/>
      <c r="H1332" s="166"/>
    </row>
    <row r="1333" spans="1:8" ht="15" customHeight="1">
      <c r="A1333" s="268"/>
      <c r="B1333" s="260"/>
      <c r="C1333" s="187"/>
      <c r="D1333" s="187"/>
      <c r="E1333" s="188"/>
      <c r="F1333" s="189"/>
      <c r="G1333" s="189"/>
      <c r="H1333" s="166"/>
    </row>
    <row r="1334" spans="1:8" ht="15" customHeight="1">
      <c r="A1334" s="268"/>
      <c r="B1334" s="259"/>
      <c r="C1334" s="187"/>
      <c r="D1334" s="187"/>
      <c r="E1334" s="188"/>
      <c r="F1334" s="189"/>
      <c r="G1334" s="189"/>
      <c r="H1334" s="166"/>
    </row>
    <row r="1335" spans="1:8" ht="15" customHeight="1">
      <c r="A1335" s="268"/>
      <c r="B1335" s="259"/>
      <c r="C1335" s="187"/>
      <c r="D1335" s="187"/>
      <c r="E1335" s="188"/>
      <c r="F1335" s="189"/>
      <c r="G1335" s="189"/>
      <c r="H1335" s="166"/>
    </row>
    <row r="1336" spans="1:8" ht="15" customHeight="1">
      <c r="A1336" s="268"/>
      <c r="B1336" s="259"/>
      <c r="C1336" s="187"/>
      <c r="D1336" s="187"/>
      <c r="E1336" s="188"/>
      <c r="F1336" s="189"/>
      <c r="G1336" s="189"/>
      <c r="H1336" s="166"/>
    </row>
    <row r="1337" spans="1:8" ht="15" customHeight="1">
      <c r="A1337" s="268"/>
      <c r="B1337" s="260"/>
      <c r="C1337" s="187"/>
      <c r="D1337" s="187"/>
      <c r="E1337" s="188"/>
      <c r="F1337" s="189"/>
      <c r="G1337" s="189"/>
      <c r="H1337" s="166"/>
    </row>
    <row r="1338" spans="1:8" ht="15" customHeight="1">
      <c r="A1338" s="268"/>
      <c r="B1338" s="259"/>
      <c r="C1338" s="187"/>
      <c r="D1338" s="187"/>
      <c r="E1338" s="188"/>
      <c r="F1338" s="189"/>
      <c r="G1338" s="189"/>
      <c r="H1338" s="166"/>
    </row>
    <row r="1339" spans="1:8" ht="15" customHeight="1">
      <c r="A1339" s="268"/>
      <c r="B1339" s="259"/>
      <c r="C1339" s="187"/>
      <c r="D1339" s="187"/>
      <c r="E1339" s="188"/>
      <c r="F1339" s="189"/>
      <c r="G1339" s="189"/>
      <c r="H1339" s="166"/>
    </row>
    <row r="1340" spans="1:8" ht="15" customHeight="1">
      <c r="A1340" s="268"/>
      <c r="B1340" s="259"/>
      <c r="C1340" s="187"/>
      <c r="D1340" s="187"/>
      <c r="E1340" s="188"/>
      <c r="F1340" s="189"/>
      <c r="G1340" s="189"/>
      <c r="H1340" s="166"/>
    </row>
    <row r="1341" spans="1:8" ht="15" customHeight="1">
      <c r="A1341" s="268"/>
      <c r="B1341" s="260"/>
      <c r="C1341" s="187"/>
      <c r="D1341" s="187"/>
      <c r="E1341" s="188"/>
      <c r="F1341" s="189"/>
      <c r="G1341" s="189"/>
      <c r="H1341" s="166"/>
    </row>
    <row r="1342" spans="1:8" ht="15" customHeight="1">
      <c r="A1342" s="268"/>
      <c r="B1342" s="259"/>
      <c r="C1342" s="187"/>
      <c r="D1342" s="187"/>
      <c r="E1342" s="188"/>
      <c r="F1342" s="189"/>
      <c r="G1342" s="189"/>
      <c r="H1342" s="166"/>
    </row>
    <row r="1343" spans="1:8" ht="15" customHeight="1">
      <c r="A1343" s="268"/>
      <c r="B1343" s="260"/>
      <c r="C1343" s="187"/>
      <c r="D1343" s="187"/>
      <c r="E1343" s="188"/>
      <c r="F1343" s="189"/>
      <c r="G1343" s="189"/>
      <c r="H1343" s="166"/>
    </row>
    <row r="1344" spans="1:8" ht="15" customHeight="1">
      <c r="A1344" s="268"/>
      <c r="B1344" s="259"/>
      <c r="C1344" s="187"/>
      <c r="D1344" s="187"/>
      <c r="E1344" s="188"/>
      <c r="F1344" s="189"/>
      <c r="G1344" s="189"/>
      <c r="H1344" s="166"/>
    </row>
    <row r="1345" spans="1:8" ht="15" customHeight="1">
      <c r="A1345" s="268"/>
      <c r="B1345" s="260"/>
      <c r="C1345" s="187"/>
      <c r="D1345" s="187"/>
      <c r="E1345" s="188"/>
      <c r="F1345" s="189"/>
      <c r="G1345" s="189"/>
      <c r="H1345" s="166"/>
    </row>
    <row r="1346" spans="1:8" ht="15" customHeight="1">
      <c r="A1346" s="268"/>
      <c r="B1346" s="259"/>
      <c r="C1346" s="187"/>
      <c r="D1346" s="187"/>
      <c r="E1346" s="188"/>
      <c r="F1346" s="189"/>
      <c r="G1346" s="189"/>
      <c r="H1346" s="166"/>
    </row>
    <row r="1347" spans="1:8" ht="15" customHeight="1">
      <c r="A1347" s="268"/>
      <c r="B1347" s="259"/>
      <c r="C1347" s="187"/>
      <c r="D1347" s="187"/>
      <c r="E1347" s="188"/>
      <c r="F1347" s="189"/>
      <c r="G1347" s="189"/>
      <c r="H1347" s="166"/>
    </row>
    <row r="1348" spans="1:8" ht="15" customHeight="1">
      <c r="A1348" s="268"/>
      <c r="B1348" s="259"/>
      <c r="C1348" s="187"/>
      <c r="D1348" s="187"/>
      <c r="E1348" s="188"/>
      <c r="F1348" s="189"/>
      <c r="G1348" s="189"/>
      <c r="H1348" s="166"/>
    </row>
    <row r="1349" spans="1:8" ht="15" customHeight="1">
      <c r="A1349" s="268"/>
      <c r="B1349" s="259"/>
      <c r="C1349" s="187"/>
      <c r="D1349" s="187"/>
      <c r="E1349" s="188"/>
      <c r="F1349" s="189"/>
      <c r="G1349" s="189"/>
      <c r="H1349" s="166"/>
    </row>
    <row r="1350" spans="1:8" ht="15" customHeight="1">
      <c r="A1350" s="268"/>
      <c r="B1350" s="259"/>
      <c r="C1350" s="187"/>
      <c r="D1350" s="187"/>
      <c r="E1350" s="188"/>
      <c r="F1350" s="189"/>
      <c r="G1350" s="189"/>
      <c r="H1350" s="166"/>
    </row>
    <row r="1351" spans="1:8" ht="15" customHeight="1">
      <c r="A1351" s="268"/>
      <c r="B1351" s="259"/>
      <c r="C1351" s="187"/>
      <c r="D1351" s="187"/>
      <c r="E1351" s="188"/>
      <c r="F1351" s="189"/>
      <c r="G1351" s="189"/>
      <c r="H1351" s="166"/>
    </row>
    <row r="1352" spans="1:8" ht="15" customHeight="1">
      <c r="A1352" s="268"/>
      <c r="B1352" s="260"/>
      <c r="C1352" s="187"/>
      <c r="D1352" s="187"/>
      <c r="E1352" s="188"/>
      <c r="F1352" s="189"/>
      <c r="G1352" s="189"/>
      <c r="H1352" s="166"/>
    </row>
    <row r="1353" spans="1:8" ht="15" customHeight="1">
      <c r="A1353" s="268"/>
      <c r="B1353" s="259"/>
      <c r="C1353" s="187"/>
      <c r="D1353" s="187"/>
      <c r="E1353" s="188"/>
      <c r="F1353" s="189"/>
      <c r="G1353" s="189"/>
      <c r="H1353" s="166"/>
    </row>
    <row r="1354" spans="1:8" ht="15" customHeight="1">
      <c r="A1354" s="268"/>
      <c r="B1354" s="260"/>
      <c r="C1354" s="187"/>
      <c r="D1354" s="187"/>
      <c r="E1354" s="188"/>
      <c r="F1354" s="189"/>
      <c r="G1354" s="189"/>
      <c r="H1354" s="166"/>
    </row>
    <row r="1355" spans="1:8" ht="15" customHeight="1">
      <c r="A1355" s="268"/>
      <c r="B1355" s="259"/>
      <c r="C1355" s="187"/>
      <c r="D1355" s="187"/>
      <c r="E1355" s="188"/>
      <c r="F1355" s="189"/>
      <c r="G1355" s="189"/>
      <c r="H1355" s="166"/>
    </row>
    <row r="1356" spans="1:8" ht="15" customHeight="1">
      <c r="A1356" s="268"/>
      <c r="B1356" s="259"/>
      <c r="C1356" s="187"/>
      <c r="D1356" s="187"/>
      <c r="E1356" s="188"/>
      <c r="F1356" s="189"/>
      <c r="G1356" s="189"/>
      <c r="H1356" s="166"/>
    </row>
    <row r="1357" spans="1:8" ht="15" customHeight="1">
      <c r="A1357" s="268"/>
      <c r="B1357" s="259"/>
      <c r="C1357" s="187"/>
      <c r="D1357" s="187"/>
      <c r="E1357" s="188"/>
      <c r="F1357" s="189"/>
      <c r="G1357" s="189"/>
      <c r="H1357" s="166"/>
    </row>
    <row r="1358" spans="1:8" ht="15" customHeight="1">
      <c r="A1358" s="268"/>
      <c r="B1358" s="259"/>
      <c r="C1358" s="187"/>
      <c r="D1358" s="187"/>
      <c r="E1358" s="188"/>
      <c r="F1358" s="189"/>
      <c r="G1358" s="189"/>
      <c r="H1358" s="166"/>
    </row>
    <row r="1359" spans="1:8" ht="15" customHeight="1">
      <c r="A1359" s="268"/>
      <c r="B1359" s="260"/>
      <c r="C1359" s="187"/>
      <c r="D1359" s="187"/>
      <c r="E1359" s="188"/>
      <c r="F1359" s="189"/>
      <c r="G1359" s="189"/>
      <c r="H1359" s="166"/>
    </row>
    <row r="1360" spans="1:8" ht="15" customHeight="1">
      <c r="A1360" s="268"/>
      <c r="B1360" s="260"/>
      <c r="C1360" s="187"/>
      <c r="D1360" s="187"/>
      <c r="E1360" s="188"/>
      <c r="F1360" s="189"/>
      <c r="G1360" s="189"/>
      <c r="H1360" s="166"/>
    </row>
    <row r="1361" spans="1:8" ht="15" customHeight="1">
      <c r="A1361" s="268"/>
      <c r="B1361" s="259"/>
      <c r="C1361" s="187"/>
      <c r="D1361" s="187"/>
      <c r="E1361" s="188"/>
      <c r="F1361" s="189"/>
      <c r="G1361" s="189"/>
      <c r="H1361" s="166"/>
    </row>
    <row r="1362" spans="1:8" ht="15" customHeight="1">
      <c r="A1362" s="268"/>
      <c r="B1362" s="259"/>
      <c r="C1362" s="187"/>
      <c r="D1362" s="187"/>
      <c r="E1362" s="188"/>
      <c r="F1362" s="189"/>
      <c r="G1362" s="189"/>
      <c r="H1362" s="166"/>
    </row>
    <row r="1363" spans="1:8" ht="15" customHeight="1">
      <c r="A1363" s="268"/>
      <c r="B1363" s="259"/>
      <c r="C1363" s="187"/>
      <c r="D1363" s="187"/>
      <c r="E1363" s="188"/>
      <c r="F1363" s="189"/>
      <c r="G1363" s="189"/>
      <c r="H1363" s="166"/>
    </row>
    <row r="1364" spans="1:8" ht="15" customHeight="1">
      <c r="A1364" s="268"/>
      <c r="B1364" s="259"/>
      <c r="C1364" s="187"/>
      <c r="D1364" s="187"/>
      <c r="E1364" s="188"/>
      <c r="F1364" s="189"/>
      <c r="G1364" s="189"/>
      <c r="H1364" s="166"/>
    </row>
    <row r="1365" spans="1:8" ht="15" customHeight="1">
      <c r="A1365" s="268"/>
      <c r="B1365" s="259"/>
      <c r="C1365" s="187"/>
      <c r="D1365" s="187"/>
      <c r="E1365" s="188"/>
      <c r="F1365" s="189"/>
      <c r="G1365" s="189"/>
      <c r="H1365" s="166"/>
    </row>
    <row r="1366" spans="1:8" ht="15" customHeight="1">
      <c r="A1366" s="268"/>
      <c r="B1366" s="260"/>
      <c r="C1366" s="187"/>
      <c r="D1366" s="187"/>
      <c r="E1366" s="188"/>
      <c r="F1366" s="189"/>
      <c r="G1366" s="189"/>
      <c r="H1366" s="166"/>
    </row>
    <row r="1367" spans="1:8" ht="15" customHeight="1">
      <c r="A1367" s="268"/>
      <c r="B1367" s="259"/>
      <c r="C1367" s="187"/>
      <c r="D1367" s="187"/>
      <c r="E1367" s="188"/>
      <c r="F1367" s="189"/>
      <c r="G1367" s="189"/>
      <c r="H1367" s="166"/>
    </row>
    <row r="1368" spans="1:8" ht="15" customHeight="1">
      <c r="A1368" s="268"/>
      <c r="B1368" s="260"/>
      <c r="C1368" s="187"/>
      <c r="D1368" s="187"/>
      <c r="E1368" s="188"/>
      <c r="F1368" s="189"/>
      <c r="G1368" s="189"/>
      <c r="H1368" s="166"/>
    </row>
    <row r="1369" spans="1:8" ht="15" customHeight="1">
      <c r="A1369" s="268"/>
      <c r="B1369" s="259"/>
      <c r="C1369" s="187"/>
      <c r="D1369" s="187"/>
      <c r="E1369" s="188"/>
      <c r="F1369" s="189"/>
      <c r="G1369" s="189"/>
      <c r="H1369" s="166"/>
    </row>
    <row r="1370" spans="1:8" ht="15" customHeight="1">
      <c r="A1370" s="268"/>
      <c r="B1370" s="259"/>
      <c r="C1370" s="187"/>
      <c r="D1370" s="187"/>
      <c r="E1370" s="188"/>
      <c r="F1370" s="189"/>
      <c r="G1370" s="189"/>
      <c r="H1370" s="166"/>
    </row>
    <row r="1371" spans="1:8" ht="15" customHeight="1">
      <c r="A1371" s="268"/>
      <c r="B1371" s="259"/>
      <c r="C1371" s="187"/>
      <c r="D1371" s="187"/>
      <c r="E1371" s="188"/>
      <c r="F1371" s="189"/>
      <c r="G1371" s="189"/>
      <c r="H1371" s="166"/>
    </row>
    <row r="1372" spans="1:8" ht="15" customHeight="1">
      <c r="A1372" s="268"/>
      <c r="B1372" s="259"/>
      <c r="C1372" s="187"/>
      <c r="D1372" s="187"/>
      <c r="E1372" s="188"/>
      <c r="F1372" s="189"/>
      <c r="G1372" s="189"/>
      <c r="H1372" s="166"/>
    </row>
    <row r="1373" spans="1:8" ht="15" customHeight="1">
      <c r="A1373" s="268"/>
      <c r="B1373" s="259"/>
      <c r="C1373" s="187"/>
      <c r="D1373" s="187"/>
      <c r="E1373" s="188"/>
      <c r="F1373" s="189"/>
      <c r="G1373" s="189"/>
      <c r="H1373" s="166"/>
    </row>
    <row r="1374" spans="1:8" ht="15" customHeight="1">
      <c r="A1374" s="268"/>
      <c r="B1374" s="259"/>
      <c r="C1374" s="187"/>
      <c r="D1374" s="187"/>
      <c r="E1374" s="188"/>
      <c r="F1374" s="189"/>
      <c r="G1374" s="189"/>
      <c r="H1374" s="166"/>
    </row>
    <row r="1375" spans="1:8" ht="15" customHeight="1">
      <c r="A1375" s="268"/>
      <c r="B1375" s="259"/>
      <c r="C1375" s="187"/>
      <c r="D1375" s="187"/>
      <c r="E1375" s="188"/>
      <c r="F1375" s="189"/>
      <c r="G1375" s="189"/>
      <c r="H1375" s="166"/>
    </row>
    <row r="1376" spans="1:8" ht="15" customHeight="1">
      <c r="A1376" s="268"/>
      <c r="B1376" s="260"/>
      <c r="C1376" s="187"/>
      <c r="D1376" s="187"/>
      <c r="E1376" s="188"/>
      <c r="F1376" s="189"/>
      <c r="G1376" s="189"/>
      <c r="H1376" s="166"/>
    </row>
    <row r="1377" spans="1:8" ht="15" customHeight="1">
      <c r="A1377" s="268"/>
      <c r="B1377" s="259"/>
      <c r="C1377" s="187"/>
      <c r="D1377" s="187"/>
      <c r="E1377" s="188"/>
      <c r="F1377" s="189"/>
      <c r="G1377" s="189"/>
      <c r="H1377" s="166"/>
    </row>
    <row r="1378" spans="1:8" ht="15" customHeight="1">
      <c r="A1378" s="268"/>
      <c r="B1378" s="260"/>
      <c r="C1378" s="187"/>
      <c r="D1378" s="187"/>
      <c r="E1378" s="188"/>
      <c r="F1378" s="189"/>
      <c r="G1378" s="189"/>
      <c r="H1378" s="166"/>
    </row>
    <row r="1379" spans="1:8" ht="15" customHeight="1">
      <c r="A1379" s="268"/>
      <c r="B1379" s="259"/>
      <c r="C1379" s="187"/>
      <c r="D1379" s="187"/>
      <c r="E1379" s="188"/>
      <c r="F1379" s="189"/>
      <c r="G1379" s="189"/>
      <c r="H1379" s="166"/>
    </row>
    <row r="1380" spans="1:8" ht="15" customHeight="1">
      <c r="A1380" s="268"/>
      <c r="B1380" s="259"/>
      <c r="C1380" s="187"/>
      <c r="D1380" s="187"/>
      <c r="E1380" s="188"/>
      <c r="F1380" s="189"/>
      <c r="G1380" s="189"/>
      <c r="H1380" s="166"/>
    </row>
    <row r="1381" spans="1:8" ht="15" customHeight="1">
      <c r="A1381" s="268"/>
      <c r="B1381" s="259"/>
      <c r="C1381" s="187"/>
      <c r="D1381" s="187"/>
      <c r="E1381" s="188"/>
      <c r="F1381" s="189"/>
      <c r="G1381" s="189"/>
      <c r="H1381" s="166"/>
    </row>
    <row r="1382" spans="1:8" ht="15" customHeight="1">
      <c r="A1382" s="268"/>
      <c r="B1382" s="260"/>
      <c r="C1382" s="187"/>
      <c r="D1382" s="187"/>
      <c r="E1382" s="188"/>
      <c r="F1382" s="189"/>
      <c r="G1382" s="189"/>
      <c r="H1382" s="166"/>
    </row>
    <row r="1383" spans="1:8" ht="15" customHeight="1">
      <c r="A1383" s="268"/>
      <c r="B1383" s="259"/>
      <c r="C1383" s="187"/>
      <c r="D1383" s="187"/>
      <c r="E1383" s="188"/>
      <c r="F1383" s="189"/>
      <c r="G1383" s="189"/>
      <c r="H1383" s="166"/>
    </row>
    <row r="1384" spans="1:8" ht="15" customHeight="1">
      <c r="A1384" s="268"/>
      <c r="B1384" s="260"/>
      <c r="C1384" s="187"/>
      <c r="D1384" s="187"/>
      <c r="E1384" s="188"/>
      <c r="F1384" s="189"/>
      <c r="G1384" s="189"/>
      <c r="H1384" s="166"/>
    </row>
    <row r="1385" spans="1:8" ht="15" customHeight="1">
      <c r="A1385" s="268"/>
      <c r="B1385" s="259"/>
      <c r="C1385" s="187"/>
      <c r="D1385" s="187"/>
      <c r="E1385" s="188"/>
      <c r="F1385" s="189"/>
      <c r="G1385" s="189"/>
      <c r="H1385" s="166"/>
    </row>
    <row r="1386" spans="1:8" ht="15" customHeight="1">
      <c r="A1386" s="268"/>
      <c r="B1386" s="260"/>
      <c r="C1386" s="187"/>
      <c r="D1386" s="187"/>
      <c r="E1386" s="188"/>
      <c r="F1386" s="189"/>
      <c r="G1386" s="189"/>
      <c r="H1386" s="166"/>
    </row>
    <row r="1387" spans="1:8" ht="15" customHeight="1">
      <c r="A1387" s="268"/>
      <c r="B1387" s="259"/>
      <c r="C1387" s="187"/>
      <c r="D1387" s="187"/>
      <c r="E1387" s="188"/>
      <c r="F1387" s="189"/>
      <c r="G1387" s="189"/>
      <c r="H1387" s="166"/>
    </row>
    <row r="1388" spans="1:8" ht="15" customHeight="1">
      <c r="A1388" s="268"/>
      <c r="B1388" s="259"/>
      <c r="C1388" s="187"/>
      <c r="D1388" s="187"/>
      <c r="E1388" s="188"/>
      <c r="F1388" s="189"/>
      <c r="G1388" s="189"/>
      <c r="H1388" s="166"/>
    </row>
    <row r="1389" spans="1:8" ht="15" customHeight="1">
      <c r="A1389" s="268"/>
      <c r="B1389" s="260"/>
      <c r="C1389" s="187"/>
      <c r="D1389" s="187"/>
      <c r="E1389" s="188"/>
      <c r="F1389" s="189"/>
      <c r="G1389" s="189"/>
      <c r="H1389" s="166"/>
    </row>
    <row r="1390" spans="1:8" ht="15" customHeight="1">
      <c r="A1390" s="268"/>
      <c r="B1390" s="259"/>
      <c r="C1390" s="187"/>
      <c r="D1390" s="187"/>
      <c r="E1390" s="188"/>
      <c r="F1390" s="189"/>
      <c r="G1390" s="189"/>
      <c r="H1390" s="166"/>
    </row>
    <row r="1391" spans="1:8" ht="15" customHeight="1">
      <c r="A1391" s="268"/>
      <c r="B1391" s="259"/>
      <c r="C1391" s="187"/>
      <c r="D1391" s="187"/>
      <c r="E1391" s="188"/>
      <c r="F1391" s="189"/>
      <c r="G1391" s="189"/>
      <c r="H1391" s="166"/>
    </row>
    <row r="1392" spans="1:8" ht="15" customHeight="1">
      <c r="A1392" s="268"/>
      <c r="B1392" s="259"/>
      <c r="C1392" s="187"/>
      <c r="D1392" s="187"/>
      <c r="E1392" s="188"/>
      <c r="F1392" s="189"/>
      <c r="G1392" s="189"/>
      <c r="H1392" s="166"/>
    </row>
    <row r="1393" spans="1:8" ht="15" customHeight="1">
      <c r="A1393" s="268"/>
      <c r="B1393" s="260"/>
      <c r="C1393" s="187"/>
      <c r="D1393" s="187"/>
      <c r="E1393" s="188"/>
      <c r="F1393" s="189"/>
      <c r="G1393" s="189"/>
      <c r="H1393" s="166"/>
    </row>
    <row r="1394" spans="1:8" ht="15" customHeight="1">
      <c r="A1394" s="268"/>
      <c r="B1394" s="260"/>
      <c r="C1394" s="187"/>
      <c r="D1394" s="187"/>
      <c r="E1394" s="188"/>
      <c r="F1394" s="189"/>
      <c r="G1394" s="189"/>
      <c r="H1394" s="166"/>
    </row>
    <row r="1395" spans="1:8" ht="15" customHeight="1">
      <c r="A1395" s="268"/>
      <c r="B1395" s="259"/>
      <c r="C1395" s="187"/>
      <c r="D1395" s="187"/>
      <c r="E1395" s="188"/>
      <c r="F1395" s="189"/>
      <c r="G1395" s="189"/>
      <c r="H1395" s="166"/>
    </row>
    <row r="1396" spans="1:8" ht="15" customHeight="1">
      <c r="A1396" s="268"/>
      <c r="B1396" s="259"/>
      <c r="C1396" s="187"/>
      <c r="D1396" s="187"/>
      <c r="E1396" s="188"/>
      <c r="F1396" s="189"/>
      <c r="G1396" s="189"/>
      <c r="H1396" s="166"/>
    </row>
    <row r="1397" spans="1:8" ht="15" customHeight="1">
      <c r="A1397" s="268"/>
      <c r="B1397" s="259"/>
      <c r="C1397" s="187"/>
      <c r="D1397" s="187"/>
      <c r="E1397" s="188"/>
      <c r="F1397" s="189"/>
      <c r="G1397" s="189"/>
      <c r="H1397" s="166"/>
    </row>
    <row r="1398" spans="1:8" ht="15" customHeight="1">
      <c r="A1398" s="268"/>
      <c r="B1398" s="259"/>
      <c r="C1398" s="187"/>
      <c r="D1398" s="187"/>
      <c r="E1398" s="188"/>
      <c r="F1398" s="189"/>
      <c r="G1398" s="189"/>
      <c r="H1398" s="166"/>
    </row>
    <row r="1399" spans="1:8" ht="15" customHeight="1">
      <c r="A1399" s="268"/>
      <c r="B1399" s="260"/>
      <c r="C1399" s="187"/>
      <c r="D1399" s="187"/>
      <c r="E1399" s="188"/>
      <c r="F1399" s="189"/>
      <c r="G1399" s="189"/>
      <c r="H1399" s="166"/>
    </row>
    <row r="1400" spans="1:8" ht="15" customHeight="1">
      <c r="A1400" s="268"/>
      <c r="B1400" s="259"/>
      <c r="C1400" s="187"/>
      <c r="D1400" s="187"/>
      <c r="E1400" s="188"/>
      <c r="F1400" s="189"/>
      <c r="G1400" s="189"/>
      <c r="H1400" s="166"/>
    </row>
    <row r="1401" spans="1:8" ht="15" customHeight="1">
      <c r="A1401" s="268"/>
      <c r="B1401" s="259"/>
      <c r="C1401" s="187"/>
      <c r="D1401" s="187"/>
      <c r="E1401" s="188"/>
      <c r="F1401" s="189"/>
      <c r="G1401" s="189"/>
      <c r="H1401" s="166"/>
    </row>
    <row r="1402" spans="1:8" ht="15" customHeight="1">
      <c r="A1402" s="268"/>
      <c r="B1402" s="259"/>
      <c r="C1402" s="187"/>
      <c r="D1402" s="187"/>
      <c r="E1402" s="188"/>
      <c r="F1402" s="189"/>
      <c r="G1402" s="189"/>
      <c r="H1402" s="166"/>
    </row>
    <row r="1403" spans="1:8" ht="15" customHeight="1">
      <c r="A1403" s="268"/>
      <c r="B1403" s="259"/>
      <c r="C1403" s="187"/>
      <c r="D1403" s="187"/>
      <c r="E1403" s="188"/>
      <c r="F1403" s="189"/>
      <c r="G1403" s="189"/>
      <c r="H1403" s="166"/>
    </row>
    <row r="1404" spans="1:8" ht="15" customHeight="1">
      <c r="A1404" s="268"/>
      <c r="B1404" s="259"/>
      <c r="C1404" s="187"/>
      <c r="D1404" s="187"/>
      <c r="E1404" s="188"/>
      <c r="F1404" s="189"/>
      <c r="G1404" s="189"/>
      <c r="H1404" s="166"/>
    </row>
    <row r="1405" spans="1:8" ht="15" customHeight="1">
      <c r="A1405" s="268"/>
      <c r="B1405" s="260"/>
      <c r="C1405" s="187"/>
      <c r="D1405" s="187"/>
      <c r="E1405" s="188"/>
      <c r="F1405" s="189"/>
      <c r="G1405" s="189"/>
      <c r="H1405" s="166"/>
    </row>
    <row r="1406" spans="1:8" ht="15" customHeight="1">
      <c r="A1406" s="268"/>
      <c r="B1406" s="260"/>
      <c r="C1406" s="187"/>
      <c r="D1406" s="187"/>
      <c r="E1406" s="188"/>
      <c r="F1406" s="189"/>
      <c r="G1406" s="189"/>
      <c r="H1406" s="166"/>
    </row>
    <row r="1407" spans="1:8" ht="15" customHeight="1">
      <c r="A1407" s="268"/>
      <c r="B1407" s="259"/>
      <c r="C1407" s="187"/>
      <c r="D1407" s="187"/>
      <c r="E1407" s="188"/>
      <c r="F1407" s="189"/>
      <c r="G1407" s="189"/>
      <c r="H1407" s="166"/>
    </row>
    <row r="1408" spans="1:8" ht="15" customHeight="1">
      <c r="A1408" s="268"/>
      <c r="B1408" s="259"/>
      <c r="C1408" s="187"/>
      <c r="D1408" s="187"/>
      <c r="E1408" s="188"/>
      <c r="F1408" s="189"/>
      <c r="G1408" s="189"/>
      <c r="H1408" s="166"/>
    </row>
    <row r="1409" spans="1:8" ht="15" customHeight="1">
      <c r="A1409" s="268"/>
      <c r="B1409" s="259"/>
      <c r="C1409" s="187"/>
      <c r="D1409" s="187"/>
      <c r="E1409" s="188"/>
      <c r="F1409" s="189"/>
      <c r="G1409" s="189"/>
      <c r="H1409" s="166"/>
    </row>
    <row r="1410" spans="1:8" ht="15" customHeight="1">
      <c r="A1410" s="268"/>
      <c r="B1410" s="259"/>
      <c r="C1410" s="187"/>
      <c r="D1410" s="187"/>
      <c r="E1410" s="188"/>
      <c r="F1410" s="189"/>
      <c r="G1410" s="189"/>
      <c r="H1410" s="166"/>
    </row>
    <row r="1411" spans="1:8" ht="15" customHeight="1">
      <c r="A1411" s="268"/>
      <c r="B1411" s="259"/>
      <c r="C1411" s="187"/>
      <c r="D1411" s="187"/>
      <c r="E1411" s="188"/>
      <c r="F1411" s="189"/>
      <c r="G1411" s="189"/>
      <c r="H1411" s="166"/>
    </row>
    <row r="1412" spans="1:8" ht="15" customHeight="1">
      <c r="A1412" s="268"/>
      <c r="B1412" s="260"/>
      <c r="C1412" s="187"/>
      <c r="D1412" s="187"/>
      <c r="E1412" s="188"/>
      <c r="F1412" s="189"/>
      <c r="G1412" s="189"/>
      <c r="H1412" s="166"/>
    </row>
    <row r="1413" spans="1:8" ht="15" customHeight="1">
      <c r="A1413" s="268"/>
      <c r="B1413" s="259"/>
      <c r="C1413" s="187"/>
      <c r="D1413" s="187"/>
      <c r="E1413" s="188"/>
      <c r="F1413" s="189"/>
      <c r="G1413" s="189"/>
      <c r="H1413" s="166"/>
    </row>
    <row r="1414" spans="1:8" ht="15" customHeight="1">
      <c r="A1414" s="268"/>
      <c r="B1414" s="260"/>
      <c r="C1414" s="187"/>
      <c r="D1414" s="187"/>
      <c r="E1414" s="188"/>
      <c r="F1414" s="189"/>
      <c r="G1414" s="189"/>
      <c r="H1414" s="166"/>
    </row>
    <row r="1415" spans="1:8" ht="15" customHeight="1">
      <c r="A1415" s="268"/>
      <c r="B1415" s="259"/>
      <c r="C1415" s="187"/>
      <c r="D1415" s="187"/>
      <c r="E1415" s="188"/>
      <c r="F1415" s="189"/>
      <c r="G1415" s="189"/>
      <c r="H1415" s="166"/>
    </row>
    <row r="1416" spans="1:8" ht="15" customHeight="1">
      <c r="A1416" s="268"/>
      <c r="B1416" s="259"/>
      <c r="C1416" s="187"/>
      <c r="D1416" s="187"/>
      <c r="E1416" s="188"/>
      <c r="F1416" s="189"/>
      <c r="G1416" s="189"/>
      <c r="H1416" s="166"/>
    </row>
    <row r="1417" spans="1:8" ht="15" customHeight="1">
      <c r="A1417" s="268"/>
      <c r="B1417" s="259"/>
      <c r="C1417" s="187"/>
      <c r="D1417" s="187"/>
      <c r="E1417" s="188"/>
      <c r="F1417" s="189"/>
      <c r="G1417" s="189"/>
      <c r="H1417" s="166"/>
    </row>
    <row r="1418" spans="1:8" ht="15" customHeight="1">
      <c r="A1418" s="268"/>
      <c r="B1418" s="259"/>
      <c r="C1418" s="187"/>
      <c r="D1418" s="187"/>
      <c r="E1418" s="188"/>
      <c r="F1418" s="189"/>
      <c r="G1418" s="189"/>
      <c r="H1418" s="166"/>
    </row>
    <row r="1419" spans="1:8" ht="15" customHeight="1">
      <c r="A1419" s="268"/>
      <c r="B1419" s="260"/>
      <c r="C1419" s="187"/>
      <c r="D1419" s="187"/>
      <c r="E1419" s="188"/>
      <c r="F1419" s="189"/>
      <c r="G1419" s="189"/>
      <c r="H1419" s="166"/>
    </row>
    <row r="1420" spans="1:8" ht="15" customHeight="1">
      <c r="A1420" s="268"/>
      <c r="B1420" s="259"/>
      <c r="C1420" s="187"/>
      <c r="D1420" s="187"/>
      <c r="E1420" s="188"/>
      <c r="F1420" s="189"/>
      <c r="G1420" s="189"/>
      <c r="H1420" s="166"/>
    </row>
    <row r="1421" spans="1:8" ht="15" customHeight="1">
      <c r="A1421" s="268"/>
      <c r="B1421" s="259"/>
      <c r="C1421" s="187"/>
      <c r="D1421" s="187"/>
      <c r="E1421" s="188"/>
      <c r="F1421" s="189"/>
      <c r="G1421" s="189"/>
      <c r="H1421" s="166"/>
    </row>
    <row r="1422" spans="1:8" ht="15" customHeight="1">
      <c r="A1422" s="268"/>
      <c r="B1422" s="259"/>
      <c r="C1422" s="187"/>
      <c r="D1422" s="187"/>
      <c r="E1422" s="188"/>
      <c r="F1422" s="189"/>
      <c r="G1422" s="189"/>
      <c r="H1422" s="166"/>
    </row>
    <row r="1423" spans="1:8" ht="15" customHeight="1">
      <c r="A1423" s="268"/>
      <c r="B1423" s="260"/>
      <c r="C1423" s="187"/>
      <c r="D1423" s="187"/>
      <c r="E1423" s="188"/>
      <c r="F1423" s="189"/>
      <c r="G1423" s="189"/>
      <c r="H1423" s="166"/>
    </row>
    <row r="1424" spans="1:8" ht="15" customHeight="1">
      <c r="A1424" s="268"/>
      <c r="B1424" s="260"/>
      <c r="C1424" s="187"/>
      <c r="D1424" s="187"/>
      <c r="E1424" s="188"/>
      <c r="F1424" s="189"/>
      <c r="G1424" s="189"/>
      <c r="H1424" s="166"/>
    </row>
    <row r="1425" spans="1:8" ht="15" customHeight="1">
      <c r="A1425" s="268"/>
      <c r="B1425" s="259"/>
      <c r="C1425" s="187"/>
      <c r="D1425" s="187"/>
      <c r="E1425" s="188"/>
      <c r="F1425" s="189"/>
      <c r="G1425" s="189"/>
      <c r="H1425" s="166"/>
    </row>
    <row r="1426" spans="1:8" ht="15" customHeight="1">
      <c r="A1426" s="268"/>
      <c r="B1426" s="259"/>
      <c r="C1426" s="187"/>
      <c r="D1426" s="187"/>
      <c r="E1426" s="188"/>
      <c r="F1426" s="189"/>
      <c r="G1426" s="189"/>
      <c r="H1426" s="166"/>
    </row>
    <row r="1427" spans="1:8" ht="15" customHeight="1">
      <c r="A1427" s="268"/>
      <c r="B1427" s="259"/>
      <c r="C1427" s="187"/>
      <c r="D1427" s="187"/>
      <c r="E1427" s="188"/>
      <c r="F1427" s="189"/>
      <c r="G1427" s="189"/>
      <c r="H1427" s="166"/>
    </row>
    <row r="1428" spans="1:8" ht="15" customHeight="1">
      <c r="A1428" s="268"/>
      <c r="B1428" s="259"/>
      <c r="C1428" s="187"/>
      <c r="D1428" s="187"/>
      <c r="E1428" s="188"/>
      <c r="F1428" s="189"/>
      <c r="G1428" s="189"/>
      <c r="H1428" s="166"/>
    </row>
    <row r="1429" spans="1:8" ht="15" customHeight="1">
      <c r="A1429" s="268"/>
      <c r="B1429" s="259"/>
      <c r="C1429" s="187"/>
      <c r="D1429" s="187"/>
      <c r="E1429" s="188"/>
      <c r="F1429" s="189"/>
      <c r="G1429" s="189"/>
      <c r="H1429" s="166"/>
    </row>
    <row r="1430" spans="1:8" ht="15" customHeight="1">
      <c r="A1430" s="268"/>
      <c r="B1430" s="260"/>
      <c r="C1430" s="187"/>
      <c r="D1430" s="187"/>
      <c r="E1430" s="188"/>
      <c r="F1430" s="189"/>
      <c r="G1430" s="189"/>
      <c r="H1430" s="166"/>
    </row>
    <row r="1431" spans="1:8" ht="15" customHeight="1">
      <c r="A1431" s="268"/>
      <c r="B1431" s="259"/>
      <c r="C1431" s="187"/>
      <c r="D1431" s="187"/>
      <c r="E1431" s="188"/>
      <c r="F1431" s="189"/>
      <c r="G1431" s="189"/>
      <c r="H1431" s="166"/>
    </row>
    <row r="1432" spans="1:8" ht="15" customHeight="1">
      <c r="A1432" s="268"/>
      <c r="B1432" s="259"/>
      <c r="C1432" s="187"/>
      <c r="D1432" s="187"/>
      <c r="E1432" s="188"/>
      <c r="F1432" s="189"/>
      <c r="G1432" s="189"/>
      <c r="H1432" s="166"/>
    </row>
    <row r="1433" spans="1:8" ht="15" customHeight="1">
      <c r="A1433" s="268"/>
      <c r="B1433" s="260"/>
      <c r="C1433" s="187"/>
      <c r="D1433" s="187"/>
      <c r="E1433" s="188"/>
      <c r="F1433" s="189"/>
      <c r="G1433" s="189"/>
      <c r="H1433" s="166"/>
    </row>
    <row r="1434" spans="1:8" ht="15" customHeight="1">
      <c r="A1434" s="268"/>
      <c r="B1434" s="259"/>
      <c r="C1434" s="187"/>
      <c r="D1434" s="187"/>
      <c r="E1434" s="188"/>
      <c r="F1434" s="189"/>
      <c r="G1434" s="189"/>
      <c r="H1434" s="166"/>
    </row>
    <row r="1435" spans="1:8" ht="15" customHeight="1">
      <c r="A1435" s="268"/>
      <c r="B1435" s="259"/>
      <c r="C1435" s="187"/>
      <c r="D1435" s="187"/>
      <c r="E1435" s="188"/>
      <c r="F1435" s="189"/>
      <c r="G1435" s="189"/>
      <c r="H1435" s="166"/>
    </row>
    <row r="1436" spans="1:8" ht="15" customHeight="1">
      <c r="A1436" s="268"/>
      <c r="B1436" s="259"/>
      <c r="C1436" s="187"/>
      <c r="D1436" s="187"/>
      <c r="E1436" s="188"/>
      <c r="F1436" s="189"/>
      <c r="G1436" s="189"/>
      <c r="H1436" s="166"/>
    </row>
    <row r="1437" spans="1:8" ht="15" customHeight="1">
      <c r="A1437" s="268"/>
      <c r="B1437" s="259"/>
      <c r="C1437" s="187"/>
      <c r="D1437" s="187"/>
      <c r="E1437" s="188"/>
      <c r="F1437" s="189"/>
      <c r="G1437" s="189"/>
      <c r="H1437" s="166"/>
    </row>
    <row r="1438" spans="1:8" ht="15" customHeight="1">
      <c r="A1438" s="268"/>
      <c r="B1438" s="259"/>
      <c r="C1438" s="187"/>
      <c r="D1438" s="187"/>
      <c r="E1438" s="188"/>
      <c r="F1438" s="189"/>
      <c r="G1438" s="189"/>
      <c r="H1438" s="166"/>
    </row>
    <row r="1439" spans="1:8" ht="15" customHeight="1">
      <c r="A1439" s="268"/>
      <c r="B1439" s="259"/>
      <c r="C1439" s="187"/>
      <c r="D1439" s="187"/>
      <c r="E1439" s="188"/>
      <c r="F1439" s="189"/>
      <c r="G1439" s="189"/>
      <c r="H1439" s="166"/>
    </row>
    <row r="1440" spans="1:8" ht="15" customHeight="1">
      <c r="A1440" s="268"/>
      <c r="B1440" s="259"/>
      <c r="C1440" s="187"/>
      <c r="D1440" s="187"/>
      <c r="E1440" s="188"/>
      <c r="F1440" s="189"/>
      <c r="G1440" s="189"/>
      <c r="H1440" s="166"/>
    </row>
    <row r="1441" spans="1:8" ht="15" customHeight="1">
      <c r="A1441" s="268"/>
      <c r="B1441" s="259"/>
      <c r="C1441" s="187"/>
      <c r="D1441" s="187"/>
      <c r="E1441" s="188"/>
      <c r="F1441" s="189"/>
      <c r="G1441" s="189"/>
      <c r="H1441" s="166"/>
    </row>
    <row r="1442" spans="1:8" ht="15" customHeight="1">
      <c r="A1442" s="268"/>
      <c r="B1442" s="260"/>
      <c r="C1442" s="187"/>
      <c r="D1442" s="187"/>
      <c r="E1442" s="188"/>
      <c r="F1442" s="189"/>
      <c r="G1442" s="189"/>
      <c r="H1442" s="166"/>
    </row>
    <row r="1443" spans="1:8" ht="15" customHeight="1">
      <c r="A1443" s="268"/>
      <c r="B1443" s="260"/>
      <c r="C1443" s="187"/>
      <c r="D1443" s="187"/>
      <c r="E1443" s="188"/>
      <c r="F1443" s="189"/>
      <c r="G1443" s="189"/>
      <c r="H1443" s="166"/>
    </row>
    <row r="1444" spans="1:8" ht="15" customHeight="1">
      <c r="A1444" s="268"/>
      <c r="B1444" s="259"/>
      <c r="C1444" s="187"/>
      <c r="D1444" s="187"/>
      <c r="E1444" s="188"/>
      <c r="F1444" s="189"/>
      <c r="G1444" s="189"/>
      <c r="H1444" s="166"/>
    </row>
    <row r="1445" spans="1:8" ht="15" customHeight="1">
      <c r="A1445" s="268"/>
      <c r="B1445" s="259"/>
      <c r="C1445" s="187"/>
      <c r="D1445" s="187"/>
      <c r="E1445" s="188"/>
      <c r="F1445" s="189"/>
      <c r="G1445" s="189"/>
      <c r="H1445" s="166"/>
    </row>
    <row r="1446" spans="1:8" ht="15" customHeight="1">
      <c r="A1446" s="268"/>
      <c r="B1446" s="259"/>
      <c r="C1446" s="187"/>
      <c r="D1446" s="187"/>
      <c r="E1446" s="188"/>
      <c r="F1446" s="189"/>
      <c r="G1446" s="189"/>
      <c r="H1446" s="166"/>
    </row>
    <row r="1447" spans="1:8" ht="15" customHeight="1">
      <c r="A1447" s="268"/>
      <c r="B1447" s="259"/>
      <c r="C1447" s="187"/>
      <c r="D1447" s="187"/>
      <c r="E1447" s="188"/>
      <c r="F1447" s="189"/>
      <c r="G1447" s="189"/>
      <c r="H1447" s="166"/>
    </row>
    <row r="1448" spans="1:8" ht="15" customHeight="1">
      <c r="A1448" s="268"/>
      <c r="B1448" s="259"/>
      <c r="C1448" s="187"/>
      <c r="D1448" s="187"/>
      <c r="E1448" s="188"/>
      <c r="F1448" s="189"/>
      <c r="G1448" s="189"/>
      <c r="H1448" s="166"/>
    </row>
    <row r="1449" spans="1:8" ht="15" customHeight="1">
      <c r="A1449" s="268"/>
      <c r="B1449" s="259"/>
      <c r="C1449" s="187"/>
      <c r="D1449" s="187"/>
      <c r="E1449" s="188"/>
      <c r="F1449" s="189"/>
      <c r="G1449" s="189"/>
      <c r="H1449" s="166"/>
    </row>
    <row r="1450" spans="1:8" ht="15" customHeight="1">
      <c r="A1450" s="268"/>
      <c r="B1450" s="260"/>
      <c r="C1450" s="187"/>
      <c r="D1450" s="187"/>
      <c r="E1450" s="188"/>
      <c r="F1450" s="189"/>
      <c r="G1450" s="189"/>
      <c r="H1450" s="166"/>
    </row>
    <row r="1451" spans="1:8" ht="15" customHeight="1">
      <c r="A1451" s="268"/>
      <c r="B1451" s="259"/>
      <c r="C1451" s="187"/>
      <c r="D1451" s="187"/>
      <c r="E1451" s="188"/>
      <c r="F1451" s="189"/>
      <c r="G1451" s="189"/>
      <c r="H1451" s="166"/>
    </row>
    <row r="1452" spans="1:8" ht="15" customHeight="1">
      <c r="A1452" s="268"/>
      <c r="B1452" s="260"/>
      <c r="C1452" s="187"/>
      <c r="D1452" s="187"/>
      <c r="E1452" s="188"/>
      <c r="F1452" s="189"/>
      <c r="G1452" s="189"/>
      <c r="H1452" s="166"/>
    </row>
    <row r="1453" spans="1:8" ht="15" customHeight="1">
      <c r="A1453" s="268"/>
      <c r="B1453" s="259"/>
      <c r="C1453" s="187"/>
      <c r="D1453" s="187"/>
      <c r="E1453" s="188"/>
      <c r="F1453" s="189"/>
      <c r="G1453" s="189"/>
      <c r="H1453" s="166"/>
    </row>
    <row r="1454" spans="1:8" ht="15" customHeight="1">
      <c r="A1454" s="268"/>
      <c r="B1454" s="259"/>
      <c r="C1454" s="187"/>
      <c r="D1454" s="187"/>
      <c r="E1454" s="188"/>
      <c r="F1454" s="189"/>
      <c r="G1454" s="189"/>
      <c r="H1454" s="166"/>
    </row>
    <row r="1455" spans="1:8" ht="15" customHeight="1">
      <c r="A1455" s="268"/>
      <c r="B1455" s="259"/>
      <c r="C1455" s="187"/>
      <c r="D1455" s="187"/>
      <c r="E1455" s="188"/>
      <c r="F1455" s="189"/>
      <c r="G1455" s="189"/>
      <c r="H1455" s="166"/>
    </row>
    <row r="1456" spans="1:8" ht="15" customHeight="1">
      <c r="A1456" s="268"/>
      <c r="B1456" s="259"/>
      <c r="C1456" s="187"/>
      <c r="D1456" s="187"/>
      <c r="E1456" s="188"/>
      <c r="F1456" s="189"/>
      <c r="G1456" s="189"/>
      <c r="H1456" s="166"/>
    </row>
    <row r="1457" spans="1:8" ht="15" customHeight="1">
      <c r="A1457" s="268"/>
      <c r="B1457" s="260"/>
      <c r="C1457" s="187"/>
      <c r="D1457" s="187"/>
      <c r="E1457" s="188"/>
      <c r="F1457" s="189"/>
      <c r="G1457" s="189"/>
      <c r="H1457" s="166"/>
    </row>
    <row r="1458" spans="1:8" ht="15" customHeight="1">
      <c r="A1458" s="268"/>
      <c r="B1458" s="259"/>
      <c r="C1458" s="187"/>
      <c r="D1458" s="187"/>
      <c r="E1458" s="188"/>
      <c r="F1458" s="189"/>
      <c r="G1458" s="189"/>
      <c r="H1458" s="166"/>
    </row>
    <row r="1459" spans="1:8" ht="15" customHeight="1">
      <c r="A1459" s="268"/>
      <c r="B1459" s="259"/>
      <c r="C1459" s="187"/>
      <c r="D1459" s="187"/>
      <c r="E1459" s="188"/>
      <c r="F1459" s="189"/>
      <c r="G1459" s="189"/>
      <c r="H1459" s="166"/>
    </row>
    <row r="1460" spans="1:8" ht="15" customHeight="1">
      <c r="A1460" s="268"/>
      <c r="B1460" s="259"/>
      <c r="C1460" s="187"/>
      <c r="D1460" s="187"/>
      <c r="E1460" s="188"/>
      <c r="F1460" s="189"/>
      <c r="G1460" s="189"/>
      <c r="H1460" s="166"/>
    </row>
    <row r="1461" spans="1:8" ht="15" customHeight="1">
      <c r="A1461" s="268"/>
      <c r="B1461" s="259"/>
      <c r="C1461" s="187"/>
      <c r="D1461" s="187"/>
      <c r="E1461" s="188"/>
      <c r="F1461" s="189"/>
      <c r="G1461" s="189"/>
      <c r="H1461" s="166"/>
    </row>
    <row r="1462" spans="1:8" ht="15" customHeight="1">
      <c r="A1462" s="268"/>
      <c r="B1462" s="260"/>
      <c r="C1462" s="187"/>
      <c r="D1462" s="187"/>
      <c r="E1462" s="188"/>
      <c r="F1462" s="189"/>
      <c r="G1462" s="189"/>
      <c r="H1462" s="166"/>
    </row>
    <row r="1463" spans="1:8" ht="15" customHeight="1">
      <c r="A1463" s="268"/>
      <c r="B1463" s="259"/>
      <c r="C1463" s="187"/>
      <c r="D1463" s="187"/>
      <c r="E1463" s="188"/>
      <c r="F1463" s="189"/>
      <c r="G1463" s="189"/>
      <c r="H1463" s="166"/>
    </row>
    <row r="1464" spans="1:8" ht="15" customHeight="1">
      <c r="A1464" s="268"/>
      <c r="B1464" s="259"/>
      <c r="C1464" s="187"/>
      <c r="D1464" s="187"/>
      <c r="E1464" s="188"/>
      <c r="F1464" s="189"/>
      <c r="G1464" s="189"/>
      <c r="H1464" s="166"/>
    </row>
    <row r="1465" spans="1:8" ht="15" customHeight="1">
      <c r="A1465" s="268"/>
      <c r="B1465" s="260"/>
      <c r="C1465" s="187"/>
      <c r="D1465" s="187"/>
      <c r="E1465" s="188"/>
      <c r="F1465" s="189"/>
      <c r="G1465" s="189"/>
      <c r="H1465" s="166"/>
    </row>
    <row r="1466" spans="1:8" ht="15" customHeight="1">
      <c r="A1466" s="268"/>
      <c r="B1466" s="259"/>
      <c r="C1466" s="187"/>
      <c r="D1466" s="187"/>
      <c r="E1466" s="188"/>
      <c r="F1466" s="189"/>
      <c r="G1466" s="189"/>
      <c r="H1466" s="166"/>
    </row>
    <row r="1467" spans="1:8" ht="15" customHeight="1">
      <c r="A1467" s="268"/>
      <c r="B1467" s="259"/>
      <c r="C1467" s="187"/>
      <c r="D1467" s="187"/>
      <c r="E1467" s="188"/>
      <c r="F1467" s="189"/>
      <c r="G1467" s="189"/>
      <c r="H1467" s="166"/>
    </row>
    <row r="1468" spans="1:8" ht="15" customHeight="1">
      <c r="A1468" s="268"/>
      <c r="B1468" s="259"/>
      <c r="C1468" s="187"/>
      <c r="D1468" s="187"/>
      <c r="E1468" s="188"/>
      <c r="F1468" s="189"/>
      <c r="G1468" s="189"/>
      <c r="H1468" s="166"/>
    </row>
    <row r="1469" spans="1:8" ht="15" customHeight="1">
      <c r="A1469" s="268"/>
      <c r="B1469" s="260"/>
      <c r="C1469" s="187"/>
      <c r="D1469" s="187"/>
      <c r="E1469" s="188"/>
      <c r="F1469" s="189"/>
      <c r="G1469" s="189"/>
      <c r="H1469" s="166"/>
    </row>
    <row r="1470" spans="1:8" ht="15" customHeight="1">
      <c r="A1470" s="268"/>
      <c r="B1470" s="260"/>
      <c r="C1470" s="187"/>
      <c r="D1470" s="187"/>
      <c r="E1470" s="188"/>
      <c r="F1470" s="189"/>
      <c r="G1470" s="189"/>
      <c r="H1470" s="166"/>
    </row>
    <row r="1471" spans="1:8" ht="15" customHeight="1">
      <c r="A1471" s="268"/>
      <c r="B1471" s="259"/>
      <c r="C1471" s="187"/>
      <c r="D1471" s="187"/>
      <c r="E1471" s="188"/>
      <c r="F1471" s="189"/>
      <c r="G1471" s="189"/>
      <c r="H1471" s="166"/>
    </row>
    <row r="1472" spans="1:8" ht="15" customHeight="1">
      <c r="A1472" s="268"/>
      <c r="B1472" s="259"/>
      <c r="C1472" s="187"/>
      <c r="D1472" s="187"/>
      <c r="E1472" s="188"/>
      <c r="F1472" s="189"/>
      <c r="G1472" s="189"/>
      <c r="H1472" s="166"/>
    </row>
    <row r="1473" spans="1:8" ht="15" customHeight="1">
      <c r="A1473" s="268"/>
      <c r="B1473" s="260"/>
      <c r="C1473" s="187"/>
      <c r="D1473" s="187"/>
      <c r="E1473" s="188"/>
      <c r="F1473" s="189"/>
      <c r="G1473" s="189"/>
      <c r="H1473" s="166"/>
    </row>
    <row r="1474" spans="1:8" ht="15" customHeight="1">
      <c r="A1474" s="268"/>
      <c r="B1474" s="259"/>
      <c r="C1474" s="187"/>
      <c r="D1474" s="187"/>
      <c r="E1474" s="188"/>
      <c r="F1474" s="189"/>
      <c r="G1474" s="189"/>
      <c r="H1474" s="166"/>
    </row>
    <row r="1475" spans="1:8" ht="15" customHeight="1">
      <c r="A1475" s="268"/>
      <c r="B1475" s="260"/>
      <c r="C1475" s="187"/>
      <c r="D1475" s="187"/>
      <c r="E1475" s="188"/>
      <c r="F1475" s="189"/>
      <c r="G1475" s="189"/>
      <c r="H1475" s="166"/>
    </row>
    <row r="1476" spans="1:8" ht="15" customHeight="1">
      <c r="A1476" s="268"/>
      <c r="B1476" s="259"/>
      <c r="C1476" s="187"/>
      <c r="D1476" s="187"/>
      <c r="E1476" s="188"/>
      <c r="F1476" s="189"/>
      <c r="G1476" s="189"/>
      <c r="H1476" s="166"/>
    </row>
    <row r="1477" spans="1:8" ht="15" customHeight="1">
      <c r="A1477" s="268"/>
      <c r="B1477" s="259"/>
      <c r="C1477" s="187"/>
      <c r="D1477" s="187"/>
      <c r="E1477" s="188"/>
      <c r="F1477" s="189"/>
      <c r="G1477" s="189"/>
      <c r="H1477" s="166"/>
    </row>
    <row r="1478" spans="1:8" ht="15" customHeight="1">
      <c r="A1478" s="268"/>
      <c r="B1478" s="260"/>
      <c r="C1478" s="187"/>
      <c r="D1478" s="187"/>
      <c r="E1478" s="188"/>
      <c r="F1478" s="189"/>
      <c r="G1478" s="189"/>
      <c r="H1478" s="166"/>
    </row>
    <row r="1479" spans="1:8" ht="15" customHeight="1">
      <c r="A1479" s="268"/>
      <c r="B1479" s="260"/>
      <c r="C1479" s="187"/>
      <c r="D1479" s="187"/>
      <c r="E1479" s="188"/>
      <c r="F1479" s="189"/>
      <c r="G1479" s="189"/>
      <c r="H1479" s="166"/>
    </row>
    <row r="1480" spans="1:8" ht="15" customHeight="1">
      <c r="A1480" s="268"/>
      <c r="B1480" s="259"/>
      <c r="C1480" s="187"/>
      <c r="D1480" s="187"/>
      <c r="E1480" s="188"/>
      <c r="F1480" s="189"/>
      <c r="G1480" s="189"/>
      <c r="H1480" s="166"/>
    </row>
    <row r="1481" spans="1:8" ht="15" customHeight="1">
      <c r="A1481" s="268"/>
      <c r="B1481" s="259"/>
      <c r="C1481" s="187"/>
      <c r="D1481" s="187"/>
      <c r="E1481" s="188"/>
      <c r="F1481" s="189"/>
      <c r="G1481" s="189"/>
      <c r="H1481" s="166"/>
    </row>
    <row r="1482" spans="1:8" ht="15" customHeight="1">
      <c r="A1482" s="268"/>
      <c r="B1482" s="259"/>
      <c r="C1482" s="187"/>
      <c r="D1482" s="187"/>
      <c r="E1482" s="188"/>
      <c r="F1482" s="189"/>
      <c r="G1482" s="189"/>
      <c r="H1482" s="166"/>
    </row>
    <row r="1483" spans="1:8" ht="15" customHeight="1">
      <c r="A1483" s="268"/>
      <c r="B1483" s="259"/>
      <c r="C1483" s="187"/>
      <c r="D1483" s="187"/>
      <c r="E1483" s="188"/>
      <c r="F1483" s="189"/>
      <c r="G1483" s="189"/>
      <c r="H1483" s="166"/>
    </row>
    <row r="1484" spans="1:8" ht="15" customHeight="1">
      <c r="A1484" s="268"/>
      <c r="B1484" s="259"/>
      <c r="C1484" s="187"/>
      <c r="D1484" s="187"/>
      <c r="E1484" s="188"/>
      <c r="F1484" s="189"/>
      <c r="G1484" s="189"/>
      <c r="H1484" s="166"/>
    </row>
    <row r="1485" spans="1:8" ht="15" customHeight="1">
      <c r="A1485" s="268"/>
      <c r="B1485" s="260"/>
      <c r="C1485" s="187"/>
      <c r="D1485" s="187"/>
      <c r="E1485" s="188"/>
      <c r="F1485" s="189"/>
      <c r="G1485" s="189"/>
      <c r="H1485" s="166"/>
    </row>
    <row r="1486" spans="1:8" ht="15" customHeight="1">
      <c r="A1486" s="268"/>
      <c r="B1486" s="259"/>
      <c r="C1486" s="187"/>
      <c r="D1486" s="187"/>
      <c r="E1486" s="188"/>
      <c r="F1486" s="189"/>
      <c r="G1486" s="189"/>
      <c r="H1486" s="166"/>
    </row>
    <row r="1487" spans="1:8" ht="15" customHeight="1">
      <c r="A1487" s="268"/>
      <c r="B1487" s="260"/>
      <c r="C1487" s="187"/>
      <c r="D1487" s="187"/>
      <c r="E1487" s="188"/>
      <c r="F1487" s="189"/>
      <c r="G1487" s="189"/>
      <c r="H1487" s="166"/>
    </row>
    <row r="1488" spans="1:8" ht="15" customHeight="1">
      <c r="A1488" s="268"/>
      <c r="B1488" s="259"/>
      <c r="C1488" s="187"/>
      <c r="D1488" s="187"/>
      <c r="E1488" s="188"/>
      <c r="F1488" s="189"/>
      <c r="G1488" s="189"/>
      <c r="H1488" s="166"/>
    </row>
    <row r="1489" spans="1:8" ht="15" customHeight="1">
      <c r="A1489" s="268"/>
      <c r="B1489" s="259"/>
      <c r="C1489" s="187"/>
      <c r="D1489" s="187"/>
      <c r="E1489" s="188"/>
      <c r="F1489" s="189"/>
      <c r="G1489" s="189"/>
      <c r="H1489" s="166"/>
    </row>
    <row r="1490" spans="1:8" ht="15" customHeight="1">
      <c r="A1490" s="268"/>
      <c r="B1490" s="259"/>
      <c r="C1490" s="187"/>
      <c r="D1490" s="187"/>
      <c r="E1490" s="188"/>
      <c r="F1490" s="189"/>
      <c r="G1490" s="189"/>
      <c r="H1490" s="166"/>
    </row>
    <row r="1491" spans="1:8" ht="15" customHeight="1">
      <c r="A1491" s="268"/>
      <c r="B1491" s="260"/>
      <c r="C1491" s="187"/>
      <c r="D1491" s="187"/>
      <c r="E1491" s="188"/>
      <c r="F1491" s="189"/>
      <c r="G1491" s="189"/>
      <c r="H1491" s="166"/>
    </row>
    <row r="1492" spans="1:8" ht="15" customHeight="1">
      <c r="A1492" s="268"/>
      <c r="B1492" s="259"/>
      <c r="C1492" s="187"/>
      <c r="D1492" s="187"/>
      <c r="E1492" s="188"/>
      <c r="F1492" s="189"/>
      <c r="G1492" s="189"/>
      <c r="H1492" s="166"/>
    </row>
    <row r="1493" spans="1:8" ht="15" customHeight="1">
      <c r="A1493" s="268"/>
      <c r="B1493" s="259"/>
      <c r="C1493" s="187"/>
      <c r="D1493" s="187"/>
      <c r="E1493" s="188"/>
      <c r="F1493" s="189"/>
      <c r="G1493" s="189"/>
      <c r="H1493" s="166"/>
    </row>
    <row r="1494" spans="1:8" ht="15" customHeight="1">
      <c r="A1494" s="268"/>
      <c r="B1494" s="259"/>
      <c r="C1494" s="187"/>
      <c r="D1494" s="187"/>
      <c r="E1494" s="188"/>
      <c r="F1494" s="189"/>
      <c r="G1494" s="189"/>
      <c r="H1494" s="166"/>
    </row>
    <row r="1495" spans="1:8" ht="15" customHeight="1">
      <c r="A1495" s="268"/>
      <c r="B1495" s="259"/>
      <c r="C1495" s="187"/>
      <c r="D1495" s="187"/>
      <c r="E1495" s="188"/>
      <c r="F1495" s="189"/>
      <c r="G1495" s="189"/>
      <c r="H1495" s="166"/>
    </row>
    <row r="1496" spans="1:8" ht="15" customHeight="1">
      <c r="A1496" s="268"/>
      <c r="B1496" s="259"/>
      <c r="C1496" s="187"/>
      <c r="D1496" s="187"/>
      <c r="E1496" s="188"/>
      <c r="F1496" s="189"/>
      <c r="G1496" s="189"/>
      <c r="H1496" s="166"/>
    </row>
    <row r="1497" spans="1:8" ht="15" customHeight="1">
      <c r="A1497" s="268"/>
      <c r="B1497" s="259"/>
      <c r="C1497" s="187"/>
      <c r="D1497" s="187"/>
      <c r="E1497" s="188"/>
      <c r="F1497" s="189"/>
      <c r="G1497" s="189"/>
      <c r="H1497" s="166"/>
    </row>
    <row r="1498" spans="1:8" ht="15" customHeight="1">
      <c r="A1498" s="268"/>
      <c r="B1498" s="259"/>
      <c r="C1498" s="187"/>
      <c r="D1498" s="187"/>
      <c r="E1498" s="188"/>
      <c r="F1498" s="189"/>
      <c r="G1498" s="189"/>
      <c r="H1498" s="166"/>
    </row>
    <row r="1499" spans="1:8" ht="15" customHeight="1">
      <c r="A1499" s="268"/>
      <c r="B1499" s="259"/>
      <c r="C1499" s="187"/>
      <c r="D1499" s="187"/>
      <c r="E1499" s="188"/>
      <c r="F1499" s="189"/>
      <c r="G1499" s="189"/>
      <c r="H1499" s="166"/>
    </row>
    <row r="1500" spans="1:8" ht="15" customHeight="1">
      <c r="A1500" s="268"/>
      <c r="B1500" s="260"/>
      <c r="C1500" s="187"/>
      <c r="D1500" s="187"/>
      <c r="E1500" s="188"/>
      <c r="F1500" s="189"/>
      <c r="G1500" s="189"/>
      <c r="H1500" s="166"/>
    </row>
    <row r="1501" spans="1:8" ht="15" customHeight="1">
      <c r="A1501" s="268"/>
      <c r="B1501" s="259"/>
      <c r="C1501" s="187"/>
      <c r="D1501" s="187"/>
      <c r="E1501" s="188"/>
      <c r="F1501" s="189"/>
      <c r="G1501" s="189"/>
      <c r="H1501" s="166"/>
    </row>
    <row r="1502" spans="1:8" ht="15" customHeight="1">
      <c r="A1502" s="268"/>
      <c r="B1502" s="259"/>
      <c r="C1502" s="187"/>
      <c r="D1502" s="187"/>
      <c r="E1502" s="188"/>
      <c r="F1502" s="189"/>
      <c r="G1502" s="189"/>
      <c r="H1502" s="166"/>
    </row>
    <row r="1503" spans="1:8" ht="15" customHeight="1">
      <c r="A1503" s="268"/>
      <c r="B1503" s="259"/>
      <c r="C1503" s="187"/>
      <c r="D1503" s="187"/>
      <c r="E1503" s="188"/>
      <c r="F1503" s="189"/>
      <c r="G1503" s="189"/>
      <c r="H1503" s="166"/>
    </row>
    <row r="1504" spans="1:8" ht="15" customHeight="1">
      <c r="A1504" s="268"/>
      <c r="B1504" s="259"/>
      <c r="C1504" s="187"/>
      <c r="D1504" s="187"/>
      <c r="E1504" s="188"/>
      <c r="F1504" s="189"/>
      <c r="G1504" s="189"/>
      <c r="H1504" s="166"/>
    </row>
    <row r="1505" spans="1:8" ht="15" customHeight="1">
      <c r="A1505" s="268"/>
      <c r="B1505" s="260"/>
      <c r="C1505" s="187"/>
      <c r="D1505" s="187"/>
      <c r="E1505" s="188"/>
      <c r="F1505" s="189"/>
      <c r="G1505" s="189"/>
      <c r="H1505" s="166"/>
    </row>
    <row r="1506" spans="1:8" ht="15" customHeight="1">
      <c r="A1506" s="268"/>
      <c r="B1506" s="260"/>
      <c r="C1506" s="187"/>
      <c r="D1506" s="187"/>
      <c r="E1506" s="188"/>
      <c r="F1506" s="189"/>
      <c r="G1506" s="189"/>
      <c r="H1506" s="166"/>
    </row>
    <row r="1507" spans="1:8" ht="15" customHeight="1">
      <c r="A1507" s="268"/>
      <c r="B1507" s="259"/>
      <c r="C1507" s="187"/>
      <c r="D1507" s="187"/>
      <c r="E1507" s="188"/>
      <c r="F1507" s="189"/>
      <c r="G1507" s="189"/>
      <c r="H1507" s="166"/>
    </row>
    <row r="1508" spans="1:8" ht="15" customHeight="1">
      <c r="A1508" s="268"/>
      <c r="B1508" s="259"/>
      <c r="C1508" s="187"/>
      <c r="D1508" s="187"/>
      <c r="E1508" s="188"/>
      <c r="F1508" s="189"/>
      <c r="G1508" s="189"/>
      <c r="H1508" s="166"/>
    </row>
    <row r="1509" spans="1:8" ht="15" customHeight="1">
      <c r="A1509" s="268"/>
      <c r="B1509" s="260"/>
      <c r="C1509" s="187"/>
      <c r="D1509" s="187"/>
      <c r="E1509" s="188"/>
      <c r="F1509" s="189"/>
      <c r="G1509" s="189"/>
      <c r="H1509" s="166"/>
    </row>
    <row r="1510" spans="1:8" ht="15" customHeight="1">
      <c r="A1510" s="268"/>
      <c r="B1510" s="259"/>
      <c r="C1510" s="187"/>
      <c r="D1510" s="187"/>
      <c r="E1510" s="188"/>
      <c r="F1510" s="189"/>
      <c r="G1510" s="189"/>
      <c r="H1510" s="166"/>
    </row>
    <row r="1511" spans="1:8" ht="15" customHeight="1">
      <c r="A1511" s="268"/>
      <c r="B1511" s="260"/>
      <c r="C1511" s="187"/>
      <c r="D1511" s="187"/>
      <c r="E1511" s="188"/>
      <c r="F1511" s="189"/>
      <c r="G1511" s="189"/>
      <c r="H1511" s="166"/>
    </row>
    <row r="1512" spans="1:8" ht="15" customHeight="1">
      <c r="A1512" s="268"/>
      <c r="B1512" s="260"/>
      <c r="C1512" s="187"/>
      <c r="D1512" s="187"/>
      <c r="E1512" s="188"/>
      <c r="F1512" s="189"/>
      <c r="G1512" s="189"/>
      <c r="H1512" s="166"/>
    </row>
    <row r="1513" spans="1:8" ht="15" customHeight="1">
      <c r="A1513" s="268"/>
      <c r="B1513" s="259"/>
      <c r="C1513" s="187"/>
      <c r="D1513" s="187"/>
      <c r="E1513" s="188"/>
      <c r="F1513" s="189"/>
      <c r="G1513" s="189"/>
      <c r="H1513" s="166"/>
    </row>
    <row r="1514" spans="1:8" ht="15" customHeight="1">
      <c r="A1514" s="268"/>
      <c r="B1514" s="260"/>
      <c r="C1514" s="187"/>
      <c r="D1514" s="187"/>
      <c r="E1514" s="188"/>
      <c r="F1514" s="189"/>
      <c r="G1514" s="189"/>
      <c r="H1514" s="166"/>
    </row>
    <row r="1515" spans="1:8" ht="15" customHeight="1">
      <c r="A1515" s="268"/>
      <c r="B1515" s="259"/>
      <c r="C1515" s="187"/>
      <c r="D1515" s="187"/>
      <c r="E1515" s="188"/>
      <c r="F1515" s="189"/>
      <c r="G1515" s="189"/>
      <c r="H1515" s="166"/>
    </row>
    <row r="1516" spans="1:8" ht="15" customHeight="1">
      <c r="A1516" s="268"/>
      <c r="B1516" s="260"/>
      <c r="C1516" s="187"/>
      <c r="D1516" s="187"/>
      <c r="E1516" s="188"/>
      <c r="F1516" s="189"/>
      <c r="G1516" s="189"/>
      <c r="H1516" s="166"/>
    </row>
    <row r="1517" spans="1:8" ht="15" customHeight="1">
      <c r="A1517" s="268"/>
      <c r="B1517" s="259"/>
      <c r="C1517" s="187"/>
      <c r="D1517" s="187"/>
      <c r="E1517" s="188"/>
      <c r="F1517" s="189"/>
      <c r="G1517" s="189"/>
      <c r="H1517" s="166"/>
    </row>
    <row r="1518" spans="1:8" ht="15" customHeight="1">
      <c r="A1518" s="268"/>
      <c r="B1518" s="259"/>
      <c r="C1518" s="187"/>
      <c r="D1518" s="187"/>
      <c r="E1518" s="188"/>
      <c r="F1518" s="189"/>
      <c r="G1518" s="189"/>
      <c r="H1518" s="166"/>
    </row>
    <row r="1519" spans="1:8" ht="15" customHeight="1">
      <c r="A1519" s="268"/>
      <c r="B1519" s="259"/>
      <c r="C1519" s="187"/>
      <c r="D1519" s="187"/>
      <c r="E1519" s="188"/>
      <c r="F1519" s="189"/>
      <c r="G1519" s="189"/>
      <c r="H1519" s="166"/>
    </row>
    <row r="1520" spans="1:8" ht="15" customHeight="1">
      <c r="A1520" s="268"/>
      <c r="B1520" s="259"/>
      <c r="C1520" s="187"/>
      <c r="D1520" s="187"/>
      <c r="E1520" s="188"/>
      <c r="F1520" s="189"/>
      <c r="G1520" s="189"/>
      <c r="H1520" s="166"/>
    </row>
    <row r="1521" spans="1:12" ht="15" customHeight="1">
      <c r="A1521" s="268"/>
      <c r="B1521" s="259"/>
      <c r="C1521" s="187"/>
      <c r="D1521" s="187"/>
      <c r="E1521" s="188"/>
      <c r="F1521" s="189"/>
      <c r="G1521" s="189"/>
      <c r="H1521" s="166"/>
    </row>
    <row r="1522" spans="1:12" ht="15" customHeight="1">
      <c r="A1522" s="268"/>
      <c r="B1522" s="259"/>
      <c r="C1522" s="187"/>
      <c r="D1522" s="187"/>
      <c r="E1522" s="188"/>
      <c r="F1522" s="189"/>
      <c r="G1522" s="189"/>
      <c r="H1522" s="166"/>
    </row>
    <row r="1523" spans="1:12" ht="15" customHeight="1">
      <c r="A1523" s="268"/>
      <c r="B1523" s="260"/>
      <c r="C1523" s="187"/>
      <c r="D1523" s="187"/>
      <c r="E1523" s="188"/>
      <c r="F1523" s="189"/>
      <c r="G1523" s="189"/>
      <c r="H1523" s="166"/>
    </row>
    <row r="1524" spans="1:12" ht="15" customHeight="1">
      <c r="A1524" s="268"/>
      <c r="B1524" s="259"/>
      <c r="C1524" s="187"/>
      <c r="D1524" s="187"/>
      <c r="E1524" s="188"/>
      <c r="F1524" s="189"/>
      <c r="G1524" s="189"/>
      <c r="H1524" s="166"/>
    </row>
    <row r="1525" spans="1:12" ht="15" customHeight="1">
      <c r="A1525" s="268"/>
      <c r="B1525" s="259"/>
      <c r="C1525" s="187"/>
      <c r="D1525" s="187"/>
      <c r="E1525" s="188"/>
      <c r="F1525" s="189"/>
      <c r="G1525" s="189"/>
      <c r="H1525" s="166"/>
    </row>
    <row r="1526" spans="1:12" ht="15" customHeight="1">
      <c r="A1526" s="268"/>
      <c r="B1526" s="259"/>
      <c r="C1526" s="187"/>
      <c r="D1526" s="187"/>
      <c r="E1526" s="188"/>
      <c r="F1526" s="189"/>
      <c r="G1526" s="189"/>
      <c r="H1526" s="166"/>
    </row>
    <row r="1527" spans="1:12" ht="15" customHeight="1">
      <c r="A1527" s="268"/>
      <c r="B1527" s="259"/>
      <c r="C1527" s="187"/>
      <c r="D1527" s="187"/>
      <c r="E1527" s="188"/>
      <c r="F1527" s="189"/>
      <c r="G1527" s="189"/>
      <c r="H1527" s="166"/>
    </row>
    <row r="1528" spans="1:12" ht="15" customHeight="1">
      <c r="A1528" s="268"/>
      <c r="B1528" s="259"/>
      <c r="C1528" s="187"/>
      <c r="D1528" s="187"/>
      <c r="E1528" s="188"/>
      <c r="F1528" s="189"/>
      <c r="G1528" s="189"/>
      <c r="H1528" s="166"/>
    </row>
    <row r="1529" spans="1:12" ht="15" customHeight="1">
      <c r="A1529" s="268"/>
      <c r="B1529" s="259"/>
      <c r="C1529" s="187"/>
      <c r="D1529" s="187"/>
      <c r="E1529" s="188"/>
      <c r="F1529" s="189"/>
      <c r="G1529" s="189"/>
      <c r="H1529" s="166"/>
    </row>
    <row r="1530" spans="1:12" ht="15" customHeight="1">
      <c r="A1530" s="268"/>
      <c r="B1530" s="260"/>
      <c r="C1530" s="187"/>
      <c r="D1530" s="187"/>
      <c r="E1530" s="188"/>
      <c r="F1530" s="189"/>
      <c r="G1530" s="189"/>
      <c r="H1530" s="166"/>
      <c r="L1530" s="1" t="s">
        <v>76</v>
      </c>
    </row>
    <row r="1531" spans="1:12" ht="15" customHeight="1">
      <c r="A1531" s="268"/>
      <c r="B1531" s="259"/>
      <c r="C1531" s="187"/>
      <c r="D1531" s="187"/>
      <c r="E1531" s="188"/>
      <c r="F1531" s="189"/>
      <c r="G1531" s="189"/>
      <c r="H1531" s="166"/>
    </row>
    <row r="1532" spans="1:12" ht="15" customHeight="1">
      <c r="A1532" s="268"/>
      <c r="B1532" s="259"/>
      <c r="C1532" s="187"/>
      <c r="D1532" s="187"/>
      <c r="E1532" s="188"/>
      <c r="F1532" s="189"/>
      <c r="G1532" s="189"/>
      <c r="H1532" s="166"/>
    </row>
    <row r="1533" spans="1:12" ht="15" customHeight="1">
      <c r="A1533" s="268"/>
      <c r="B1533" s="260"/>
      <c r="C1533" s="187"/>
      <c r="D1533" s="187"/>
      <c r="E1533" s="188"/>
      <c r="F1533" s="189"/>
      <c r="G1533" s="189"/>
      <c r="H1533" s="166"/>
    </row>
    <row r="1534" spans="1:12" ht="15" customHeight="1">
      <c r="A1534" s="268"/>
      <c r="B1534" s="259"/>
      <c r="C1534" s="187"/>
      <c r="D1534" s="187"/>
      <c r="E1534" s="188"/>
      <c r="F1534" s="189"/>
      <c r="G1534" s="189"/>
      <c r="H1534" s="166"/>
    </row>
    <row r="1535" spans="1:12" ht="15" customHeight="1">
      <c r="A1535" s="268"/>
      <c r="B1535" s="259"/>
      <c r="C1535" s="187"/>
      <c r="D1535" s="187"/>
      <c r="E1535" s="188"/>
      <c r="F1535" s="189"/>
      <c r="G1535" s="189"/>
      <c r="H1535" s="166"/>
    </row>
    <row r="1536" spans="1:12" ht="15" customHeight="1">
      <c r="A1536" s="268"/>
      <c r="B1536" s="259"/>
      <c r="C1536" s="187"/>
      <c r="D1536" s="187"/>
      <c r="E1536" s="188"/>
      <c r="F1536" s="189"/>
      <c r="G1536" s="189"/>
      <c r="H1536" s="166"/>
    </row>
    <row r="1537" spans="1:8" ht="15" customHeight="1">
      <c r="A1537" s="268"/>
      <c r="B1537" s="259"/>
      <c r="C1537" s="187"/>
      <c r="D1537" s="187"/>
      <c r="E1537" s="188"/>
      <c r="F1537" s="189"/>
      <c r="G1537" s="189"/>
      <c r="H1537" s="166"/>
    </row>
    <row r="1538" spans="1:8" ht="15" customHeight="1">
      <c r="A1538" s="268"/>
      <c r="B1538" s="259"/>
      <c r="C1538" s="187"/>
      <c r="D1538" s="187"/>
      <c r="E1538" s="188"/>
      <c r="F1538" s="189"/>
      <c r="G1538" s="189"/>
      <c r="H1538" s="166"/>
    </row>
    <row r="1539" spans="1:8" ht="15" customHeight="1">
      <c r="A1539" s="268"/>
      <c r="B1539" s="259"/>
      <c r="C1539" s="187"/>
      <c r="D1539" s="187"/>
      <c r="E1539" s="188"/>
      <c r="F1539" s="189"/>
      <c r="G1539" s="189"/>
      <c r="H1539" s="166"/>
    </row>
    <row r="1540" spans="1:8" ht="15" customHeight="1">
      <c r="A1540" s="268"/>
      <c r="B1540" s="260"/>
      <c r="C1540" s="187"/>
      <c r="D1540" s="187"/>
      <c r="E1540" s="188"/>
      <c r="F1540" s="189"/>
      <c r="G1540" s="189"/>
      <c r="H1540" s="166"/>
    </row>
    <row r="1541" spans="1:8" ht="15" customHeight="1">
      <c r="A1541" s="268"/>
      <c r="B1541" s="259"/>
      <c r="C1541" s="187"/>
      <c r="D1541" s="187"/>
      <c r="E1541" s="188"/>
      <c r="F1541" s="189"/>
      <c r="G1541" s="189"/>
      <c r="H1541" s="166"/>
    </row>
    <row r="1542" spans="1:8" ht="15" customHeight="1">
      <c r="A1542" s="268"/>
      <c r="B1542" s="259"/>
      <c r="C1542" s="187"/>
      <c r="D1542" s="187"/>
      <c r="E1542" s="188"/>
      <c r="F1542" s="189"/>
      <c r="G1542" s="189"/>
      <c r="H1542" s="166"/>
    </row>
    <row r="1543" spans="1:8" ht="15" customHeight="1">
      <c r="A1543" s="268"/>
      <c r="B1543" s="259"/>
      <c r="C1543" s="187"/>
      <c r="D1543" s="187"/>
      <c r="E1543" s="188"/>
      <c r="F1543" s="189"/>
      <c r="G1543" s="189"/>
      <c r="H1543" s="166"/>
    </row>
    <row r="1544" spans="1:8" ht="15" customHeight="1">
      <c r="A1544" s="268"/>
      <c r="B1544" s="259"/>
      <c r="C1544" s="187"/>
      <c r="D1544" s="187"/>
      <c r="E1544" s="188"/>
      <c r="F1544" s="189"/>
      <c r="G1544" s="189"/>
      <c r="H1544" s="166"/>
    </row>
    <row r="1545" spans="1:8" ht="15" customHeight="1">
      <c r="A1545" s="268"/>
      <c r="B1545" s="260"/>
      <c r="C1545" s="187"/>
      <c r="D1545" s="187"/>
      <c r="E1545" s="188"/>
      <c r="F1545" s="189"/>
      <c r="G1545" s="189"/>
      <c r="H1545" s="166"/>
    </row>
    <row r="1546" spans="1:8" ht="15" customHeight="1">
      <c r="A1546" s="268"/>
      <c r="B1546" s="259"/>
      <c r="C1546" s="187"/>
      <c r="D1546" s="187"/>
      <c r="E1546" s="188"/>
      <c r="F1546" s="189"/>
      <c r="G1546" s="189"/>
      <c r="H1546" s="166"/>
    </row>
    <row r="1547" spans="1:8" ht="15" customHeight="1">
      <c r="A1547" s="268"/>
      <c r="B1547" s="260"/>
      <c r="C1547" s="187"/>
      <c r="D1547" s="187"/>
      <c r="E1547" s="188"/>
      <c r="F1547" s="189"/>
      <c r="G1547" s="189"/>
      <c r="H1547" s="166"/>
    </row>
    <row r="1548" spans="1:8" ht="15" customHeight="1">
      <c r="A1548" s="268"/>
      <c r="B1548" s="259"/>
      <c r="C1548" s="187"/>
      <c r="D1548" s="187"/>
      <c r="E1548" s="188"/>
      <c r="F1548" s="189"/>
      <c r="G1548" s="189"/>
      <c r="H1548" s="166"/>
    </row>
    <row r="1549" spans="1:8" ht="15" customHeight="1">
      <c r="A1549" s="268"/>
      <c r="B1549" s="259"/>
      <c r="C1549" s="187"/>
      <c r="D1549" s="187"/>
      <c r="E1549" s="188"/>
      <c r="F1549" s="189"/>
      <c r="G1549" s="189"/>
      <c r="H1549" s="166"/>
    </row>
    <row r="1550" spans="1:8" ht="15" customHeight="1">
      <c r="A1550" s="268"/>
      <c r="B1550" s="259"/>
      <c r="C1550" s="187"/>
      <c r="D1550" s="187"/>
      <c r="E1550" s="188"/>
      <c r="F1550" s="189"/>
      <c r="G1550" s="189"/>
      <c r="H1550" s="166"/>
    </row>
    <row r="1551" spans="1:8" ht="15" customHeight="1">
      <c r="A1551" s="268"/>
      <c r="B1551" s="259"/>
      <c r="C1551" s="187"/>
      <c r="D1551" s="187"/>
      <c r="E1551" s="188"/>
      <c r="F1551" s="189"/>
      <c r="G1551" s="189"/>
      <c r="H1551" s="166"/>
    </row>
    <row r="1552" spans="1:8" ht="15" customHeight="1">
      <c r="A1552" s="268"/>
      <c r="B1552" s="260"/>
      <c r="C1552" s="187"/>
      <c r="D1552" s="187"/>
      <c r="E1552" s="188"/>
      <c r="F1552" s="189"/>
      <c r="G1552" s="189"/>
      <c r="H1552" s="166"/>
    </row>
    <row r="1553" spans="1:8" ht="15" customHeight="1">
      <c r="A1553" s="268"/>
      <c r="B1553" s="259"/>
      <c r="C1553" s="187"/>
      <c r="D1553" s="187"/>
      <c r="E1553" s="188"/>
      <c r="F1553" s="189"/>
      <c r="G1553" s="189"/>
      <c r="H1553" s="166"/>
    </row>
    <row r="1554" spans="1:8" ht="15" customHeight="1">
      <c r="A1554" s="268"/>
      <c r="B1554" s="259"/>
      <c r="C1554" s="187"/>
      <c r="D1554" s="187"/>
      <c r="E1554" s="188"/>
      <c r="F1554" s="189"/>
      <c r="G1554" s="189"/>
      <c r="H1554" s="166"/>
    </row>
    <row r="1555" spans="1:8" ht="15" customHeight="1">
      <c r="A1555" s="268"/>
      <c r="B1555" s="259"/>
      <c r="C1555" s="187"/>
      <c r="D1555" s="187"/>
      <c r="E1555" s="188"/>
      <c r="F1555" s="189"/>
      <c r="G1555" s="189"/>
      <c r="H1555" s="166"/>
    </row>
    <row r="1556" spans="1:8" ht="15" customHeight="1">
      <c r="A1556" s="268"/>
      <c r="B1556" s="259"/>
      <c r="C1556" s="187"/>
      <c r="D1556" s="187"/>
      <c r="E1556" s="188"/>
      <c r="F1556" s="189"/>
      <c r="G1556" s="189"/>
      <c r="H1556" s="166"/>
    </row>
    <row r="1557" spans="1:8" ht="15" customHeight="1">
      <c r="A1557" s="268"/>
      <c r="B1557" s="260"/>
      <c r="C1557" s="187"/>
      <c r="D1557" s="187"/>
      <c r="E1557" s="188"/>
      <c r="F1557" s="189"/>
      <c r="G1557" s="189"/>
      <c r="H1557" s="166"/>
    </row>
    <row r="1558" spans="1:8" ht="15" customHeight="1">
      <c r="A1558" s="268"/>
      <c r="B1558" s="259"/>
      <c r="C1558" s="187"/>
      <c r="D1558" s="187"/>
      <c r="E1558" s="188"/>
      <c r="F1558" s="189"/>
      <c r="G1558" s="189"/>
      <c r="H1558" s="166"/>
    </row>
    <row r="1559" spans="1:8" ht="15" customHeight="1">
      <c r="A1559" s="268"/>
      <c r="B1559" s="259"/>
      <c r="C1559" s="187"/>
      <c r="D1559" s="187"/>
      <c r="E1559" s="188"/>
      <c r="F1559" s="189"/>
      <c r="G1559" s="189"/>
      <c r="H1559" s="166"/>
    </row>
    <row r="1560" spans="1:8" ht="15" customHeight="1">
      <c r="A1560" s="268"/>
      <c r="B1560" s="259"/>
      <c r="C1560" s="187"/>
      <c r="D1560" s="187"/>
      <c r="E1560" s="188"/>
      <c r="F1560" s="189"/>
      <c r="G1560" s="189"/>
      <c r="H1560" s="166"/>
    </row>
    <row r="1561" spans="1:8" ht="15" customHeight="1">
      <c r="A1561" s="268"/>
      <c r="B1561" s="259"/>
      <c r="C1561" s="187"/>
      <c r="D1561" s="187"/>
      <c r="E1561" s="188"/>
      <c r="F1561" s="189"/>
      <c r="G1561" s="189"/>
      <c r="H1561" s="166"/>
    </row>
    <row r="1562" spans="1:8" ht="15" customHeight="1">
      <c r="A1562" s="268"/>
      <c r="B1562" s="259"/>
      <c r="C1562" s="187"/>
      <c r="D1562" s="187"/>
      <c r="E1562" s="188"/>
      <c r="F1562" s="189"/>
      <c r="G1562" s="189"/>
      <c r="H1562" s="166"/>
    </row>
    <row r="1563" spans="1:8" ht="15" customHeight="1">
      <c r="A1563" s="268"/>
      <c r="B1563" s="259"/>
      <c r="C1563" s="187"/>
      <c r="D1563" s="187"/>
      <c r="E1563" s="188"/>
      <c r="F1563" s="189"/>
      <c r="G1563" s="189"/>
      <c r="H1563" s="166"/>
    </row>
    <row r="1564" spans="1:8" ht="15" customHeight="1">
      <c r="A1564" s="268"/>
      <c r="B1564" s="260"/>
      <c r="C1564" s="187"/>
      <c r="D1564" s="187"/>
      <c r="E1564" s="188"/>
      <c r="F1564" s="189"/>
      <c r="G1564" s="189"/>
      <c r="H1564" s="166"/>
    </row>
    <row r="1565" spans="1:8" ht="15" customHeight="1">
      <c r="A1565" s="268"/>
      <c r="B1565" s="259"/>
      <c r="C1565" s="187"/>
      <c r="D1565" s="187"/>
      <c r="E1565" s="188"/>
      <c r="F1565" s="189"/>
      <c r="G1565" s="189"/>
      <c r="H1565" s="166"/>
    </row>
    <row r="1566" spans="1:8" ht="15" customHeight="1">
      <c r="A1566" s="268"/>
      <c r="B1566" s="259"/>
      <c r="C1566" s="187"/>
      <c r="D1566" s="187"/>
      <c r="E1566" s="188"/>
      <c r="F1566" s="189"/>
      <c r="G1566" s="189"/>
      <c r="H1566" s="166"/>
    </row>
    <row r="1567" spans="1:8" ht="15" customHeight="1">
      <c r="A1567" s="268"/>
      <c r="B1567" s="259"/>
      <c r="C1567" s="187"/>
      <c r="D1567" s="187"/>
      <c r="E1567" s="188"/>
      <c r="F1567" s="189"/>
      <c r="G1567" s="189"/>
      <c r="H1567" s="166"/>
    </row>
    <row r="1568" spans="1:8" ht="15" customHeight="1">
      <c r="A1568" s="268"/>
      <c r="B1568" s="259"/>
      <c r="C1568" s="187"/>
      <c r="D1568" s="187"/>
      <c r="E1568" s="188"/>
      <c r="F1568" s="189"/>
      <c r="G1568" s="189"/>
      <c r="H1568" s="166"/>
    </row>
    <row r="1569" spans="1:8" ht="15" customHeight="1">
      <c r="A1569" s="268"/>
      <c r="B1569" s="259"/>
      <c r="C1569" s="187"/>
      <c r="D1569" s="187"/>
      <c r="E1569" s="188"/>
      <c r="F1569" s="189"/>
      <c r="G1569" s="189"/>
      <c r="H1569" s="166"/>
    </row>
    <row r="1570" spans="1:8" ht="15" customHeight="1">
      <c r="A1570" s="268"/>
      <c r="B1570" s="259"/>
      <c r="C1570" s="187"/>
      <c r="D1570" s="187"/>
      <c r="E1570" s="188"/>
      <c r="F1570" s="189"/>
      <c r="G1570" s="189"/>
      <c r="H1570" s="166"/>
    </row>
    <row r="1571" spans="1:8" ht="15" customHeight="1">
      <c r="A1571" s="268"/>
      <c r="B1571" s="259"/>
      <c r="C1571" s="187"/>
      <c r="D1571" s="187"/>
      <c r="E1571" s="188"/>
      <c r="F1571" s="189"/>
      <c r="G1571" s="189"/>
      <c r="H1571" s="166"/>
    </row>
    <row r="1572" spans="1:8" ht="15" customHeight="1">
      <c r="A1572" s="268"/>
      <c r="B1572" s="259"/>
      <c r="C1572" s="187"/>
      <c r="D1572" s="187"/>
      <c r="E1572" s="188"/>
      <c r="F1572" s="189"/>
      <c r="G1572" s="189"/>
      <c r="H1572" s="166"/>
    </row>
    <row r="1573" spans="1:8" ht="15" customHeight="1">
      <c r="A1573" s="268"/>
      <c r="B1573" s="260"/>
      <c r="C1573" s="187"/>
      <c r="D1573" s="187"/>
      <c r="E1573" s="188"/>
      <c r="F1573" s="189"/>
      <c r="G1573" s="189"/>
      <c r="H1573" s="166"/>
    </row>
    <row r="1574" spans="1:8" ht="15" customHeight="1">
      <c r="A1574" s="268"/>
      <c r="B1574" s="259"/>
      <c r="C1574" s="187"/>
      <c r="D1574" s="187"/>
      <c r="E1574" s="188"/>
      <c r="F1574" s="189"/>
      <c r="G1574" s="189"/>
      <c r="H1574" s="166"/>
    </row>
    <row r="1575" spans="1:8" ht="15" customHeight="1">
      <c r="A1575" s="268"/>
      <c r="B1575" s="259"/>
      <c r="C1575" s="187"/>
      <c r="D1575" s="187"/>
      <c r="E1575" s="188"/>
      <c r="F1575" s="189"/>
      <c r="G1575" s="189"/>
      <c r="H1575" s="166"/>
    </row>
    <row r="1576" spans="1:8" ht="15" customHeight="1">
      <c r="A1576" s="268"/>
      <c r="B1576" s="259"/>
      <c r="C1576" s="187"/>
      <c r="D1576" s="187"/>
      <c r="E1576" s="188"/>
      <c r="F1576" s="189"/>
      <c r="G1576" s="189"/>
      <c r="H1576" s="166"/>
    </row>
    <row r="1577" spans="1:8" ht="15" customHeight="1">
      <c r="A1577" s="268"/>
      <c r="B1577" s="259"/>
      <c r="C1577" s="187"/>
      <c r="D1577" s="187"/>
      <c r="E1577" s="188"/>
      <c r="F1577" s="189"/>
      <c r="G1577" s="189"/>
      <c r="H1577" s="166"/>
    </row>
    <row r="1578" spans="1:8" ht="15" customHeight="1">
      <c r="A1578" s="268"/>
      <c r="B1578" s="259"/>
      <c r="C1578" s="187"/>
      <c r="D1578" s="187"/>
      <c r="E1578" s="188"/>
      <c r="F1578" s="189"/>
      <c r="G1578" s="189"/>
      <c r="H1578" s="166"/>
    </row>
    <row r="1579" spans="1:8" ht="15" customHeight="1">
      <c r="A1579" s="268"/>
      <c r="B1579" s="259"/>
      <c r="C1579" s="187"/>
      <c r="D1579" s="187"/>
      <c r="E1579" s="188"/>
      <c r="F1579" s="189"/>
      <c r="G1579" s="189"/>
      <c r="H1579" s="166"/>
    </row>
    <row r="1580" spans="1:8" ht="15" customHeight="1">
      <c r="A1580" s="268"/>
      <c r="B1580" s="259"/>
      <c r="C1580" s="187"/>
      <c r="D1580" s="187"/>
      <c r="E1580" s="188"/>
      <c r="F1580" s="189"/>
      <c r="G1580" s="189"/>
      <c r="H1580" s="166"/>
    </row>
    <row r="1581" spans="1:8" ht="15" customHeight="1">
      <c r="A1581" s="268"/>
      <c r="B1581" s="260"/>
      <c r="C1581" s="187"/>
      <c r="D1581" s="187"/>
      <c r="E1581" s="188"/>
      <c r="F1581" s="189"/>
      <c r="G1581" s="189"/>
      <c r="H1581" s="166"/>
    </row>
    <row r="1582" spans="1:8" ht="15" customHeight="1">
      <c r="A1582" s="268"/>
      <c r="B1582" s="259"/>
      <c r="C1582" s="187"/>
      <c r="D1582" s="187"/>
      <c r="E1582" s="188"/>
      <c r="F1582" s="189"/>
      <c r="G1582" s="189"/>
      <c r="H1582" s="166"/>
    </row>
    <row r="1583" spans="1:8" ht="15" customHeight="1">
      <c r="A1583" s="268"/>
      <c r="B1583" s="260"/>
      <c r="C1583" s="187"/>
      <c r="D1583" s="187"/>
      <c r="E1583" s="188"/>
      <c r="F1583" s="189"/>
      <c r="G1583" s="189"/>
      <c r="H1583" s="166"/>
    </row>
    <row r="1584" spans="1:8" ht="15" customHeight="1">
      <c r="A1584" s="268"/>
      <c r="B1584" s="259"/>
      <c r="C1584" s="187"/>
      <c r="D1584" s="187"/>
      <c r="E1584" s="188"/>
      <c r="F1584" s="189"/>
      <c r="G1584" s="189"/>
      <c r="H1584" s="166"/>
    </row>
    <row r="1585" spans="1:8" ht="15" customHeight="1">
      <c r="A1585" s="268"/>
      <c r="B1585" s="260"/>
      <c r="C1585" s="187"/>
      <c r="D1585" s="187"/>
      <c r="E1585" s="188"/>
      <c r="F1585" s="189"/>
      <c r="G1585" s="189"/>
      <c r="H1585" s="166"/>
    </row>
    <row r="1586" spans="1:8" ht="15" customHeight="1">
      <c r="A1586" s="268"/>
      <c r="B1586" s="259"/>
      <c r="C1586" s="187"/>
      <c r="D1586" s="187"/>
      <c r="E1586" s="188"/>
      <c r="F1586" s="189"/>
      <c r="G1586" s="189"/>
      <c r="H1586" s="166"/>
    </row>
    <row r="1587" spans="1:8" ht="15" customHeight="1">
      <c r="A1587" s="268"/>
      <c r="B1587" s="260"/>
      <c r="C1587" s="187"/>
      <c r="D1587" s="187"/>
      <c r="E1587" s="188"/>
      <c r="F1587" s="189"/>
      <c r="G1587" s="189"/>
      <c r="H1587" s="166"/>
    </row>
    <row r="1588" spans="1:8" ht="15" customHeight="1">
      <c r="A1588" s="268"/>
      <c r="B1588" s="259"/>
      <c r="C1588" s="187"/>
      <c r="D1588" s="187"/>
      <c r="E1588" s="188"/>
      <c r="F1588" s="189"/>
      <c r="G1588" s="189"/>
      <c r="H1588" s="166"/>
    </row>
    <row r="1589" spans="1:8" ht="15" customHeight="1">
      <c r="A1589" s="268"/>
      <c r="B1589" s="260"/>
      <c r="C1589" s="187"/>
      <c r="D1589" s="187"/>
      <c r="E1589" s="188"/>
      <c r="F1589" s="189"/>
      <c r="G1589" s="189"/>
      <c r="H1589" s="166"/>
    </row>
    <row r="1590" spans="1:8" ht="15" customHeight="1">
      <c r="A1590" s="268"/>
      <c r="B1590" s="260"/>
      <c r="C1590" s="187"/>
      <c r="D1590" s="187"/>
      <c r="E1590" s="188"/>
      <c r="F1590" s="189"/>
      <c r="G1590" s="189"/>
      <c r="H1590" s="166"/>
    </row>
    <row r="1591" spans="1:8" ht="15" customHeight="1">
      <c r="A1591" s="268"/>
      <c r="B1591" s="260"/>
      <c r="C1591" s="187"/>
      <c r="D1591" s="187"/>
      <c r="E1591" s="188"/>
      <c r="F1591" s="189"/>
      <c r="G1591" s="189"/>
      <c r="H1591" s="166"/>
    </row>
    <row r="1592" spans="1:8" ht="15" customHeight="1">
      <c r="A1592" s="268"/>
      <c r="B1592" s="259"/>
      <c r="C1592" s="187"/>
      <c r="D1592" s="187"/>
      <c r="E1592" s="188"/>
      <c r="F1592" s="189"/>
      <c r="G1592" s="189"/>
      <c r="H1592" s="166"/>
    </row>
    <row r="1593" spans="1:8" ht="15" customHeight="1">
      <c r="A1593" s="268"/>
      <c r="B1593" s="260"/>
      <c r="C1593" s="187"/>
      <c r="D1593" s="187"/>
      <c r="E1593" s="188"/>
      <c r="F1593" s="189"/>
      <c r="G1593" s="189"/>
      <c r="H1593" s="166"/>
    </row>
    <row r="1594" spans="1:8" ht="15" customHeight="1">
      <c r="A1594" s="268"/>
      <c r="B1594" s="260"/>
      <c r="C1594" s="187"/>
      <c r="D1594" s="187"/>
      <c r="E1594" s="188"/>
      <c r="F1594" s="189"/>
      <c r="G1594" s="189"/>
      <c r="H1594" s="166"/>
    </row>
    <row r="1595" spans="1:8" ht="15" customHeight="1">
      <c r="A1595" s="268"/>
      <c r="B1595" s="260"/>
      <c r="C1595" s="187"/>
      <c r="D1595" s="187"/>
      <c r="E1595" s="188"/>
      <c r="F1595" s="189"/>
      <c r="G1595" s="189"/>
      <c r="H1595" s="166"/>
    </row>
    <row r="1596" spans="1:8" ht="15" customHeight="1">
      <c r="A1596" s="268"/>
      <c r="B1596" s="259"/>
      <c r="C1596" s="187"/>
      <c r="D1596" s="187"/>
      <c r="E1596" s="188"/>
      <c r="F1596" s="189"/>
      <c r="G1596" s="189"/>
      <c r="H1596" s="166"/>
    </row>
    <row r="1597" spans="1:8" ht="15" customHeight="1">
      <c r="A1597" s="268"/>
      <c r="B1597" s="260"/>
      <c r="C1597" s="187"/>
      <c r="D1597" s="187"/>
      <c r="E1597" s="188"/>
      <c r="F1597" s="189"/>
      <c r="G1597" s="189"/>
      <c r="H1597" s="166"/>
    </row>
    <row r="1598" spans="1:8" ht="15" customHeight="1">
      <c r="A1598" s="268"/>
      <c r="B1598" s="259"/>
      <c r="C1598" s="187"/>
      <c r="D1598" s="187"/>
      <c r="E1598" s="188"/>
      <c r="F1598" s="189"/>
      <c r="G1598" s="189"/>
      <c r="H1598" s="166"/>
    </row>
    <row r="1599" spans="1:8" ht="15" customHeight="1">
      <c r="A1599" s="268"/>
      <c r="B1599" s="260"/>
      <c r="C1599" s="187"/>
      <c r="D1599" s="187"/>
      <c r="E1599" s="188"/>
      <c r="F1599" s="189"/>
      <c r="G1599" s="189"/>
      <c r="H1599" s="166"/>
    </row>
    <row r="1600" spans="1:8" ht="15" customHeight="1">
      <c r="A1600" s="268"/>
      <c r="B1600" s="259"/>
      <c r="C1600" s="187"/>
      <c r="D1600" s="187"/>
      <c r="E1600" s="188"/>
      <c r="F1600" s="189"/>
      <c r="G1600" s="189"/>
      <c r="H1600" s="166"/>
    </row>
    <row r="1601" spans="1:8" ht="15" customHeight="1">
      <c r="A1601" s="268"/>
      <c r="B1601" s="260"/>
      <c r="C1601" s="187"/>
      <c r="D1601" s="187"/>
      <c r="E1601" s="188"/>
      <c r="F1601" s="189"/>
      <c r="G1601" s="189"/>
      <c r="H1601" s="166"/>
    </row>
    <row r="1602" spans="1:8" ht="15" customHeight="1">
      <c r="A1602" s="268"/>
      <c r="B1602" s="259"/>
      <c r="C1602" s="187"/>
      <c r="D1602" s="187"/>
      <c r="E1602" s="188"/>
      <c r="F1602" s="189"/>
      <c r="G1602" s="189"/>
      <c r="H1602" s="166"/>
    </row>
    <row r="1603" spans="1:8" ht="15" customHeight="1">
      <c r="A1603" s="268"/>
      <c r="B1603" s="260"/>
      <c r="C1603" s="187"/>
      <c r="D1603" s="187"/>
      <c r="E1603" s="188"/>
      <c r="F1603" s="189"/>
      <c r="G1603" s="189"/>
      <c r="H1603" s="166"/>
    </row>
    <row r="1604" spans="1:8" ht="15" customHeight="1">
      <c r="A1604" s="268"/>
      <c r="B1604" s="259"/>
      <c r="C1604" s="187"/>
      <c r="D1604" s="187"/>
      <c r="E1604" s="188"/>
      <c r="F1604" s="189"/>
      <c r="G1604" s="189"/>
      <c r="H1604" s="166"/>
    </row>
    <row r="1605" spans="1:8" ht="15" customHeight="1">
      <c r="A1605" s="268"/>
      <c r="B1605" s="260"/>
      <c r="C1605" s="187"/>
      <c r="D1605" s="187"/>
      <c r="E1605" s="188"/>
      <c r="F1605" s="189"/>
      <c r="G1605" s="189"/>
      <c r="H1605" s="166"/>
    </row>
    <row r="1606" spans="1:8" ht="15" customHeight="1">
      <c r="A1606" s="268"/>
      <c r="B1606" s="260"/>
      <c r="C1606" s="187"/>
      <c r="D1606" s="187"/>
      <c r="E1606" s="188"/>
      <c r="F1606" s="189"/>
      <c r="G1606" s="189"/>
      <c r="H1606" s="166"/>
    </row>
    <row r="1607" spans="1:8" ht="15" customHeight="1">
      <c r="A1607" s="268"/>
      <c r="B1607" s="260"/>
      <c r="C1607" s="187"/>
      <c r="D1607" s="187"/>
      <c r="E1607" s="188"/>
      <c r="F1607" s="189"/>
      <c r="G1607" s="189"/>
      <c r="H1607" s="166"/>
    </row>
    <row r="1608" spans="1:8" ht="15" customHeight="1">
      <c r="A1608" s="268"/>
      <c r="B1608" s="259"/>
      <c r="C1608" s="187"/>
      <c r="D1608" s="187"/>
      <c r="E1608" s="188"/>
      <c r="F1608" s="189"/>
      <c r="G1608" s="189"/>
      <c r="H1608" s="166"/>
    </row>
    <row r="1609" spans="1:8" ht="15" customHeight="1">
      <c r="A1609" s="268"/>
      <c r="B1609" s="260"/>
      <c r="C1609" s="187"/>
      <c r="D1609" s="187"/>
      <c r="E1609" s="188"/>
      <c r="F1609" s="189"/>
      <c r="G1609" s="189"/>
      <c r="H1609" s="166"/>
    </row>
    <row r="1610" spans="1:8" ht="15" customHeight="1">
      <c r="A1610" s="268"/>
      <c r="B1610" s="259"/>
      <c r="C1610" s="187"/>
      <c r="D1610" s="187"/>
      <c r="E1610" s="188"/>
      <c r="F1610" s="189"/>
      <c r="G1610" s="189"/>
      <c r="H1610" s="166"/>
    </row>
    <row r="1611" spans="1:8" ht="15" customHeight="1">
      <c r="A1611" s="268"/>
      <c r="B1611" s="260"/>
      <c r="C1611" s="187"/>
      <c r="D1611" s="187"/>
      <c r="E1611" s="188"/>
      <c r="F1611" s="189"/>
      <c r="G1611" s="189"/>
      <c r="H1611" s="166"/>
    </row>
    <row r="1612" spans="1:8" ht="15" customHeight="1">
      <c r="A1612" s="268"/>
      <c r="B1612" s="259"/>
      <c r="C1612" s="187"/>
      <c r="D1612" s="187"/>
      <c r="E1612" s="188"/>
      <c r="F1612" s="189"/>
      <c r="G1612" s="189"/>
      <c r="H1612" s="166"/>
    </row>
    <row r="1613" spans="1:8" ht="15" customHeight="1">
      <c r="A1613" s="268"/>
      <c r="B1613" s="259"/>
      <c r="C1613" s="187"/>
      <c r="D1613" s="187"/>
      <c r="E1613" s="188"/>
      <c r="F1613" s="189"/>
      <c r="G1613" s="189"/>
      <c r="H1613" s="166"/>
    </row>
    <row r="1614" spans="1:8" ht="15" customHeight="1">
      <c r="A1614" s="268"/>
      <c r="B1614" s="259"/>
      <c r="C1614" s="187"/>
      <c r="D1614" s="187"/>
      <c r="E1614" s="188"/>
      <c r="F1614" s="189"/>
      <c r="G1614" s="189"/>
      <c r="H1614" s="166"/>
    </row>
    <row r="1615" spans="1:8" ht="15" customHeight="1">
      <c r="A1615" s="268"/>
      <c r="B1615" s="260"/>
      <c r="C1615" s="187"/>
      <c r="D1615" s="187"/>
      <c r="E1615" s="188"/>
      <c r="F1615" s="189"/>
      <c r="G1615" s="189"/>
      <c r="H1615" s="166"/>
    </row>
    <row r="1616" spans="1:8" ht="15" customHeight="1">
      <c r="A1616" s="268"/>
      <c r="B1616" s="259"/>
      <c r="C1616" s="187"/>
      <c r="D1616" s="187"/>
      <c r="E1616" s="188"/>
      <c r="F1616" s="189"/>
      <c r="G1616" s="189"/>
      <c r="H1616" s="166"/>
    </row>
    <row r="1617" spans="1:8" ht="15" customHeight="1">
      <c r="A1617" s="268"/>
      <c r="B1617" s="259"/>
      <c r="C1617" s="187"/>
      <c r="D1617" s="187"/>
      <c r="E1617" s="188"/>
      <c r="F1617" s="189"/>
      <c r="G1617" s="189"/>
      <c r="H1617" s="166"/>
    </row>
    <row r="1618" spans="1:8" ht="15" customHeight="1">
      <c r="A1618" s="268"/>
      <c r="B1618" s="259"/>
      <c r="C1618" s="187"/>
      <c r="D1618" s="187"/>
      <c r="E1618" s="188"/>
      <c r="F1618" s="189"/>
      <c r="G1618" s="189"/>
      <c r="H1618" s="166"/>
    </row>
    <row r="1619" spans="1:8" ht="15" customHeight="1">
      <c r="A1619" s="268"/>
      <c r="B1619" s="259"/>
      <c r="C1619" s="187"/>
      <c r="D1619" s="187"/>
      <c r="E1619" s="188"/>
      <c r="F1619" s="189"/>
      <c r="G1619" s="189"/>
      <c r="H1619" s="166"/>
    </row>
    <row r="1620" spans="1:8" ht="15" customHeight="1">
      <c r="A1620" s="268"/>
      <c r="B1620" s="259"/>
      <c r="C1620" s="187"/>
      <c r="D1620" s="187"/>
      <c r="E1620" s="188"/>
      <c r="F1620" s="189"/>
      <c r="G1620" s="189"/>
      <c r="H1620" s="166"/>
    </row>
    <row r="1621" spans="1:8" ht="15" customHeight="1">
      <c r="A1621" s="268"/>
      <c r="B1621" s="260"/>
      <c r="C1621" s="187"/>
      <c r="D1621" s="187"/>
      <c r="E1621" s="188"/>
      <c r="F1621" s="189"/>
      <c r="G1621" s="189"/>
      <c r="H1621" s="166"/>
    </row>
    <row r="1622" spans="1:8" ht="15" customHeight="1">
      <c r="A1622" s="268"/>
      <c r="B1622" s="259"/>
      <c r="C1622" s="187"/>
      <c r="D1622" s="187"/>
      <c r="E1622" s="188"/>
      <c r="F1622" s="189"/>
      <c r="G1622" s="189"/>
      <c r="H1622" s="166"/>
    </row>
    <row r="1623" spans="1:8" ht="15" customHeight="1">
      <c r="A1623" s="268"/>
      <c r="B1623" s="259"/>
      <c r="C1623" s="187"/>
      <c r="D1623" s="187"/>
      <c r="E1623" s="188"/>
      <c r="F1623" s="189"/>
      <c r="G1623" s="189"/>
      <c r="H1623" s="166"/>
    </row>
    <row r="2067" ht="13.5" customHeight="1"/>
    <row r="2082" ht="13.9" customHeight="1"/>
    <row r="2205" spans="12:12" ht="15" customHeight="1">
      <c r="L2205" s="199"/>
    </row>
    <row r="2280" spans="12:18" ht="15" customHeight="1">
      <c r="O2280" s="1"/>
      <c r="P2280" s="49"/>
      <c r="Q2280" s="1"/>
      <c r="R2280" s="1"/>
    </row>
    <row r="2281" spans="12:18" ht="15" customHeight="1">
      <c r="L2281" s="186"/>
      <c r="M2281" s="191"/>
      <c r="N2281" s="187"/>
      <c r="O2281" s="187"/>
      <c r="P2281" s="188"/>
      <c r="Q2281" s="189"/>
      <c r="R2281" s="189"/>
    </row>
    <row r="2282" spans="12:18" ht="15" customHeight="1">
      <c r="L2282" s="194"/>
      <c r="M2282" s="195"/>
      <c r="N2282" s="158"/>
      <c r="O2282" s="158"/>
      <c r="P2282" s="196"/>
      <c r="Q2282" s="197"/>
      <c r="R2282" s="197"/>
    </row>
    <row r="2283" spans="12:18" ht="15" customHeight="1">
      <c r="L2283" s="194"/>
      <c r="M2283" s="195"/>
      <c r="N2283" s="158"/>
      <c r="O2283" s="158"/>
      <c r="P2283" s="196"/>
      <c r="Q2283" s="197"/>
      <c r="R2283" s="197"/>
    </row>
    <row r="2284" spans="12:18" ht="15" customHeight="1">
      <c r="L2284" s="194"/>
      <c r="M2284" s="195"/>
      <c r="N2284" s="158"/>
      <c r="O2284" s="158"/>
      <c r="P2284" s="196"/>
      <c r="Q2284" s="197"/>
      <c r="R2284" s="197"/>
    </row>
    <row r="2285" spans="12:18" ht="15" customHeight="1">
      <c r="L2285" s="194"/>
      <c r="M2285" s="195"/>
      <c r="N2285" s="158"/>
      <c r="O2285" s="158"/>
      <c r="P2285" s="196"/>
      <c r="Q2285" s="197"/>
      <c r="R2285" s="197"/>
    </row>
    <row r="2412" spans="11:11" ht="15" customHeight="1">
      <c r="K2412" s="200"/>
    </row>
    <row r="2891" ht="18" customHeight="1"/>
    <row r="2978" spans="1:8" ht="15" customHeight="1">
      <c r="A2978" s="268"/>
      <c r="B2978" s="259"/>
      <c r="C2978" s="187"/>
      <c r="D2978" s="187"/>
      <c r="E2978" s="188"/>
      <c r="F2978" s="189"/>
      <c r="G2978" s="189"/>
      <c r="H2978" s="166"/>
    </row>
    <row r="2979" spans="1:8" ht="15" customHeight="1">
      <c r="A2979" s="268"/>
      <c r="B2979" s="259"/>
      <c r="C2979" s="187"/>
      <c r="D2979" s="187"/>
      <c r="E2979" s="188"/>
      <c r="F2979" s="189"/>
      <c r="G2979" s="189"/>
      <c r="H2979" s="166"/>
    </row>
    <row r="2980" spans="1:8" ht="15" customHeight="1">
      <c r="A2980" s="268"/>
      <c r="B2980" s="259"/>
      <c r="C2980" s="187"/>
      <c r="D2980" s="187"/>
      <c r="E2980" s="188"/>
      <c r="F2980" s="189"/>
      <c r="G2980" s="189"/>
      <c r="H2980" s="166"/>
    </row>
    <row r="2981" spans="1:8" ht="15" customHeight="1">
      <c r="A2981" s="268"/>
      <c r="B2981" s="259"/>
      <c r="C2981" s="187"/>
      <c r="D2981" s="187"/>
      <c r="E2981" s="188"/>
      <c r="F2981" s="189"/>
      <c r="G2981" s="189"/>
      <c r="H2981" s="166"/>
    </row>
    <row r="2982" spans="1:8" ht="15" customHeight="1">
      <c r="A2982" s="268"/>
      <c r="B2982" s="259"/>
      <c r="C2982" s="187"/>
      <c r="D2982" s="187"/>
      <c r="E2982" s="188"/>
      <c r="F2982" s="189"/>
      <c r="G2982" s="189"/>
      <c r="H2982" s="166"/>
    </row>
    <row r="2983" spans="1:8" ht="15" customHeight="1">
      <c r="A2983" s="268"/>
      <c r="B2983" s="259"/>
      <c r="C2983" s="187"/>
      <c r="D2983" s="187"/>
      <c r="E2983" s="188"/>
      <c r="F2983" s="189"/>
      <c r="G2983" s="189"/>
      <c r="H2983" s="166"/>
    </row>
    <row r="2984" spans="1:8" ht="15" customHeight="1">
      <c r="A2984" s="268"/>
      <c r="B2984" s="259"/>
      <c r="C2984" s="187"/>
      <c r="D2984" s="187"/>
      <c r="E2984" s="188"/>
      <c r="F2984" s="189"/>
      <c r="G2984" s="189"/>
      <c r="H2984" s="166"/>
    </row>
    <row r="2985" spans="1:8" ht="15" customHeight="1">
      <c r="A2985" s="268"/>
      <c r="B2985" s="259"/>
      <c r="C2985" s="187"/>
      <c r="D2985" s="187"/>
      <c r="E2985" s="188"/>
      <c r="F2985" s="189"/>
      <c r="G2985" s="189"/>
      <c r="H2985" s="166"/>
    </row>
    <row r="2986" spans="1:8" ht="15" customHeight="1">
      <c r="A2986" s="268"/>
      <c r="B2986" s="259"/>
      <c r="C2986" s="187"/>
      <c r="D2986" s="187"/>
      <c r="E2986" s="188"/>
      <c r="F2986" s="189"/>
      <c r="G2986" s="189"/>
      <c r="H2986" s="166"/>
    </row>
    <row r="2987" spans="1:8" ht="15" customHeight="1">
      <c r="A2987" s="268"/>
      <c r="B2987" s="259"/>
      <c r="C2987" s="187"/>
      <c r="D2987" s="187"/>
      <c r="E2987" s="188"/>
      <c r="F2987" s="189"/>
      <c r="G2987" s="189"/>
      <c r="H2987" s="166"/>
    </row>
    <row r="2988" spans="1:8" ht="15" customHeight="1">
      <c r="A2988" s="268"/>
      <c r="B2988" s="259"/>
      <c r="C2988" s="187"/>
      <c r="D2988" s="187"/>
      <c r="E2988" s="188"/>
      <c r="F2988" s="189"/>
      <c r="G2988" s="189"/>
      <c r="H2988" s="166"/>
    </row>
    <row r="2989" spans="1:8" ht="15" customHeight="1">
      <c r="A2989" s="268"/>
      <c r="B2989" s="259"/>
      <c r="C2989" s="187"/>
      <c r="D2989" s="187"/>
      <c r="E2989" s="188"/>
      <c r="F2989" s="189"/>
      <c r="G2989" s="189"/>
      <c r="H2989" s="166"/>
    </row>
    <row r="2990" spans="1:8" ht="15" customHeight="1">
      <c r="A2990" s="268"/>
      <c r="B2990" s="259"/>
      <c r="C2990" s="187"/>
      <c r="D2990" s="187"/>
      <c r="E2990" s="188"/>
      <c r="F2990" s="189"/>
      <c r="G2990" s="189"/>
      <c r="H2990" s="166"/>
    </row>
    <row r="2991" spans="1:8" ht="15" customHeight="1">
      <c r="A2991" s="268"/>
      <c r="B2991" s="259"/>
      <c r="C2991" s="187"/>
      <c r="D2991" s="187"/>
      <c r="E2991" s="188"/>
      <c r="F2991" s="189"/>
      <c r="G2991" s="189"/>
      <c r="H2991" s="166"/>
    </row>
    <row r="2992" spans="1:8" ht="15" customHeight="1">
      <c r="A2992" s="268"/>
      <c r="B2992" s="259"/>
      <c r="C2992" s="187"/>
      <c r="D2992" s="187"/>
      <c r="E2992" s="188"/>
      <c r="F2992" s="189"/>
      <c r="G2992" s="189"/>
      <c r="H2992" s="166"/>
    </row>
    <row r="2993" spans="1:8" ht="15" customHeight="1">
      <c r="A2993" s="268"/>
      <c r="B2993" s="259"/>
      <c r="C2993" s="187"/>
      <c r="D2993" s="187"/>
      <c r="E2993" s="188"/>
      <c r="F2993" s="189"/>
      <c r="G2993" s="189"/>
      <c r="H2993" s="166"/>
    </row>
    <row r="2994" spans="1:8" ht="15" customHeight="1">
      <c r="A2994" s="268"/>
      <c r="B2994" s="259"/>
      <c r="C2994" s="187"/>
      <c r="D2994" s="187"/>
      <c r="E2994" s="188"/>
      <c r="F2994" s="189"/>
      <c r="G2994" s="189"/>
      <c r="H2994" s="166"/>
    </row>
    <row r="2995" spans="1:8" ht="15" customHeight="1">
      <c r="A2995" s="268"/>
      <c r="B2995" s="259"/>
      <c r="C2995" s="187"/>
      <c r="D2995" s="187"/>
      <c r="E2995" s="188"/>
      <c r="F2995" s="189"/>
      <c r="G2995" s="189"/>
      <c r="H2995" s="166"/>
    </row>
    <row r="2996" spans="1:8" ht="15" customHeight="1">
      <c r="A2996" s="268"/>
      <c r="B2996" s="259"/>
      <c r="C2996" s="187"/>
      <c r="D2996" s="187"/>
      <c r="E2996" s="188"/>
      <c r="F2996" s="189"/>
      <c r="G2996" s="189"/>
      <c r="H2996" s="166"/>
    </row>
    <row r="2997" spans="1:8" ht="15" customHeight="1">
      <c r="A2997" s="268"/>
      <c r="B2997" s="259"/>
      <c r="C2997" s="187"/>
      <c r="D2997" s="187"/>
      <c r="E2997" s="188"/>
      <c r="F2997" s="189"/>
      <c r="G2997" s="189"/>
      <c r="H2997" s="166"/>
    </row>
    <row r="2998" spans="1:8" ht="15" customHeight="1">
      <c r="A2998" s="268"/>
      <c r="B2998" s="259"/>
      <c r="C2998" s="187"/>
      <c r="D2998" s="187"/>
      <c r="E2998" s="188"/>
      <c r="F2998" s="189"/>
      <c r="G2998" s="189"/>
      <c r="H2998" s="166"/>
    </row>
    <row r="2999" spans="1:8" ht="15" customHeight="1">
      <c r="A2999" s="268"/>
      <c r="B2999" s="259"/>
      <c r="C2999" s="187"/>
      <c r="D2999" s="187"/>
      <c r="E2999" s="188"/>
      <c r="F2999" s="189"/>
      <c r="G2999" s="189"/>
      <c r="H2999" s="166"/>
    </row>
    <row r="3000" spans="1:8" ht="15" customHeight="1">
      <c r="A3000" s="268"/>
      <c r="B3000" s="259"/>
      <c r="C3000" s="187"/>
      <c r="D3000" s="187"/>
      <c r="E3000" s="188"/>
      <c r="F3000" s="189"/>
      <c r="G3000" s="189"/>
      <c r="H3000" s="166"/>
    </row>
    <row r="3001" spans="1:8" ht="15" customHeight="1">
      <c r="A3001" s="268"/>
      <c r="B3001" s="259"/>
      <c r="C3001" s="187"/>
      <c r="D3001" s="187"/>
      <c r="E3001" s="188"/>
      <c r="F3001" s="189"/>
      <c r="G3001" s="189"/>
      <c r="H3001" s="166"/>
    </row>
    <row r="3002" spans="1:8" ht="15" customHeight="1">
      <c r="A3002" s="268"/>
      <c r="B3002" s="259"/>
      <c r="C3002" s="187"/>
      <c r="D3002" s="187"/>
      <c r="E3002" s="188"/>
      <c r="F3002" s="189"/>
      <c r="G3002" s="189"/>
      <c r="H3002" s="166"/>
    </row>
    <row r="3003" spans="1:8" ht="15" customHeight="1">
      <c r="A3003" s="268"/>
      <c r="B3003" s="259"/>
      <c r="C3003" s="187"/>
      <c r="D3003" s="187"/>
      <c r="E3003" s="188"/>
      <c r="F3003" s="189"/>
      <c r="G3003" s="189"/>
      <c r="H3003" s="166"/>
    </row>
    <row r="3004" spans="1:8" ht="15" customHeight="1">
      <c r="A3004" s="268"/>
      <c r="B3004" s="259"/>
      <c r="C3004" s="187"/>
      <c r="D3004" s="187"/>
      <c r="E3004" s="188"/>
      <c r="F3004" s="189"/>
      <c r="G3004" s="189"/>
      <c r="H3004" s="166"/>
    </row>
    <row r="3005" spans="1:8" ht="15" customHeight="1">
      <c r="A3005" s="268"/>
      <c r="B3005" s="259"/>
      <c r="C3005" s="187"/>
      <c r="D3005" s="187"/>
      <c r="E3005" s="188"/>
      <c r="F3005" s="189"/>
      <c r="G3005" s="189"/>
      <c r="H3005" s="166"/>
    </row>
    <row r="3006" spans="1:8" ht="15" customHeight="1">
      <c r="A3006" s="268"/>
      <c r="B3006" s="259"/>
      <c r="C3006" s="187"/>
      <c r="D3006" s="187"/>
      <c r="E3006" s="188"/>
      <c r="F3006" s="189"/>
      <c r="G3006" s="189"/>
      <c r="H3006" s="166"/>
    </row>
    <row r="3007" spans="1:8" ht="15" customHeight="1">
      <c r="A3007" s="268"/>
      <c r="B3007" s="259"/>
      <c r="C3007" s="187"/>
      <c r="D3007" s="187"/>
      <c r="E3007" s="188"/>
      <c r="F3007" s="189"/>
      <c r="G3007" s="189"/>
      <c r="H3007" s="166"/>
    </row>
    <row r="3008" spans="1:8" ht="15" customHeight="1">
      <c r="A3008" s="268"/>
      <c r="B3008" s="259"/>
      <c r="C3008" s="187"/>
      <c r="D3008" s="187"/>
      <c r="E3008" s="188"/>
      <c r="F3008" s="189"/>
      <c r="G3008" s="189"/>
      <c r="H3008" s="166"/>
    </row>
    <row r="3009" spans="1:8" ht="15" customHeight="1">
      <c r="A3009" s="268"/>
      <c r="B3009" s="259"/>
      <c r="C3009" s="187"/>
      <c r="D3009" s="187"/>
      <c r="E3009" s="188"/>
      <c r="F3009" s="189"/>
      <c r="G3009" s="189"/>
      <c r="H3009" s="166"/>
    </row>
    <row r="3010" spans="1:8" ht="15" customHeight="1">
      <c r="A3010" s="268"/>
      <c r="B3010" s="259"/>
      <c r="C3010" s="187"/>
      <c r="D3010" s="187"/>
      <c r="E3010" s="188"/>
      <c r="F3010" s="189"/>
      <c r="G3010" s="189"/>
      <c r="H3010" s="166"/>
    </row>
    <row r="3011" spans="1:8" ht="15" customHeight="1">
      <c r="A3011" s="268"/>
      <c r="B3011" s="259"/>
      <c r="C3011" s="187"/>
      <c r="D3011" s="187"/>
      <c r="E3011" s="188"/>
      <c r="F3011" s="189"/>
      <c r="G3011" s="189"/>
      <c r="H3011" s="166"/>
    </row>
    <row r="3012" spans="1:8" ht="15" customHeight="1">
      <c r="A3012" s="268"/>
      <c r="B3012" s="259"/>
      <c r="C3012" s="187"/>
      <c r="D3012" s="187"/>
      <c r="E3012" s="188"/>
      <c r="F3012" s="189"/>
      <c r="G3012" s="189"/>
      <c r="H3012" s="166"/>
    </row>
    <row r="3013" spans="1:8" ht="15" customHeight="1">
      <c r="A3013" s="268"/>
      <c r="B3013" s="259"/>
      <c r="C3013" s="187"/>
      <c r="D3013" s="187"/>
      <c r="E3013" s="188"/>
      <c r="F3013" s="189"/>
      <c r="G3013" s="189"/>
      <c r="H3013" s="166"/>
    </row>
    <row r="3014" spans="1:8" ht="15" customHeight="1">
      <c r="A3014" s="268"/>
      <c r="B3014" s="259"/>
      <c r="C3014" s="187"/>
      <c r="D3014" s="187"/>
      <c r="E3014" s="188"/>
      <c r="F3014" s="189"/>
      <c r="G3014" s="189"/>
      <c r="H3014" s="166"/>
    </row>
    <row r="3015" spans="1:8" ht="15" customHeight="1">
      <c r="A3015" s="268"/>
      <c r="B3015" s="259"/>
      <c r="C3015" s="187"/>
      <c r="D3015" s="187"/>
      <c r="E3015" s="188"/>
      <c r="F3015" s="189"/>
      <c r="G3015" s="189"/>
      <c r="H3015" s="166"/>
    </row>
    <row r="3016" spans="1:8" ht="15" customHeight="1">
      <c r="A3016" s="268"/>
      <c r="B3016" s="259"/>
      <c r="C3016" s="187"/>
      <c r="D3016" s="187"/>
      <c r="E3016" s="188"/>
      <c r="F3016" s="189"/>
      <c r="G3016" s="189"/>
      <c r="H3016" s="166"/>
    </row>
    <row r="3017" spans="1:8" ht="15" customHeight="1">
      <c r="A3017" s="268"/>
      <c r="B3017" s="259"/>
      <c r="C3017" s="187"/>
      <c r="D3017" s="187"/>
      <c r="E3017" s="188"/>
      <c r="F3017" s="189"/>
      <c r="G3017" s="189"/>
      <c r="H3017" s="166"/>
    </row>
    <row r="3018" spans="1:8" ht="15" customHeight="1">
      <c r="A3018" s="268"/>
      <c r="B3018" s="259"/>
      <c r="C3018" s="187"/>
      <c r="D3018" s="187"/>
      <c r="E3018" s="188"/>
      <c r="F3018" s="189"/>
      <c r="G3018" s="189"/>
      <c r="H3018" s="166"/>
    </row>
    <row r="3019" spans="1:8" ht="15" customHeight="1">
      <c r="A3019" s="268"/>
      <c r="B3019" s="259"/>
      <c r="C3019" s="187"/>
      <c r="D3019" s="187"/>
      <c r="E3019" s="188"/>
      <c r="F3019" s="189"/>
      <c r="G3019" s="189"/>
      <c r="H3019" s="166"/>
    </row>
    <row r="3020" spans="1:8" ht="15" customHeight="1">
      <c r="A3020" s="268"/>
      <c r="B3020" s="259"/>
      <c r="C3020" s="187"/>
      <c r="D3020" s="187"/>
      <c r="E3020" s="188"/>
      <c r="F3020" s="189"/>
      <c r="G3020" s="189"/>
      <c r="H3020" s="166"/>
    </row>
    <row r="3021" spans="1:8" ht="15" customHeight="1">
      <c r="A3021" s="268"/>
      <c r="B3021" s="259"/>
      <c r="C3021" s="187"/>
      <c r="D3021" s="187"/>
      <c r="E3021" s="188"/>
      <c r="F3021" s="189"/>
      <c r="G3021" s="189"/>
      <c r="H3021" s="166"/>
    </row>
    <row r="3022" spans="1:8" ht="15" customHeight="1">
      <c r="A3022" s="268"/>
      <c r="B3022" s="259"/>
      <c r="C3022" s="187"/>
      <c r="D3022" s="187"/>
      <c r="E3022" s="188"/>
      <c r="F3022" s="189"/>
      <c r="G3022" s="189"/>
      <c r="H3022" s="166"/>
    </row>
    <row r="3023" spans="1:8" ht="15" customHeight="1">
      <c r="A3023" s="268"/>
      <c r="B3023" s="259"/>
      <c r="C3023" s="187"/>
      <c r="D3023" s="187"/>
      <c r="E3023" s="188"/>
      <c r="F3023" s="189"/>
      <c r="G3023" s="189"/>
      <c r="H3023" s="166"/>
    </row>
    <row r="3024" spans="1:8" ht="15" customHeight="1">
      <c r="A3024" s="268"/>
      <c r="B3024" s="259"/>
      <c r="C3024" s="187"/>
      <c r="D3024" s="187"/>
      <c r="E3024" s="188"/>
      <c r="F3024" s="189"/>
      <c r="G3024" s="189"/>
      <c r="H3024" s="166"/>
    </row>
    <row r="3025" spans="1:8" ht="15" customHeight="1">
      <c r="A3025" s="268"/>
      <c r="B3025" s="259"/>
      <c r="C3025" s="187"/>
      <c r="D3025" s="187"/>
      <c r="E3025" s="188"/>
      <c r="F3025" s="189"/>
      <c r="G3025" s="189"/>
      <c r="H3025" s="166"/>
    </row>
    <row r="3026" spans="1:8" ht="15" customHeight="1">
      <c r="A3026" s="268"/>
      <c r="B3026" s="259"/>
      <c r="C3026" s="187"/>
      <c r="D3026" s="187"/>
      <c r="E3026" s="188"/>
      <c r="F3026" s="189"/>
      <c r="G3026" s="189"/>
      <c r="H3026" s="166"/>
    </row>
    <row r="3027" spans="1:8" ht="15" customHeight="1">
      <c r="A3027" s="268"/>
      <c r="B3027" s="259"/>
      <c r="C3027" s="187"/>
      <c r="D3027" s="187"/>
      <c r="E3027" s="188"/>
      <c r="F3027" s="189"/>
      <c r="G3027" s="189"/>
      <c r="H3027" s="166"/>
    </row>
    <row r="3028" spans="1:8" ht="15" customHeight="1">
      <c r="A3028" s="268"/>
      <c r="B3028" s="259"/>
      <c r="C3028" s="187"/>
      <c r="D3028" s="187"/>
      <c r="E3028" s="188"/>
      <c r="F3028" s="189"/>
      <c r="G3028" s="189"/>
      <c r="H3028" s="166"/>
    </row>
    <row r="3029" spans="1:8" ht="15" customHeight="1">
      <c r="A3029" s="268"/>
      <c r="B3029" s="259"/>
      <c r="C3029" s="187"/>
      <c r="D3029" s="187"/>
      <c r="E3029" s="188"/>
      <c r="F3029" s="189"/>
      <c r="G3029" s="189"/>
      <c r="H3029" s="166"/>
    </row>
    <row r="3030" spans="1:8" ht="15" customHeight="1">
      <c r="A3030" s="268"/>
      <c r="B3030" s="259"/>
      <c r="C3030" s="187"/>
      <c r="D3030" s="187"/>
      <c r="E3030" s="188"/>
      <c r="F3030" s="189"/>
      <c r="G3030" s="189"/>
      <c r="H3030" s="166"/>
    </row>
    <row r="3031" spans="1:8" ht="15" customHeight="1">
      <c r="A3031" s="268"/>
      <c r="B3031" s="259"/>
      <c r="C3031" s="187"/>
      <c r="D3031" s="187"/>
      <c r="E3031" s="188"/>
      <c r="F3031" s="189"/>
      <c r="G3031" s="189"/>
      <c r="H3031" s="166"/>
    </row>
    <row r="3032" spans="1:8" ht="15" customHeight="1">
      <c r="A3032" s="268"/>
      <c r="B3032" s="259"/>
      <c r="C3032" s="187"/>
      <c r="D3032" s="187"/>
      <c r="E3032" s="188"/>
      <c r="F3032" s="189"/>
      <c r="G3032" s="189"/>
      <c r="H3032" s="166"/>
    </row>
    <row r="3033" spans="1:8" ht="15" customHeight="1">
      <c r="A3033" s="268"/>
      <c r="B3033" s="259"/>
      <c r="C3033" s="187"/>
      <c r="D3033" s="187"/>
      <c r="E3033" s="188"/>
      <c r="F3033" s="189"/>
      <c r="G3033" s="189"/>
      <c r="H3033" s="166"/>
    </row>
    <row r="3034" spans="1:8" ht="15" customHeight="1">
      <c r="A3034" s="268"/>
      <c r="B3034" s="259"/>
      <c r="C3034" s="187"/>
      <c r="D3034" s="187"/>
      <c r="E3034" s="188"/>
      <c r="F3034" s="189"/>
      <c r="G3034" s="189"/>
      <c r="H3034" s="166"/>
    </row>
    <row r="3035" spans="1:8" ht="15" customHeight="1">
      <c r="A3035" s="268"/>
      <c r="B3035" s="259"/>
      <c r="C3035" s="187"/>
      <c r="D3035" s="187"/>
      <c r="E3035" s="188"/>
      <c r="F3035" s="189"/>
      <c r="G3035" s="189"/>
      <c r="H3035" s="166"/>
    </row>
    <row r="3036" spans="1:8" ht="15" customHeight="1">
      <c r="A3036" s="268"/>
      <c r="B3036" s="259"/>
      <c r="C3036" s="187"/>
      <c r="D3036" s="187"/>
      <c r="E3036" s="188"/>
      <c r="F3036" s="189"/>
      <c r="G3036" s="189"/>
      <c r="H3036" s="166"/>
    </row>
    <row r="3037" spans="1:8" ht="15" customHeight="1">
      <c r="A3037" s="268"/>
      <c r="B3037" s="259"/>
      <c r="C3037" s="187"/>
      <c r="D3037" s="187"/>
      <c r="E3037" s="188"/>
      <c r="F3037" s="189"/>
      <c r="G3037" s="189"/>
      <c r="H3037" s="166"/>
    </row>
    <row r="3038" spans="1:8" ht="15" customHeight="1">
      <c r="A3038" s="268"/>
      <c r="B3038" s="259"/>
      <c r="C3038" s="187"/>
      <c r="D3038" s="187"/>
      <c r="E3038" s="188"/>
      <c r="F3038" s="189"/>
      <c r="G3038" s="189"/>
      <c r="H3038" s="166"/>
    </row>
    <row r="3039" spans="1:8" ht="15" customHeight="1">
      <c r="A3039" s="268"/>
      <c r="B3039" s="259"/>
      <c r="C3039" s="187"/>
      <c r="D3039" s="187"/>
      <c r="E3039" s="188"/>
      <c r="F3039" s="189"/>
      <c r="G3039" s="189"/>
      <c r="H3039" s="166"/>
    </row>
    <row r="3040" spans="1:8" ht="15" customHeight="1">
      <c r="A3040" s="268"/>
      <c r="B3040" s="259"/>
      <c r="C3040" s="187"/>
      <c r="D3040" s="187"/>
      <c r="E3040" s="188"/>
      <c r="F3040" s="189"/>
      <c r="G3040" s="189"/>
      <c r="H3040" s="166"/>
    </row>
    <row r="3041" spans="1:8" ht="15" customHeight="1">
      <c r="A3041" s="268"/>
      <c r="B3041" s="259"/>
      <c r="C3041" s="187"/>
      <c r="D3041" s="187"/>
      <c r="E3041" s="188"/>
      <c r="F3041" s="189"/>
      <c r="G3041" s="189"/>
      <c r="H3041" s="166"/>
    </row>
    <row r="3042" spans="1:8" ht="15" customHeight="1">
      <c r="A3042" s="268"/>
      <c r="B3042" s="259"/>
      <c r="C3042" s="187"/>
      <c r="D3042" s="187"/>
      <c r="E3042" s="188"/>
      <c r="F3042" s="189"/>
      <c r="G3042" s="189"/>
      <c r="H3042" s="166"/>
    </row>
    <row r="3043" spans="1:8" ht="15" customHeight="1">
      <c r="A3043" s="268"/>
      <c r="B3043" s="259"/>
      <c r="C3043" s="187"/>
      <c r="D3043" s="187"/>
      <c r="E3043" s="188"/>
      <c r="F3043" s="189"/>
      <c r="G3043" s="189"/>
      <c r="H3043" s="166"/>
    </row>
    <row r="3044" spans="1:8" ht="15" customHeight="1">
      <c r="A3044" s="268"/>
      <c r="B3044" s="259"/>
      <c r="C3044" s="187"/>
      <c r="D3044" s="187"/>
      <c r="E3044" s="188"/>
      <c r="F3044" s="189"/>
      <c r="G3044" s="189"/>
      <c r="H3044" s="166"/>
    </row>
    <row r="3045" spans="1:8" ht="15" customHeight="1">
      <c r="A3045" s="268"/>
      <c r="B3045" s="259"/>
      <c r="C3045" s="187"/>
      <c r="D3045" s="187"/>
      <c r="E3045" s="188"/>
      <c r="F3045" s="189"/>
      <c r="G3045" s="189"/>
      <c r="H3045" s="166"/>
    </row>
    <row r="3046" spans="1:8" ht="15" customHeight="1">
      <c r="A3046" s="268"/>
      <c r="B3046" s="259"/>
      <c r="C3046" s="187"/>
      <c r="D3046" s="187"/>
      <c r="E3046" s="188"/>
      <c r="F3046" s="189"/>
      <c r="G3046" s="189"/>
      <c r="H3046" s="166"/>
    </row>
    <row r="3047" spans="1:8" ht="15" customHeight="1">
      <c r="A3047" s="268"/>
      <c r="B3047" s="259"/>
      <c r="C3047" s="187"/>
      <c r="D3047" s="187"/>
      <c r="E3047" s="188"/>
      <c r="F3047" s="189"/>
      <c r="G3047" s="189"/>
      <c r="H3047" s="166"/>
    </row>
    <row r="3048" spans="1:8" ht="15" customHeight="1">
      <c r="A3048" s="268"/>
      <c r="B3048" s="259"/>
      <c r="C3048" s="187"/>
      <c r="D3048" s="187"/>
      <c r="E3048" s="188"/>
      <c r="F3048" s="189"/>
      <c r="G3048" s="189"/>
      <c r="H3048" s="166"/>
    </row>
    <row r="3049" spans="1:8" ht="15" customHeight="1">
      <c r="A3049" s="268"/>
      <c r="B3049" s="259"/>
      <c r="C3049" s="187"/>
      <c r="D3049" s="187"/>
      <c r="E3049" s="188"/>
      <c r="F3049" s="189"/>
      <c r="G3049" s="189"/>
      <c r="H3049" s="166"/>
    </row>
    <row r="3050" spans="1:8" ht="15" customHeight="1">
      <c r="A3050" s="268"/>
      <c r="B3050" s="259"/>
      <c r="C3050" s="187"/>
      <c r="D3050" s="187"/>
      <c r="E3050" s="188"/>
      <c r="F3050" s="189"/>
      <c r="G3050" s="189"/>
      <c r="H3050" s="166"/>
    </row>
    <row r="3051" spans="1:8" ht="15" customHeight="1">
      <c r="A3051" s="268"/>
      <c r="B3051" s="259"/>
      <c r="C3051" s="187"/>
      <c r="D3051" s="187"/>
      <c r="E3051" s="188"/>
      <c r="F3051" s="189"/>
      <c r="G3051" s="189"/>
      <c r="H3051" s="166"/>
    </row>
    <row r="3052" spans="1:8" ht="15" customHeight="1">
      <c r="A3052" s="268"/>
      <c r="B3052" s="259"/>
      <c r="C3052" s="187"/>
      <c r="D3052" s="187"/>
      <c r="E3052" s="188"/>
      <c r="F3052" s="189"/>
      <c r="G3052" s="189"/>
      <c r="H3052" s="166"/>
    </row>
    <row r="3053" spans="1:8" ht="15" customHeight="1">
      <c r="A3053" s="268"/>
      <c r="B3053" s="259"/>
      <c r="C3053" s="187"/>
      <c r="D3053" s="187"/>
      <c r="E3053" s="188"/>
      <c r="F3053" s="189"/>
      <c r="G3053" s="189"/>
      <c r="H3053" s="166"/>
    </row>
    <row r="3054" spans="1:8" ht="15" customHeight="1">
      <c r="A3054" s="268"/>
      <c r="B3054" s="259"/>
      <c r="C3054" s="187"/>
      <c r="D3054" s="187"/>
      <c r="E3054" s="188"/>
      <c r="F3054" s="189"/>
      <c r="G3054" s="189"/>
      <c r="H3054" s="166"/>
    </row>
    <row r="3055" spans="1:8" ht="15" customHeight="1">
      <c r="A3055" s="268"/>
      <c r="B3055" s="259"/>
      <c r="C3055" s="187"/>
      <c r="D3055" s="187"/>
      <c r="E3055" s="188"/>
      <c r="F3055" s="189"/>
      <c r="G3055" s="189"/>
      <c r="H3055" s="166"/>
    </row>
    <row r="3056" spans="1:8" ht="15" customHeight="1">
      <c r="A3056" s="268"/>
      <c r="B3056" s="259"/>
      <c r="C3056" s="187"/>
      <c r="D3056" s="187"/>
      <c r="E3056" s="188"/>
      <c r="F3056" s="189"/>
      <c r="G3056" s="189"/>
      <c r="H3056" s="166"/>
    </row>
    <row r="3057" spans="1:8" ht="15" customHeight="1">
      <c r="A3057" s="268"/>
      <c r="B3057" s="259"/>
      <c r="C3057" s="187"/>
      <c r="D3057" s="187"/>
      <c r="E3057" s="188"/>
      <c r="F3057" s="189"/>
      <c r="G3057" s="189"/>
      <c r="H3057" s="166"/>
    </row>
    <row r="3058" spans="1:8" ht="15" customHeight="1">
      <c r="A3058" s="268"/>
      <c r="B3058" s="259"/>
      <c r="C3058" s="187"/>
      <c r="D3058" s="187"/>
      <c r="E3058" s="188"/>
      <c r="F3058" s="189"/>
      <c r="G3058" s="189"/>
      <c r="H3058" s="166"/>
    </row>
    <row r="3059" spans="1:8" ht="15" customHeight="1">
      <c r="A3059" s="268"/>
      <c r="B3059" s="259"/>
      <c r="C3059" s="187"/>
      <c r="D3059" s="187"/>
      <c r="E3059" s="188"/>
      <c r="F3059" s="189"/>
      <c r="G3059" s="189"/>
      <c r="H3059" s="166"/>
    </row>
    <row r="3060" spans="1:8" ht="15" customHeight="1">
      <c r="A3060" s="268"/>
      <c r="B3060" s="259"/>
      <c r="C3060" s="187"/>
      <c r="D3060" s="187"/>
      <c r="E3060" s="188"/>
      <c r="F3060" s="189"/>
      <c r="G3060" s="189"/>
      <c r="H3060" s="166"/>
    </row>
    <row r="3061" spans="1:8" ht="15" customHeight="1">
      <c r="A3061" s="268"/>
      <c r="B3061" s="259"/>
      <c r="C3061" s="187"/>
      <c r="D3061" s="187"/>
      <c r="E3061" s="188"/>
      <c r="F3061" s="189"/>
      <c r="G3061" s="189"/>
      <c r="H3061" s="166"/>
    </row>
    <row r="3062" spans="1:8" ht="15" customHeight="1">
      <c r="A3062" s="268"/>
      <c r="B3062" s="259"/>
      <c r="C3062" s="187"/>
      <c r="D3062" s="187"/>
      <c r="E3062" s="188"/>
      <c r="F3062" s="189"/>
      <c r="G3062" s="189"/>
      <c r="H3062" s="166"/>
    </row>
    <row r="3063" spans="1:8" ht="15" customHeight="1">
      <c r="A3063" s="268"/>
      <c r="B3063" s="259"/>
      <c r="C3063" s="187"/>
      <c r="D3063" s="187"/>
      <c r="E3063" s="188"/>
      <c r="F3063" s="189"/>
      <c r="G3063" s="189"/>
      <c r="H3063" s="166"/>
    </row>
    <row r="3064" spans="1:8" ht="15" customHeight="1">
      <c r="A3064" s="268"/>
      <c r="B3064" s="259"/>
      <c r="C3064" s="187"/>
      <c r="D3064" s="187"/>
      <c r="E3064" s="188"/>
      <c r="F3064" s="189"/>
      <c r="G3064" s="189"/>
      <c r="H3064" s="166"/>
    </row>
    <row r="3065" spans="1:8" ht="15" customHeight="1">
      <c r="A3065" s="268"/>
      <c r="B3065" s="259"/>
      <c r="C3065" s="187"/>
      <c r="D3065" s="187"/>
      <c r="E3065" s="188"/>
      <c r="F3065" s="189"/>
      <c r="G3065" s="189"/>
      <c r="H3065" s="166"/>
    </row>
    <row r="3066" spans="1:8" ht="15" customHeight="1">
      <c r="A3066" s="268"/>
      <c r="B3066" s="259"/>
      <c r="C3066" s="187"/>
      <c r="D3066" s="187"/>
      <c r="E3066" s="188"/>
      <c r="F3066" s="189"/>
      <c r="G3066" s="189"/>
      <c r="H3066" s="166"/>
    </row>
    <row r="3067" spans="1:8" ht="15" customHeight="1">
      <c r="A3067" s="268"/>
      <c r="B3067" s="259"/>
      <c r="C3067" s="187"/>
      <c r="D3067" s="187"/>
      <c r="E3067" s="188"/>
      <c r="F3067" s="189"/>
      <c r="G3067" s="189"/>
      <c r="H3067" s="166"/>
    </row>
    <row r="3068" spans="1:8" ht="15" customHeight="1">
      <c r="A3068" s="268"/>
      <c r="B3068" s="259"/>
      <c r="C3068" s="187"/>
      <c r="D3068" s="187"/>
      <c r="E3068" s="188"/>
      <c r="F3068" s="189"/>
      <c r="G3068" s="189"/>
      <c r="H3068" s="166"/>
    </row>
    <row r="3069" spans="1:8" ht="15" customHeight="1">
      <c r="A3069" s="268"/>
      <c r="B3069" s="259"/>
      <c r="C3069" s="187"/>
      <c r="D3069" s="187"/>
      <c r="E3069" s="188"/>
      <c r="F3069" s="189"/>
      <c r="G3069" s="189"/>
      <c r="H3069" s="166"/>
    </row>
    <row r="3070" spans="1:8" ht="15" customHeight="1">
      <c r="A3070" s="268"/>
      <c r="B3070" s="259"/>
      <c r="C3070" s="187"/>
      <c r="D3070" s="187"/>
      <c r="E3070" s="188"/>
      <c r="F3070" s="189"/>
      <c r="G3070" s="189"/>
      <c r="H3070" s="166"/>
    </row>
    <row r="3071" spans="1:8" ht="15" customHeight="1">
      <c r="A3071" s="268"/>
      <c r="B3071" s="259"/>
      <c r="C3071" s="187"/>
      <c r="D3071" s="187"/>
      <c r="E3071" s="188"/>
      <c r="F3071" s="189"/>
      <c r="G3071" s="189"/>
      <c r="H3071" s="166"/>
    </row>
    <row r="3072" spans="1:8" ht="15" customHeight="1">
      <c r="A3072" s="268"/>
      <c r="B3072" s="259"/>
      <c r="C3072" s="187"/>
      <c r="D3072" s="187"/>
      <c r="E3072" s="188"/>
      <c r="F3072" s="189"/>
      <c r="G3072" s="189"/>
      <c r="H3072" s="166"/>
    </row>
    <row r="3073" spans="1:8" ht="15" customHeight="1">
      <c r="A3073" s="268"/>
      <c r="B3073" s="259"/>
      <c r="C3073" s="187"/>
      <c r="D3073" s="187"/>
      <c r="E3073" s="188"/>
      <c r="F3073" s="189"/>
      <c r="G3073" s="189"/>
      <c r="H3073" s="166"/>
    </row>
    <row r="3074" spans="1:8" ht="15" customHeight="1">
      <c r="A3074" s="268"/>
      <c r="B3074" s="259"/>
      <c r="C3074" s="187"/>
      <c r="D3074" s="187"/>
      <c r="E3074" s="188"/>
      <c r="F3074" s="189"/>
      <c r="G3074" s="189"/>
      <c r="H3074" s="166"/>
    </row>
    <row r="3075" spans="1:8" ht="15" customHeight="1">
      <c r="A3075" s="268"/>
      <c r="B3075" s="259"/>
      <c r="C3075" s="187"/>
      <c r="D3075" s="187"/>
      <c r="E3075" s="188"/>
      <c r="F3075" s="189"/>
      <c r="G3075" s="189"/>
      <c r="H3075" s="166"/>
    </row>
    <row r="3076" spans="1:8" ht="15" customHeight="1">
      <c r="A3076" s="268"/>
      <c r="B3076" s="259"/>
      <c r="C3076" s="187"/>
      <c r="D3076" s="187"/>
      <c r="E3076" s="188"/>
      <c r="F3076" s="189"/>
      <c r="G3076" s="189"/>
      <c r="H3076" s="166"/>
    </row>
    <row r="3077" spans="1:8" ht="15" customHeight="1">
      <c r="A3077" s="268"/>
      <c r="B3077" s="259"/>
      <c r="C3077" s="187"/>
      <c r="D3077" s="187"/>
      <c r="E3077" s="188"/>
      <c r="F3077" s="189"/>
      <c r="G3077" s="189"/>
      <c r="H3077" s="166"/>
    </row>
    <row r="3078" spans="1:8" ht="15" customHeight="1">
      <c r="A3078" s="268"/>
      <c r="B3078" s="259"/>
      <c r="C3078" s="187"/>
      <c r="D3078" s="187"/>
      <c r="E3078" s="188"/>
      <c r="F3078" s="189"/>
      <c r="G3078" s="189"/>
      <c r="H3078" s="166"/>
    </row>
    <row r="3079" spans="1:8" ht="15" customHeight="1">
      <c r="A3079" s="268"/>
      <c r="B3079" s="259"/>
      <c r="C3079" s="187"/>
      <c r="D3079" s="187"/>
      <c r="E3079" s="188"/>
      <c r="F3079" s="189"/>
      <c r="G3079" s="189"/>
      <c r="H3079" s="166"/>
    </row>
    <row r="3080" spans="1:8" ht="15" customHeight="1">
      <c r="A3080" s="268"/>
      <c r="B3080" s="259"/>
      <c r="C3080" s="187"/>
      <c r="D3080" s="187"/>
      <c r="E3080" s="188"/>
      <c r="F3080" s="189"/>
      <c r="G3080" s="189"/>
      <c r="H3080" s="166"/>
    </row>
    <row r="3081" spans="1:8" ht="15" customHeight="1">
      <c r="A3081" s="268"/>
      <c r="B3081" s="259"/>
      <c r="C3081" s="187"/>
      <c r="D3081" s="187"/>
      <c r="E3081" s="188"/>
      <c r="F3081" s="189"/>
      <c r="G3081" s="189"/>
      <c r="H3081" s="166"/>
    </row>
    <row r="3082" spans="1:8" ht="15" customHeight="1">
      <c r="A3082" s="268"/>
      <c r="B3082" s="259"/>
      <c r="C3082" s="187"/>
      <c r="D3082" s="187"/>
      <c r="E3082" s="188"/>
      <c r="F3082" s="189"/>
      <c r="G3082" s="189"/>
      <c r="H3082" s="166"/>
    </row>
    <row r="3083" spans="1:8" ht="15" customHeight="1">
      <c r="A3083" s="268"/>
      <c r="B3083" s="259"/>
      <c r="C3083" s="187"/>
      <c r="D3083" s="187"/>
      <c r="E3083" s="188"/>
      <c r="F3083" s="189"/>
      <c r="G3083" s="189"/>
      <c r="H3083" s="166"/>
    </row>
    <row r="3084" spans="1:8" ht="15" customHeight="1">
      <c r="A3084" s="268"/>
      <c r="B3084" s="259"/>
      <c r="C3084" s="187"/>
      <c r="D3084" s="187"/>
      <c r="E3084" s="188"/>
      <c r="F3084" s="189"/>
      <c r="G3084" s="189"/>
      <c r="H3084" s="166"/>
    </row>
    <row r="3085" spans="1:8" ht="15" customHeight="1">
      <c r="A3085" s="268"/>
      <c r="B3085" s="259"/>
      <c r="C3085" s="187"/>
      <c r="D3085" s="187"/>
      <c r="E3085" s="188"/>
      <c r="F3085" s="189"/>
      <c r="G3085" s="189"/>
      <c r="H3085" s="166"/>
    </row>
    <row r="3086" spans="1:8" ht="15" customHeight="1">
      <c r="A3086" s="268"/>
      <c r="B3086" s="259"/>
      <c r="C3086" s="187"/>
      <c r="D3086" s="187"/>
      <c r="E3086" s="188"/>
      <c r="F3086" s="189"/>
      <c r="G3086" s="189"/>
      <c r="H3086" s="166"/>
    </row>
    <row r="3087" spans="1:8" ht="15" customHeight="1">
      <c r="A3087" s="268"/>
      <c r="B3087" s="259"/>
      <c r="C3087" s="187"/>
      <c r="D3087" s="187"/>
      <c r="E3087" s="188"/>
      <c r="F3087" s="189"/>
      <c r="G3087" s="189"/>
      <c r="H3087" s="166"/>
    </row>
    <row r="3088" spans="1:8" ht="15" customHeight="1">
      <c r="A3088" s="268"/>
      <c r="B3088" s="259"/>
      <c r="C3088" s="187"/>
      <c r="D3088" s="187"/>
      <c r="E3088" s="188"/>
      <c r="F3088" s="189"/>
      <c r="G3088" s="189"/>
      <c r="H3088" s="166"/>
    </row>
    <row r="3089" spans="1:8" ht="15" customHeight="1">
      <c r="A3089" s="268"/>
      <c r="B3089" s="259"/>
      <c r="C3089" s="187"/>
      <c r="D3089" s="187"/>
      <c r="E3089" s="188"/>
      <c r="F3089" s="189"/>
      <c r="G3089" s="189"/>
      <c r="H3089" s="166"/>
    </row>
    <row r="3090" spans="1:8" ht="15" customHeight="1">
      <c r="A3090" s="268"/>
      <c r="B3090" s="259"/>
      <c r="C3090" s="187"/>
      <c r="D3090" s="187"/>
      <c r="E3090" s="188"/>
      <c r="F3090" s="189"/>
      <c r="G3090" s="189"/>
      <c r="H3090" s="166"/>
    </row>
    <row r="3091" spans="1:8" ht="15" customHeight="1">
      <c r="A3091" s="268"/>
      <c r="B3091" s="259"/>
      <c r="C3091" s="187"/>
      <c r="D3091" s="187"/>
      <c r="E3091" s="188"/>
      <c r="F3091" s="189"/>
      <c r="G3091" s="189"/>
      <c r="H3091" s="166"/>
    </row>
    <row r="3092" spans="1:8" ht="15" customHeight="1">
      <c r="A3092" s="268"/>
      <c r="B3092" s="259"/>
      <c r="C3092" s="187"/>
      <c r="D3092" s="187"/>
      <c r="E3092" s="188"/>
      <c r="F3092" s="189"/>
      <c r="G3092" s="189"/>
      <c r="H3092" s="166"/>
    </row>
    <row r="3093" spans="1:8" ht="15" customHeight="1">
      <c r="A3093" s="268"/>
      <c r="B3093" s="259"/>
      <c r="C3093" s="187"/>
      <c r="D3093" s="187"/>
      <c r="E3093" s="188"/>
      <c r="F3093" s="189"/>
      <c r="G3093" s="189"/>
      <c r="H3093" s="166"/>
    </row>
    <row r="3094" spans="1:8" ht="15" customHeight="1">
      <c r="A3094" s="268"/>
      <c r="B3094" s="259"/>
      <c r="C3094" s="187"/>
      <c r="D3094" s="187"/>
      <c r="E3094" s="188"/>
      <c r="F3094" s="189"/>
      <c r="G3094" s="189"/>
      <c r="H3094" s="166"/>
    </row>
    <row r="3095" spans="1:8" ht="15" customHeight="1">
      <c r="A3095" s="268"/>
      <c r="B3095" s="259"/>
      <c r="C3095" s="187"/>
      <c r="D3095" s="187"/>
      <c r="E3095" s="188"/>
      <c r="F3095" s="189"/>
      <c r="G3095" s="189"/>
      <c r="H3095" s="166"/>
    </row>
    <row r="3096" spans="1:8" ht="15" customHeight="1">
      <c r="A3096" s="268"/>
      <c r="B3096" s="259"/>
      <c r="C3096" s="187"/>
      <c r="D3096" s="187"/>
      <c r="E3096" s="188"/>
      <c r="F3096" s="189"/>
      <c r="G3096" s="189"/>
      <c r="H3096" s="166"/>
    </row>
    <row r="3097" spans="1:8" ht="15" customHeight="1">
      <c r="A3097" s="268"/>
      <c r="B3097" s="259"/>
      <c r="C3097" s="187"/>
      <c r="D3097" s="187"/>
      <c r="E3097" s="188"/>
      <c r="F3097" s="189"/>
      <c r="G3097" s="189"/>
      <c r="H3097" s="166"/>
    </row>
    <row r="3098" spans="1:8" ht="15" customHeight="1">
      <c r="A3098" s="268"/>
      <c r="B3098" s="259"/>
      <c r="C3098" s="187"/>
      <c r="D3098" s="187"/>
      <c r="E3098" s="188"/>
      <c r="F3098" s="189"/>
      <c r="G3098" s="189"/>
      <c r="H3098" s="166"/>
    </row>
    <row r="3099" spans="1:8" ht="15" customHeight="1">
      <c r="A3099" s="268"/>
      <c r="B3099" s="259"/>
      <c r="C3099" s="187"/>
      <c r="D3099" s="187"/>
      <c r="E3099" s="188"/>
      <c r="F3099" s="189"/>
      <c r="G3099" s="189"/>
      <c r="H3099" s="166"/>
    </row>
    <row r="3100" spans="1:8" ht="15" customHeight="1">
      <c r="A3100" s="268"/>
      <c r="B3100" s="259"/>
      <c r="C3100" s="187"/>
      <c r="D3100" s="187"/>
      <c r="E3100" s="188"/>
      <c r="F3100" s="189"/>
      <c r="G3100" s="189"/>
      <c r="H3100" s="166"/>
    </row>
    <row r="3101" spans="1:8" ht="15" customHeight="1">
      <c r="A3101" s="268"/>
      <c r="B3101" s="259"/>
      <c r="C3101" s="187"/>
      <c r="D3101" s="187"/>
      <c r="E3101" s="188"/>
      <c r="F3101" s="189"/>
      <c r="G3101" s="189"/>
      <c r="H3101" s="166"/>
    </row>
    <row r="3102" spans="1:8" ht="15" customHeight="1">
      <c r="A3102" s="268"/>
      <c r="B3102" s="259"/>
      <c r="C3102" s="187"/>
      <c r="D3102" s="187"/>
      <c r="E3102" s="188"/>
      <c r="F3102" s="189"/>
      <c r="G3102" s="189"/>
      <c r="H3102" s="166"/>
    </row>
    <row r="3103" spans="1:8" ht="15" customHeight="1">
      <c r="A3103" s="268"/>
      <c r="B3103" s="259"/>
      <c r="C3103" s="187"/>
      <c r="D3103" s="187"/>
      <c r="E3103" s="188"/>
      <c r="F3103" s="189"/>
      <c r="G3103" s="189"/>
      <c r="H3103" s="166"/>
    </row>
    <row r="3104" spans="1:8" ht="15" customHeight="1">
      <c r="A3104" s="268"/>
      <c r="B3104" s="259"/>
      <c r="C3104" s="187"/>
      <c r="D3104" s="187"/>
      <c r="E3104" s="188"/>
      <c r="F3104" s="189"/>
      <c r="G3104" s="189"/>
      <c r="H3104" s="166"/>
    </row>
    <row r="3105" spans="1:8" ht="15" customHeight="1">
      <c r="A3105" s="268"/>
      <c r="B3105" s="259"/>
      <c r="C3105" s="187"/>
      <c r="D3105" s="187"/>
      <c r="E3105" s="188"/>
      <c r="F3105" s="189"/>
      <c r="G3105" s="189"/>
      <c r="H3105" s="166"/>
    </row>
    <row r="3106" spans="1:8" ht="15" customHeight="1">
      <c r="A3106" s="268"/>
      <c r="B3106" s="259"/>
      <c r="C3106" s="187"/>
      <c r="D3106" s="187"/>
      <c r="E3106" s="188"/>
      <c r="F3106" s="189"/>
      <c r="G3106" s="189"/>
      <c r="H3106" s="166"/>
    </row>
    <row r="3107" spans="1:8" ht="15" customHeight="1">
      <c r="A3107" s="268"/>
      <c r="B3107" s="259"/>
      <c r="C3107" s="187"/>
      <c r="D3107" s="187"/>
      <c r="E3107" s="188"/>
      <c r="F3107" s="189"/>
      <c r="G3107" s="189"/>
      <c r="H3107" s="166"/>
    </row>
    <row r="3108" spans="1:8" ht="15" customHeight="1">
      <c r="A3108" s="268"/>
      <c r="B3108" s="259"/>
      <c r="C3108" s="187"/>
      <c r="D3108" s="187"/>
      <c r="E3108" s="188"/>
      <c r="F3108" s="189"/>
      <c r="G3108" s="189"/>
      <c r="H3108" s="166"/>
    </row>
    <row r="3109" spans="1:8" ht="15" customHeight="1">
      <c r="A3109" s="268"/>
      <c r="B3109" s="259"/>
      <c r="C3109" s="187"/>
      <c r="D3109" s="187"/>
      <c r="E3109" s="188"/>
      <c r="F3109" s="189"/>
      <c r="G3109" s="189"/>
      <c r="H3109" s="166"/>
    </row>
    <row r="3110" spans="1:8" ht="15" customHeight="1">
      <c r="A3110" s="268"/>
      <c r="B3110" s="259"/>
      <c r="C3110" s="187"/>
      <c r="D3110" s="187"/>
      <c r="E3110" s="188"/>
      <c r="F3110" s="189"/>
      <c r="G3110" s="189"/>
      <c r="H3110" s="166"/>
    </row>
    <row r="3111" spans="1:8" ht="15" customHeight="1">
      <c r="A3111" s="268"/>
      <c r="B3111" s="259"/>
      <c r="C3111" s="187"/>
      <c r="D3111" s="187"/>
      <c r="E3111" s="188"/>
      <c r="F3111" s="189"/>
      <c r="G3111" s="189"/>
      <c r="H3111" s="166"/>
    </row>
    <row r="3112" spans="1:8" ht="15" customHeight="1">
      <c r="A3112" s="268"/>
      <c r="B3112" s="259"/>
      <c r="C3112" s="187"/>
      <c r="D3112" s="187"/>
      <c r="E3112" s="188"/>
      <c r="F3112" s="189"/>
      <c r="G3112" s="189"/>
      <c r="H3112" s="166"/>
    </row>
    <row r="3113" spans="1:8" ht="15" customHeight="1">
      <c r="A3113" s="268"/>
      <c r="B3113" s="259"/>
      <c r="C3113" s="187"/>
      <c r="D3113" s="187"/>
      <c r="E3113" s="188"/>
      <c r="F3113" s="189"/>
      <c r="G3113" s="189"/>
      <c r="H3113" s="166"/>
    </row>
    <row r="3114" spans="1:8" ht="15" customHeight="1">
      <c r="A3114" s="268"/>
      <c r="B3114" s="259"/>
      <c r="C3114" s="187"/>
      <c r="D3114" s="187"/>
      <c r="E3114" s="188"/>
      <c r="F3114" s="189"/>
      <c r="G3114" s="189"/>
      <c r="H3114" s="166"/>
    </row>
    <row r="3115" spans="1:8" ht="15" customHeight="1">
      <c r="A3115" s="268"/>
      <c r="B3115" s="259"/>
      <c r="C3115" s="187"/>
      <c r="D3115" s="187"/>
      <c r="E3115" s="188"/>
      <c r="F3115" s="189"/>
      <c r="G3115" s="189"/>
      <c r="H3115" s="166"/>
    </row>
    <row r="3116" spans="1:8" ht="15" customHeight="1">
      <c r="A3116" s="268"/>
      <c r="B3116" s="259"/>
      <c r="C3116" s="187"/>
      <c r="D3116" s="187"/>
      <c r="E3116" s="188"/>
      <c r="F3116" s="189"/>
      <c r="G3116" s="189"/>
      <c r="H3116" s="166"/>
    </row>
    <row r="3117" spans="1:8" ht="15" customHeight="1">
      <c r="A3117" s="268"/>
      <c r="B3117" s="259"/>
      <c r="C3117" s="187"/>
      <c r="D3117" s="187"/>
      <c r="E3117" s="188"/>
      <c r="F3117" s="189"/>
      <c r="G3117" s="189"/>
      <c r="H3117" s="166"/>
    </row>
    <row r="3118" spans="1:8" ht="15" customHeight="1">
      <c r="A3118" s="268"/>
      <c r="B3118" s="259"/>
      <c r="C3118" s="187"/>
      <c r="D3118" s="187"/>
      <c r="E3118" s="188"/>
      <c r="F3118" s="189"/>
      <c r="G3118" s="189"/>
      <c r="H3118" s="166"/>
    </row>
    <row r="3119" spans="1:8" ht="15" customHeight="1">
      <c r="A3119" s="268"/>
      <c r="B3119" s="259"/>
      <c r="C3119" s="187"/>
      <c r="D3119" s="187"/>
      <c r="E3119" s="188"/>
      <c r="F3119" s="189"/>
      <c r="G3119" s="189"/>
      <c r="H3119" s="166"/>
    </row>
    <row r="3120" spans="1:8" ht="15" customHeight="1">
      <c r="A3120" s="268"/>
      <c r="B3120" s="259"/>
      <c r="C3120" s="187"/>
      <c r="D3120" s="187"/>
      <c r="E3120" s="188"/>
      <c r="F3120" s="189"/>
      <c r="G3120" s="189"/>
      <c r="H3120" s="166"/>
    </row>
    <row r="3121" spans="1:8" ht="15" customHeight="1">
      <c r="A3121" s="268"/>
      <c r="B3121" s="259"/>
      <c r="C3121" s="187"/>
      <c r="D3121" s="187"/>
      <c r="E3121" s="188"/>
      <c r="F3121" s="189"/>
      <c r="G3121" s="189"/>
      <c r="H3121" s="166"/>
    </row>
    <row r="3122" spans="1:8" ht="15" customHeight="1">
      <c r="A3122" s="268"/>
      <c r="B3122" s="259"/>
      <c r="C3122" s="187"/>
      <c r="D3122" s="187"/>
      <c r="E3122" s="188"/>
      <c r="F3122" s="189"/>
      <c r="G3122" s="189"/>
      <c r="H3122" s="166"/>
    </row>
    <row r="3123" spans="1:8" ht="15" customHeight="1">
      <c r="A3123" s="268"/>
      <c r="B3123" s="259"/>
      <c r="C3123" s="187"/>
      <c r="D3123" s="187"/>
      <c r="E3123" s="188"/>
      <c r="F3123" s="189"/>
      <c r="G3123" s="189"/>
      <c r="H3123" s="166"/>
    </row>
    <row r="3124" spans="1:8" ht="15" customHeight="1">
      <c r="A3124" s="268"/>
      <c r="B3124" s="259"/>
      <c r="C3124" s="187"/>
      <c r="D3124" s="187"/>
      <c r="E3124" s="188"/>
      <c r="F3124" s="189"/>
      <c r="G3124" s="189"/>
      <c r="H3124" s="166"/>
    </row>
    <row r="3125" spans="1:8" ht="15" customHeight="1">
      <c r="A3125" s="268"/>
      <c r="B3125" s="259"/>
      <c r="C3125" s="187"/>
      <c r="D3125" s="187"/>
      <c r="E3125" s="188"/>
      <c r="F3125" s="189"/>
      <c r="G3125" s="189"/>
      <c r="H3125" s="166"/>
    </row>
    <row r="3126" spans="1:8" ht="15" customHeight="1">
      <c r="A3126" s="268"/>
      <c r="B3126" s="259"/>
      <c r="C3126" s="187"/>
      <c r="D3126" s="187"/>
      <c r="E3126" s="188"/>
      <c r="F3126" s="189"/>
      <c r="G3126" s="189"/>
      <c r="H3126" s="166"/>
    </row>
    <row r="3127" spans="1:8" ht="15" customHeight="1">
      <c r="A3127" s="268"/>
      <c r="B3127" s="259"/>
      <c r="C3127" s="187"/>
      <c r="D3127" s="187"/>
      <c r="E3127" s="188"/>
      <c r="F3127" s="189"/>
      <c r="G3127" s="189"/>
      <c r="H3127" s="166"/>
    </row>
    <row r="3128" spans="1:8" ht="15" customHeight="1">
      <c r="A3128" s="268"/>
      <c r="B3128" s="259"/>
      <c r="C3128" s="187"/>
      <c r="D3128" s="187"/>
      <c r="E3128" s="188"/>
      <c r="F3128" s="189"/>
      <c r="G3128" s="189"/>
      <c r="H3128" s="166"/>
    </row>
    <row r="3129" spans="1:8" ht="15" customHeight="1">
      <c r="A3129" s="268"/>
      <c r="B3129" s="259"/>
      <c r="C3129" s="187"/>
      <c r="D3129" s="187"/>
      <c r="E3129" s="188"/>
      <c r="F3129" s="189"/>
      <c r="G3129" s="189"/>
      <c r="H3129" s="166"/>
    </row>
    <row r="3130" spans="1:8" ht="15" customHeight="1">
      <c r="A3130" s="268"/>
      <c r="B3130" s="259"/>
      <c r="C3130" s="187"/>
      <c r="D3130" s="187"/>
      <c r="E3130" s="188"/>
      <c r="F3130" s="189"/>
      <c r="G3130" s="189"/>
      <c r="H3130" s="166"/>
    </row>
    <row r="3131" spans="1:8" ht="15" customHeight="1">
      <c r="A3131" s="268"/>
      <c r="B3131" s="259"/>
      <c r="C3131" s="187"/>
      <c r="D3131" s="187"/>
      <c r="E3131" s="188"/>
      <c r="F3131" s="189"/>
      <c r="G3131" s="189"/>
      <c r="H3131" s="166"/>
    </row>
    <row r="3132" spans="1:8" ht="15" customHeight="1">
      <c r="A3132" s="268"/>
      <c r="B3132" s="259"/>
      <c r="C3132" s="187"/>
      <c r="D3132" s="187"/>
      <c r="E3132" s="188"/>
      <c r="F3132" s="189"/>
      <c r="G3132" s="189"/>
      <c r="H3132" s="166"/>
    </row>
    <row r="3133" spans="1:8" ht="15" customHeight="1">
      <c r="A3133" s="268"/>
      <c r="B3133" s="259"/>
      <c r="C3133" s="187"/>
      <c r="D3133" s="187"/>
      <c r="E3133" s="188"/>
      <c r="F3133" s="189"/>
      <c r="G3133" s="189"/>
      <c r="H3133" s="166"/>
    </row>
    <row r="3134" spans="1:8" ht="15" customHeight="1">
      <c r="A3134" s="268"/>
      <c r="B3134" s="259"/>
      <c r="C3134" s="187"/>
      <c r="D3134" s="187"/>
      <c r="E3134" s="188"/>
      <c r="F3134" s="189"/>
      <c r="G3134" s="189"/>
      <c r="H3134" s="166"/>
    </row>
    <row r="3135" spans="1:8" ht="15" customHeight="1">
      <c r="A3135" s="268"/>
      <c r="B3135" s="259"/>
      <c r="C3135" s="187"/>
      <c r="D3135" s="187"/>
      <c r="E3135" s="188"/>
      <c r="F3135" s="189"/>
      <c r="G3135" s="189"/>
      <c r="H3135" s="166"/>
    </row>
    <row r="3136" spans="1:8" ht="15" customHeight="1">
      <c r="A3136" s="268"/>
      <c r="B3136" s="259"/>
      <c r="C3136" s="187"/>
      <c r="D3136" s="187"/>
      <c r="E3136" s="188"/>
      <c r="F3136" s="189"/>
      <c r="G3136" s="189"/>
      <c r="H3136" s="166"/>
    </row>
    <row r="3137" spans="1:8" ht="15" customHeight="1">
      <c r="A3137" s="268"/>
      <c r="B3137" s="259"/>
      <c r="C3137" s="187"/>
      <c r="D3137" s="187"/>
      <c r="E3137" s="188"/>
      <c r="F3137" s="189"/>
      <c r="G3137" s="189"/>
      <c r="H3137" s="166"/>
    </row>
    <row r="3138" spans="1:8" ht="15" customHeight="1">
      <c r="A3138" s="268"/>
      <c r="B3138" s="259"/>
      <c r="C3138" s="187"/>
      <c r="D3138" s="187"/>
      <c r="E3138" s="188"/>
      <c r="F3138" s="189"/>
      <c r="G3138" s="189"/>
      <c r="H3138" s="166"/>
    </row>
    <row r="3139" spans="1:8" ht="15" customHeight="1">
      <c r="A3139" s="268"/>
      <c r="B3139" s="259"/>
      <c r="C3139" s="187"/>
      <c r="D3139" s="187"/>
      <c r="E3139" s="188"/>
      <c r="F3139" s="189"/>
      <c r="G3139" s="189"/>
      <c r="H3139" s="166"/>
    </row>
    <row r="3140" spans="1:8" ht="15" customHeight="1">
      <c r="A3140" s="268"/>
      <c r="B3140" s="259"/>
      <c r="C3140" s="187"/>
      <c r="D3140" s="187"/>
      <c r="E3140" s="188"/>
      <c r="F3140" s="189"/>
      <c r="G3140" s="189"/>
      <c r="H3140" s="166"/>
    </row>
    <row r="3141" spans="1:8" ht="15" customHeight="1">
      <c r="A3141" s="268"/>
      <c r="B3141" s="259"/>
      <c r="C3141" s="187"/>
      <c r="D3141" s="187"/>
      <c r="E3141" s="188"/>
      <c r="F3141" s="189"/>
      <c r="G3141" s="189"/>
      <c r="H3141" s="166"/>
    </row>
    <row r="3142" spans="1:8" ht="15" customHeight="1">
      <c r="A3142" s="268"/>
      <c r="B3142" s="259"/>
      <c r="C3142" s="187"/>
      <c r="D3142" s="187"/>
      <c r="E3142" s="188"/>
      <c r="F3142" s="189"/>
      <c r="G3142" s="189"/>
      <c r="H3142" s="166"/>
    </row>
    <row r="3143" spans="1:8" ht="15" customHeight="1">
      <c r="A3143" s="268"/>
      <c r="B3143" s="259"/>
      <c r="C3143" s="187"/>
      <c r="D3143" s="187"/>
      <c r="E3143" s="188"/>
      <c r="F3143" s="189"/>
      <c r="G3143" s="189"/>
      <c r="H3143" s="166"/>
    </row>
    <row r="3144" spans="1:8" ht="15" customHeight="1">
      <c r="A3144" s="268"/>
      <c r="B3144" s="259"/>
      <c r="C3144" s="187"/>
      <c r="D3144" s="187"/>
      <c r="E3144" s="188"/>
      <c r="F3144" s="189"/>
      <c r="G3144" s="189"/>
      <c r="H3144" s="166"/>
    </row>
    <row r="3145" spans="1:8" ht="15" customHeight="1">
      <c r="A3145" s="268"/>
      <c r="B3145" s="259"/>
      <c r="C3145" s="187"/>
      <c r="D3145" s="187"/>
      <c r="E3145" s="188"/>
      <c r="F3145" s="189"/>
      <c r="G3145" s="189"/>
      <c r="H3145" s="166"/>
    </row>
    <row r="3146" spans="1:8" ht="15" customHeight="1">
      <c r="A3146" s="268"/>
      <c r="B3146" s="259"/>
      <c r="C3146" s="187"/>
      <c r="D3146" s="187"/>
      <c r="E3146" s="188"/>
      <c r="F3146" s="189"/>
      <c r="G3146" s="189"/>
      <c r="H3146" s="166"/>
    </row>
    <row r="3147" spans="1:8" ht="15" customHeight="1">
      <c r="A3147" s="268"/>
      <c r="B3147" s="259"/>
      <c r="C3147" s="187"/>
      <c r="D3147" s="187"/>
      <c r="E3147" s="188"/>
      <c r="F3147" s="189"/>
      <c r="G3147" s="189"/>
      <c r="H3147" s="166"/>
    </row>
    <row r="3148" spans="1:8" ht="15" customHeight="1">
      <c r="A3148" s="268"/>
      <c r="B3148" s="259"/>
      <c r="C3148" s="187"/>
      <c r="D3148" s="187"/>
      <c r="E3148" s="188"/>
      <c r="F3148" s="189"/>
      <c r="G3148" s="189"/>
      <c r="H3148" s="166"/>
    </row>
    <row r="3149" spans="1:8" ht="15" customHeight="1">
      <c r="A3149" s="268"/>
      <c r="B3149" s="259"/>
      <c r="C3149" s="187"/>
      <c r="D3149" s="187"/>
      <c r="E3149" s="188"/>
      <c r="F3149" s="189"/>
      <c r="G3149" s="189"/>
      <c r="H3149" s="166"/>
    </row>
    <row r="3150" spans="1:8" ht="15" customHeight="1">
      <c r="A3150" s="268"/>
      <c r="B3150" s="259"/>
      <c r="C3150" s="187"/>
      <c r="D3150" s="187"/>
      <c r="E3150" s="188"/>
      <c r="F3150" s="189"/>
      <c r="G3150" s="189"/>
      <c r="H3150" s="166"/>
    </row>
    <row r="3151" spans="1:8" ht="15" customHeight="1">
      <c r="A3151" s="268"/>
      <c r="B3151" s="259"/>
      <c r="C3151" s="187"/>
      <c r="D3151" s="187"/>
      <c r="E3151" s="188"/>
      <c r="F3151" s="189"/>
      <c r="G3151" s="189"/>
      <c r="H3151" s="166"/>
    </row>
    <row r="3152" spans="1:8" ht="15" customHeight="1">
      <c r="A3152" s="268"/>
      <c r="B3152" s="259"/>
      <c r="C3152" s="187"/>
      <c r="D3152" s="187"/>
      <c r="E3152" s="188"/>
      <c r="F3152" s="189"/>
      <c r="G3152" s="189"/>
      <c r="H3152" s="166"/>
    </row>
    <row r="3153" spans="1:8" ht="15" customHeight="1">
      <c r="A3153" s="268"/>
      <c r="B3153" s="259"/>
      <c r="C3153" s="187"/>
      <c r="D3153" s="187"/>
      <c r="E3153" s="188"/>
      <c r="F3153" s="189"/>
      <c r="G3153" s="189"/>
      <c r="H3153" s="166"/>
    </row>
    <row r="3154" spans="1:8" ht="15" customHeight="1">
      <c r="A3154" s="268"/>
      <c r="B3154" s="259"/>
      <c r="C3154" s="187"/>
      <c r="D3154" s="187"/>
      <c r="E3154" s="188"/>
      <c r="F3154" s="189"/>
      <c r="G3154" s="189"/>
      <c r="H3154" s="166"/>
    </row>
    <row r="3155" spans="1:8" ht="15" customHeight="1">
      <c r="A3155" s="268"/>
      <c r="B3155" s="259"/>
      <c r="C3155" s="187"/>
      <c r="D3155" s="187"/>
      <c r="E3155" s="188"/>
      <c r="F3155" s="189"/>
      <c r="G3155" s="189"/>
      <c r="H3155" s="166"/>
    </row>
    <row r="3156" spans="1:8" ht="15" customHeight="1">
      <c r="A3156" s="268"/>
      <c r="B3156" s="259"/>
      <c r="C3156" s="187"/>
      <c r="D3156" s="187"/>
      <c r="E3156" s="188"/>
      <c r="F3156" s="189"/>
      <c r="G3156" s="189"/>
      <c r="H3156" s="166"/>
    </row>
    <row r="3157" spans="1:8" ht="15" customHeight="1">
      <c r="A3157" s="268"/>
      <c r="B3157" s="259"/>
      <c r="C3157" s="187"/>
      <c r="D3157" s="187"/>
      <c r="E3157" s="188"/>
      <c r="F3157" s="189"/>
      <c r="G3157" s="189"/>
      <c r="H3157" s="166"/>
    </row>
    <row r="3158" spans="1:8" ht="15" customHeight="1">
      <c r="A3158" s="268"/>
      <c r="B3158" s="259"/>
      <c r="C3158" s="187"/>
      <c r="D3158" s="187"/>
      <c r="E3158" s="188"/>
      <c r="F3158" s="189"/>
      <c r="G3158" s="189"/>
      <c r="H3158" s="166"/>
    </row>
    <row r="3159" spans="1:8" ht="15" customHeight="1">
      <c r="A3159" s="268"/>
      <c r="B3159" s="259"/>
      <c r="C3159" s="187"/>
      <c r="D3159" s="187"/>
      <c r="E3159" s="188"/>
      <c r="F3159" s="189"/>
      <c r="G3159" s="189"/>
      <c r="H3159" s="166"/>
    </row>
    <row r="3160" spans="1:8" ht="15" customHeight="1">
      <c r="A3160" s="268"/>
      <c r="B3160" s="259"/>
      <c r="C3160" s="187"/>
      <c r="D3160" s="187"/>
      <c r="E3160" s="188"/>
      <c r="F3160" s="189"/>
      <c r="G3160" s="189"/>
      <c r="H3160" s="166"/>
    </row>
    <row r="3161" spans="1:8" ht="15" customHeight="1">
      <c r="A3161" s="268"/>
      <c r="B3161" s="259"/>
      <c r="C3161" s="187"/>
      <c r="D3161" s="187"/>
      <c r="E3161" s="188"/>
      <c r="F3161" s="189"/>
      <c r="G3161" s="189"/>
      <c r="H3161" s="166"/>
    </row>
    <row r="3162" spans="1:8" ht="15" customHeight="1">
      <c r="A3162" s="268"/>
      <c r="B3162" s="259"/>
      <c r="C3162" s="187"/>
      <c r="D3162" s="187"/>
      <c r="E3162" s="188"/>
      <c r="F3162" s="189"/>
      <c r="G3162" s="189"/>
      <c r="H3162" s="166"/>
    </row>
    <row r="3163" spans="1:8" ht="15" customHeight="1">
      <c r="A3163" s="268"/>
      <c r="B3163" s="259"/>
      <c r="C3163" s="187"/>
      <c r="D3163" s="187"/>
      <c r="E3163" s="188"/>
      <c r="F3163" s="189"/>
      <c r="G3163" s="189"/>
      <c r="H3163" s="166"/>
    </row>
    <row r="3164" spans="1:8" ht="15" customHeight="1">
      <c r="A3164" s="268"/>
      <c r="B3164" s="259"/>
      <c r="C3164" s="187"/>
      <c r="D3164" s="187"/>
      <c r="E3164" s="188"/>
      <c r="F3164" s="189"/>
      <c r="G3164" s="189"/>
      <c r="H3164" s="166"/>
    </row>
    <row r="3165" spans="1:8" ht="15" customHeight="1">
      <c r="A3165" s="268"/>
      <c r="B3165" s="259"/>
      <c r="C3165" s="187"/>
      <c r="D3165" s="187"/>
      <c r="E3165" s="188"/>
      <c r="F3165" s="189"/>
      <c r="G3165" s="189"/>
      <c r="H3165" s="166"/>
    </row>
    <row r="3166" spans="1:8" ht="15" customHeight="1">
      <c r="A3166" s="268"/>
      <c r="B3166" s="259"/>
      <c r="C3166" s="187"/>
      <c r="D3166" s="187"/>
      <c r="E3166" s="188"/>
      <c r="F3166" s="189"/>
      <c r="G3166" s="189"/>
      <c r="H3166" s="166"/>
    </row>
    <row r="3167" spans="1:8" ht="15" customHeight="1">
      <c r="A3167" s="268"/>
      <c r="B3167" s="259"/>
      <c r="C3167" s="187"/>
      <c r="D3167" s="187"/>
      <c r="E3167" s="188"/>
      <c r="F3167" s="189"/>
      <c r="G3167" s="189"/>
      <c r="H3167" s="166"/>
    </row>
    <row r="3168" spans="1:8" ht="15" customHeight="1">
      <c r="A3168" s="268"/>
      <c r="B3168" s="259"/>
      <c r="C3168" s="187"/>
      <c r="D3168" s="187"/>
      <c r="E3168" s="188"/>
      <c r="F3168" s="189"/>
      <c r="G3168" s="189"/>
      <c r="H3168" s="166"/>
    </row>
    <row r="3169" spans="1:8" ht="15" customHeight="1">
      <c r="A3169" s="268"/>
      <c r="B3169" s="259"/>
      <c r="C3169" s="187"/>
      <c r="D3169" s="187"/>
      <c r="E3169" s="188"/>
      <c r="F3169" s="189"/>
      <c r="G3169" s="189"/>
      <c r="H3169" s="166"/>
    </row>
    <row r="3170" spans="1:8" ht="15" customHeight="1">
      <c r="A3170" s="268"/>
      <c r="B3170" s="259"/>
      <c r="C3170" s="187"/>
      <c r="D3170" s="187"/>
      <c r="E3170" s="188"/>
      <c r="F3170" s="189"/>
      <c r="G3170" s="189"/>
      <c r="H3170" s="166"/>
    </row>
    <row r="3171" spans="1:8" ht="15" customHeight="1">
      <c r="A3171" s="268"/>
      <c r="B3171" s="259"/>
      <c r="C3171" s="187"/>
      <c r="D3171" s="187"/>
      <c r="E3171" s="188"/>
      <c r="F3171" s="189"/>
      <c r="G3171" s="189"/>
      <c r="H3171" s="166"/>
    </row>
    <row r="3172" spans="1:8" ht="15" customHeight="1">
      <c r="A3172" s="268"/>
      <c r="B3172" s="259"/>
      <c r="C3172" s="187"/>
      <c r="D3172" s="187"/>
      <c r="E3172" s="188"/>
      <c r="F3172" s="189"/>
      <c r="G3172" s="189"/>
      <c r="H3172" s="166"/>
    </row>
    <row r="3173" spans="1:8" ht="15" customHeight="1">
      <c r="A3173" s="268"/>
      <c r="B3173" s="259"/>
      <c r="C3173" s="187"/>
      <c r="D3173" s="187"/>
      <c r="E3173" s="188"/>
      <c r="F3173" s="189"/>
      <c r="G3173" s="189"/>
      <c r="H3173" s="166"/>
    </row>
    <row r="3174" spans="1:8" ht="15" customHeight="1">
      <c r="A3174" s="268"/>
      <c r="B3174" s="259"/>
      <c r="C3174" s="187"/>
      <c r="D3174" s="187"/>
      <c r="E3174" s="188"/>
      <c r="F3174" s="189"/>
      <c r="G3174" s="189"/>
      <c r="H3174" s="166"/>
    </row>
    <row r="3175" spans="1:8" ht="15" customHeight="1">
      <c r="A3175" s="268"/>
      <c r="B3175" s="259"/>
      <c r="C3175" s="187"/>
      <c r="D3175" s="187"/>
      <c r="E3175" s="188"/>
      <c r="F3175" s="189"/>
      <c r="G3175" s="189"/>
      <c r="H3175" s="166"/>
    </row>
    <row r="3176" spans="1:8" ht="15" customHeight="1">
      <c r="A3176" s="268"/>
      <c r="B3176" s="259"/>
      <c r="C3176" s="187"/>
      <c r="D3176" s="187"/>
      <c r="E3176" s="188"/>
      <c r="F3176" s="189"/>
      <c r="G3176" s="189"/>
      <c r="H3176" s="166"/>
    </row>
    <row r="3177" spans="1:8" ht="15" customHeight="1">
      <c r="A3177" s="268"/>
      <c r="B3177" s="259"/>
      <c r="C3177" s="187"/>
      <c r="D3177" s="187"/>
      <c r="E3177" s="188"/>
      <c r="F3177" s="189"/>
      <c r="G3177" s="189"/>
      <c r="H3177" s="166"/>
    </row>
    <row r="3178" spans="1:8" ht="15" customHeight="1">
      <c r="A3178" s="268"/>
      <c r="B3178" s="259"/>
      <c r="C3178" s="187"/>
      <c r="D3178" s="187"/>
      <c r="E3178" s="188"/>
      <c r="F3178" s="189"/>
      <c r="G3178" s="189"/>
      <c r="H3178" s="166"/>
    </row>
    <row r="3179" spans="1:8" ht="15" customHeight="1">
      <c r="A3179" s="268"/>
      <c r="B3179" s="259"/>
      <c r="C3179" s="187"/>
      <c r="D3179" s="187"/>
      <c r="E3179" s="188"/>
      <c r="F3179" s="189"/>
      <c r="G3179" s="189"/>
      <c r="H3179" s="166"/>
    </row>
    <row r="3180" spans="1:8" ht="15" customHeight="1">
      <c r="A3180" s="268"/>
      <c r="B3180" s="259"/>
      <c r="C3180" s="187"/>
      <c r="D3180" s="187"/>
      <c r="E3180" s="188"/>
      <c r="F3180" s="189"/>
      <c r="G3180" s="189"/>
      <c r="H3180" s="166"/>
    </row>
    <row r="3181" spans="1:8" ht="15" customHeight="1">
      <c r="A3181" s="268"/>
      <c r="B3181" s="259"/>
      <c r="C3181" s="187"/>
      <c r="D3181" s="187"/>
      <c r="E3181" s="188"/>
      <c r="F3181" s="189"/>
      <c r="G3181" s="189"/>
      <c r="H3181" s="166"/>
    </row>
    <row r="3182" spans="1:8" ht="15" customHeight="1">
      <c r="A3182" s="268"/>
      <c r="B3182" s="259"/>
      <c r="C3182" s="187"/>
      <c r="D3182" s="187"/>
      <c r="E3182" s="188"/>
      <c r="F3182" s="189"/>
      <c r="G3182" s="189"/>
      <c r="H3182" s="166"/>
    </row>
    <row r="3183" spans="1:8" ht="15" customHeight="1">
      <c r="A3183" s="268"/>
      <c r="B3183" s="259"/>
      <c r="C3183" s="187"/>
      <c r="D3183" s="187"/>
      <c r="E3183" s="188"/>
      <c r="F3183" s="189"/>
      <c r="G3183" s="189"/>
      <c r="H3183" s="166"/>
    </row>
    <row r="3184" spans="1:8" ht="15" customHeight="1">
      <c r="A3184" s="268"/>
      <c r="B3184" s="259"/>
      <c r="C3184" s="187"/>
      <c r="D3184" s="187"/>
      <c r="E3184" s="188"/>
      <c r="F3184" s="189"/>
      <c r="G3184" s="189"/>
      <c r="H3184" s="166"/>
    </row>
    <row r="3185" spans="1:8" ht="15" customHeight="1">
      <c r="A3185" s="268"/>
      <c r="B3185" s="259"/>
      <c r="C3185" s="187"/>
      <c r="D3185" s="187"/>
      <c r="E3185" s="188"/>
      <c r="F3185" s="189"/>
      <c r="G3185" s="189"/>
      <c r="H3185" s="166"/>
    </row>
    <row r="3186" spans="1:8" ht="15" customHeight="1">
      <c r="A3186" s="268"/>
      <c r="B3186" s="259"/>
      <c r="C3186" s="187"/>
      <c r="D3186" s="187"/>
      <c r="E3186" s="188"/>
      <c r="F3186" s="189"/>
      <c r="G3186" s="189"/>
      <c r="H3186" s="166"/>
    </row>
    <row r="3187" spans="1:8" ht="15" customHeight="1">
      <c r="A3187" s="268"/>
      <c r="B3187" s="259"/>
      <c r="C3187" s="187"/>
      <c r="D3187" s="187"/>
      <c r="E3187" s="188"/>
      <c r="F3187" s="189"/>
      <c r="G3187" s="189"/>
      <c r="H3187" s="166"/>
    </row>
    <row r="3188" spans="1:8" ht="15" customHeight="1">
      <c r="A3188" s="268"/>
      <c r="B3188" s="259"/>
      <c r="C3188" s="187"/>
      <c r="D3188" s="187"/>
      <c r="E3188" s="188"/>
      <c r="F3188" s="189"/>
      <c r="G3188" s="189"/>
      <c r="H3188" s="166"/>
    </row>
    <row r="3189" spans="1:8" ht="15" customHeight="1">
      <c r="A3189" s="268"/>
      <c r="B3189" s="259"/>
      <c r="C3189" s="187"/>
      <c r="D3189" s="187"/>
      <c r="E3189" s="188"/>
      <c r="F3189" s="189"/>
      <c r="G3189" s="189"/>
      <c r="H3189" s="166"/>
    </row>
    <row r="3190" spans="1:8" ht="15" customHeight="1">
      <c r="A3190" s="268"/>
      <c r="B3190" s="259"/>
      <c r="C3190" s="187"/>
      <c r="D3190" s="187"/>
      <c r="E3190" s="188"/>
      <c r="F3190" s="189"/>
      <c r="G3190" s="189"/>
      <c r="H3190" s="166"/>
    </row>
    <row r="3191" spans="1:8" ht="15" customHeight="1">
      <c r="A3191" s="268"/>
      <c r="B3191" s="259"/>
      <c r="C3191" s="187"/>
      <c r="D3191" s="187"/>
      <c r="E3191" s="188"/>
      <c r="F3191" s="189"/>
      <c r="G3191" s="189"/>
      <c r="H3191" s="166"/>
    </row>
    <row r="3192" spans="1:8" ht="15" customHeight="1">
      <c r="A3192" s="268"/>
      <c r="B3192" s="259"/>
      <c r="C3192" s="187"/>
      <c r="D3192" s="187"/>
      <c r="E3192" s="188"/>
      <c r="F3192" s="189"/>
      <c r="G3192" s="189"/>
      <c r="H3192" s="166"/>
    </row>
    <row r="3193" spans="1:8" ht="15" customHeight="1">
      <c r="A3193" s="268"/>
      <c r="B3193" s="259"/>
      <c r="C3193" s="187"/>
      <c r="D3193" s="187"/>
      <c r="E3193" s="188"/>
      <c r="F3193" s="189"/>
      <c r="G3193" s="189"/>
      <c r="H3193" s="166"/>
    </row>
    <row r="3194" spans="1:8" ht="15" customHeight="1">
      <c r="A3194" s="268"/>
      <c r="B3194" s="259"/>
      <c r="C3194" s="187"/>
      <c r="D3194" s="187"/>
      <c r="E3194" s="188"/>
      <c r="F3194" s="189"/>
      <c r="G3194" s="189"/>
      <c r="H3194" s="166"/>
    </row>
    <row r="3195" spans="1:8" ht="15" customHeight="1">
      <c r="A3195" s="268"/>
      <c r="B3195" s="259"/>
      <c r="C3195" s="187"/>
      <c r="D3195" s="187"/>
      <c r="E3195" s="188"/>
      <c r="F3195" s="189"/>
      <c r="G3195" s="189"/>
      <c r="H3195" s="166"/>
    </row>
    <row r="3196" spans="1:8" ht="15" customHeight="1">
      <c r="A3196" s="268"/>
      <c r="B3196" s="259"/>
      <c r="C3196" s="187"/>
      <c r="D3196" s="187"/>
      <c r="E3196" s="188"/>
      <c r="F3196" s="189"/>
      <c r="G3196" s="189"/>
      <c r="H3196" s="166"/>
    </row>
    <row r="3197" spans="1:8" ht="15" customHeight="1">
      <c r="A3197" s="268"/>
      <c r="B3197" s="259"/>
      <c r="C3197" s="187"/>
      <c r="D3197" s="187"/>
      <c r="E3197" s="188"/>
      <c r="F3197" s="189"/>
      <c r="G3197" s="189"/>
      <c r="H3197" s="166"/>
    </row>
    <row r="3198" spans="1:8" ht="15" customHeight="1">
      <c r="A3198" s="268"/>
      <c r="B3198" s="259"/>
      <c r="C3198" s="187"/>
      <c r="D3198" s="187"/>
      <c r="E3198" s="188"/>
      <c r="F3198" s="189"/>
      <c r="G3198" s="189"/>
      <c r="H3198" s="166"/>
    </row>
    <row r="3199" spans="1:8" ht="15" customHeight="1">
      <c r="A3199" s="268"/>
      <c r="B3199" s="259"/>
      <c r="C3199" s="187"/>
      <c r="D3199" s="187"/>
      <c r="E3199" s="188"/>
      <c r="F3199" s="189"/>
      <c r="G3199" s="189"/>
      <c r="H3199" s="166"/>
    </row>
    <row r="3200" spans="1:8" ht="15" customHeight="1">
      <c r="A3200" s="268"/>
      <c r="B3200" s="259"/>
      <c r="C3200" s="187"/>
      <c r="D3200" s="187"/>
      <c r="E3200" s="188"/>
      <c r="F3200" s="189"/>
      <c r="G3200" s="189"/>
      <c r="H3200" s="166"/>
    </row>
    <row r="3201" spans="1:8" ht="15" customHeight="1">
      <c r="A3201" s="268"/>
      <c r="B3201" s="259"/>
      <c r="C3201" s="187"/>
      <c r="D3201" s="187"/>
      <c r="E3201" s="188"/>
      <c r="F3201" s="189"/>
      <c r="G3201" s="189"/>
      <c r="H3201" s="166"/>
    </row>
    <row r="3202" spans="1:8" ht="15" customHeight="1">
      <c r="A3202" s="268"/>
      <c r="B3202" s="259"/>
      <c r="C3202" s="187"/>
      <c r="D3202" s="187"/>
      <c r="E3202" s="188"/>
      <c r="F3202" s="189"/>
      <c r="G3202" s="189"/>
      <c r="H3202" s="166"/>
    </row>
    <row r="3203" spans="1:8" ht="15" customHeight="1">
      <c r="A3203" s="268"/>
      <c r="B3203" s="259"/>
      <c r="C3203" s="187"/>
      <c r="D3203" s="187"/>
      <c r="E3203" s="188"/>
      <c r="F3203" s="189"/>
      <c r="G3203" s="189"/>
      <c r="H3203" s="166"/>
    </row>
    <row r="3204" spans="1:8" ht="15" customHeight="1">
      <c r="A3204" s="268"/>
      <c r="B3204" s="259"/>
      <c r="C3204" s="187"/>
      <c r="D3204" s="187"/>
      <c r="E3204" s="188"/>
      <c r="F3204" s="189"/>
      <c r="G3204" s="189"/>
      <c r="H3204" s="166"/>
    </row>
    <row r="3205" spans="1:8" ht="15" customHeight="1">
      <c r="A3205" s="268"/>
      <c r="B3205" s="259"/>
      <c r="C3205" s="187"/>
      <c r="D3205" s="187"/>
      <c r="E3205" s="188"/>
      <c r="F3205" s="189"/>
      <c r="G3205" s="189"/>
      <c r="H3205" s="166"/>
    </row>
    <row r="3206" spans="1:8" ht="15" customHeight="1">
      <c r="A3206" s="268"/>
      <c r="B3206" s="259"/>
      <c r="C3206" s="187"/>
      <c r="D3206" s="187"/>
      <c r="E3206" s="188"/>
      <c r="F3206" s="189"/>
      <c r="G3206" s="189"/>
      <c r="H3206" s="166"/>
    </row>
    <row r="3207" spans="1:8" ht="15" customHeight="1">
      <c r="A3207" s="268"/>
      <c r="B3207" s="259"/>
      <c r="C3207" s="187"/>
      <c r="D3207" s="187"/>
      <c r="E3207" s="188"/>
      <c r="F3207" s="189"/>
      <c r="G3207" s="189"/>
      <c r="H3207" s="166"/>
    </row>
    <row r="3208" spans="1:8" ht="15" customHeight="1">
      <c r="A3208" s="268"/>
      <c r="B3208" s="259"/>
      <c r="C3208" s="187"/>
      <c r="D3208" s="187"/>
      <c r="E3208" s="188"/>
      <c r="F3208" s="189"/>
      <c r="G3208" s="189"/>
      <c r="H3208" s="166"/>
    </row>
    <row r="3209" spans="1:8" ht="15" customHeight="1">
      <c r="A3209" s="268"/>
      <c r="B3209" s="259"/>
      <c r="C3209" s="187"/>
      <c r="D3209" s="187"/>
      <c r="E3209" s="188"/>
      <c r="F3209" s="189"/>
      <c r="G3209" s="189"/>
      <c r="H3209" s="166"/>
    </row>
    <row r="3210" spans="1:8" ht="15" customHeight="1">
      <c r="A3210" s="268"/>
      <c r="B3210" s="259"/>
      <c r="C3210" s="187"/>
      <c r="D3210" s="187"/>
      <c r="E3210" s="188"/>
      <c r="F3210" s="189"/>
      <c r="G3210" s="189"/>
      <c r="H3210" s="166"/>
    </row>
    <row r="3211" spans="1:8" ht="15" customHeight="1">
      <c r="A3211" s="268"/>
      <c r="B3211" s="259"/>
      <c r="C3211" s="187"/>
      <c r="D3211" s="187"/>
      <c r="E3211" s="188"/>
      <c r="F3211" s="189"/>
      <c r="G3211" s="189"/>
      <c r="H3211" s="166"/>
    </row>
    <row r="3212" spans="1:8" ht="15" customHeight="1">
      <c r="A3212" s="268"/>
      <c r="B3212" s="259"/>
      <c r="C3212" s="187"/>
      <c r="D3212" s="187"/>
      <c r="E3212" s="188"/>
      <c r="F3212" s="189"/>
      <c r="G3212" s="189"/>
      <c r="H3212" s="166"/>
    </row>
    <row r="3213" spans="1:8" ht="15" customHeight="1">
      <c r="A3213" s="268"/>
      <c r="B3213" s="259"/>
      <c r="C3213" s="187"/>
      <c r="D3213" s="187"/>
      <c r="E3213" s="188"/>
      <c r="F3213" s="189"/>
      <c r="G3213" s="189"/>
      <c r="H3213" s="166"/>
    </row>
    <row r="3214" spans="1:8" ht="15" customHeight="1">
      <c r="A3214" s="268"/>
      <c r="B3214" s="259"/>
      <c r="C3214" s="187"/>
      <c r="D3214" s="187"/>
      <c r="E3214" s="188"/>
      <c r="F3214" s="189"/>
      <c r="G3214" s="189"/>
      <c r="H3214" s="166"/>
    </row>
    <row r="3215" spans="1:8" ht="15" customHeight="1">
      <c r="A3215" s="268"/>
      <c r="B3215" s="259"/>
      <c r="C3215" s="187"/>
      <c r="D3215" s="187"/>
      <c r="E3215" s="188"/>
      <c r="F3215" s="189"/>
      <c r="G3215" s="189"/>
      <c r="H3215" s="166"/>
    </row>
    <row r="3216" spans="1:8" ht="15" customHeight="1">
      <c r="A3216" s="268"/>
      <c r="B3216" s="259"/>
      <c r="C3216" s="187"/>
      <c r="D3216" s="187"/>
      <c r="E3216" s="188"/>
      <c r="F3216" s="189"/>
      <c r="G3216" s="189"/>
      <c r="H3216" s="166"/>
    </row>
    <row r="3217" spans="1:8" ht="15" customHeight="1">
      <c r="A3217" s="268"/>
      <c r="B3217" s="259"/>
      <c r="C3217" s="187"/>
      <c r="D3217" s="187"/>
      <c r="E3217" s="188"/>
      <c r="F3217" s="189"/>
      <c r="G3217" s="189"/>
      <c r="H3217" s="166"/>
    </row>
    <row r="3218" spans="1:8" ht="15" customHeight="1">
      <c r="A3218" s="268"/>
      <c r="B3218" s="259"/>
      <c r="C3218" s="187"/>
      <c r="D3218" s="187"/>
      <c r="E3218" s="188"/>
      <c r="F3218" s="189"/>
      <c r="G3218" s="189"/>
      <c r="H3218" s="166"/>
    </row>
    <row r="3219" spans="1:8" ht="15" customHeight="1">
      <c r="A3219" s="268"/>
      <c r="B3219" s="259"/>
      <c r="C3219" s="187"/>
      <c r="D3219" s="187"/>
      <c r="E3219" s="188"/>
      <c r="F3219" s="189"/>
      <c r="G3219" s="189"/>
      <c r="H3219" s="166"/>
    </row>
    <row r="3220" spans="1:8" ht="15" customHeight="1">
      <c r="A3220" s="268"/>
      <c r="B3220" s="259"/>
      <c r="C3220" s="187"/>
      <c r="D3220" s="187"/>
      <c r="E3220" s="188"/>
      <c r="F3220" s="189"/>
      <c r="G3220" s="189"/>
      <c r="H3220" s="166"/>
    </row>
    <row r="3221" spans="1:8" ht="15" customHeight="1">
      <c r="A3221" s="268"/>
      <c r="B3221" s="259"/>
      <c r="C3221" s="187"/>
      <c r="D3221" s="187"/>
      <c r="E3221" s="188"/>
      <c r="F3221" s="189"/>
      <c r="G3221" s="189"/>
      <c r="H3221" s="166"/>
    </row>
    <row r="3222" spans="1:8" ht="15" customHeight="1">
      <c r="A3222" s="268"/>
      <c r="B3222" s="259"/>
      <c r="C3222" s="187"/>
      <c r="D3222" s="187"/>
      <c r="E3222" s="188"/>
      <c r="F3222" s="189"/>
      <c r="G3222" s="189"/>
      <c r="H3222" s="166"/>
    </row>
    <row r="3223" spans="1:8" ht="15" customHeight="1">
      <c r="A3223" s="268"/>
      <c r="B3223" s="259"/>
      <c r="C3223" s="187"/>
      <c r="D3223" s="187"/>
      <c r="E3223" s="188"/>
      <c r="F3223" s="189"/>
      <c r="G3223" s="189"/>
      <c r="H3223" s="166"/>
    </row>
    <row r="3224" spans="1:8" ht="15" customHeight="1">
      <c r="A3224" s="268"/>
      <c r="B3224" s="259"/>
      <c r="C3224" s="187"/>
      <c r="D3224" s="187"/>
      <c r="E3224" s="188"/>
      <c r="F3224" s="189"/>
      <c r="G3224" s="189"/>
      <c r="H3224" s="166"/>
    </row>
    <row r="3225" spans="1:8" ht="15" customHeight="1">
      <c r="A3225" s="268"/>
      <c r="B3225" s="259"/>
      <c r="C3225" s="187"/>
      <c r="D3225" s="187"/>
      <c r="E3225" s="188"/>
      <c r="F3225" s="189"/>
      <c r="G3225" s="189"/>
      <c r="H3225" s="166"/>
    </row>
    <row r="3226" spans="1:8" ht="15" customHeight="1">
      <c r="A3226" s="268"/>
      <c r="B3226" s="259"/>
      <c r="C3226" s="187"/>
      <c r="D3226" s="187"/>
      <c r="E3226" s="188"/>
      <c r="F3226" s="189"/>
      <c r="G3226" s="189"/>
      <c r="H3226" s="166"/>
    </row>
    <row r="3227" spans="1:8" ht="15" customHeight="1">
      <c r="A3227" s="268"/>
      <c r="B3227" s="259"/>
      <c r="C3227" s="187"/>
      <c r="D3227" s="187"/>
      <c r="E3227" s="188"/>
      <c r="F3227" s="189"/>
      <c r="G3227" s="189"/>
      <c r="H3227" s="166"/>
    </row>
    <row r="3228" spans="1:8" ht="15" customHeight="1">
      <c r="A3228" s="268"/>
      <c r="B3228" s="259"/>
      <c r="C3228" s="187"/>
      <c r="D3228" s="187"/>
      <c r="E3228" s="188"/>
      <c r="F3228" s="189"/>
      <c r="G3228" s="189"/>
      <c r="H3228" s="166"/>
    </row>
    <row r="3229" spans="1:8" ht="15" customHeight="1">
      <c r="A3229" s="268"/>
      <c r="B3229" s="259"/>
      <c r="C3229" s="187"/>
      <c r="D3229" s="187"/>
      <c r="E3229" s="188"/>
      <c r="F3229" s="189"/>
      <c r="G3229" s="189"/>
      <c r="H3229" s="166"/>
    </row>
    <row r="3230" spans="1:8" ht="15" customHeight="1">
      <c r="A3230" s="268"/>
      <c r="B3230" s="259"/>
      <c r="C3230" s="187"/>
      <c r="D3230" s="187"/>
      <c r="E3230" s="188"/>
      <c r="F3230" s="189"/>
      <c r="G3230" s="189"/>
      <c r="H3230" s="166"/>
    </row>
    <row r="3231" spans="1:8" ht="15" customHeight="1">
      <c r="A3231" s="268"/>
      <c r="B3231" s="259"/>
      <c r="C3231" s="187"/>
      <c r="D3231" s="187"/>
      <c r="E3231" s="188"/>
      <c r="F3231" s="189"/>
      <c r="G3231" s="189"/>
      <c r="H3231" s="166"/>
    </row>
    <row r="3232" spans="1:8" ht="15" customHeight="1">
      <c r="A3232" s="268"/>
      <c r="B3232" s="259"/>
      <c r="C3232" s="187"/>
      <c r="D3232" s="187"/>
      <c r="E3232" s="188"/>
      <c r="F3232" s="189"/>
      <c r="G3232" s="189"/>
      <c r="H3232" s="166"/>
    </row>
    <row r="3233" spans="1:8" ht="15" customHeight="1">
      <c r="A3233" s="268"/>
      <c r="B3233" s="259"/>
      <c r="C3233" s="187"/>
      <c r="D3233" s="187"/>
      <c r="E3233" s="188"/>
      <c r="F3233" s="189"/>
      <c r="G3233" s="189"/>
      <c r="H3233" s="166"/>
    </row>
    <row r="3234" spans="1:8" ht="15" customHeight="1">
      <c r="A3234" s="268"/>
      <c r="B3234" s="259"/>
      <c r="C3234" s="187"/>
      <c r="D3234" s="187"/>
      <c r="E3234" s="188"/>
      <c r="F3234" s="189"/>
      <c r="G3234" s="189"/>
      <c r="H3234" s="166"/>
    </row>
    <row r="3235" spans="1:8" ht="15" customHeight="1">
      <c r="A3235" s="268"/>
      <c r="B3235" s="259"/>
      <c r="C3235" s="187"/>
      <c r="D3235" s="187"/>
      <c r="E3235" s="188"/>
      <c r="F3235" s="189"/>
      <c r="G3235" s="189"/>
      <c r="H3235" s="166"/>
    </row>
    <row r="3236" spans="1:8" ht="15" customHeight="1">
      <c r="A3236" s="268"/>
      <c r="B3236" s="259"/>
      <c r="C3236" s="187"/>
      <c r="D3236" s="187"/>
      <c r="E3236" s="188"/>
      <c r="F3236" s="189"/>
      <c r="G3236" s="189"/>
      <c r="H3236" s="166"/>
    </row>
    <row r="3237" spans="1:8" ht="15" customHeight="1">
      <c r="A3237" s="268"/>
      <c r="B3237" s="259"/>
      <c r="C3237" s="187"/>
      <c r="D3237" s="187"/>
      <c r="E3237" s="188"/>
      <c r="F3237" s="189"/>
      <c r="G3237" s="189"/>
      <c r="H3237" s="166"/>
    </row>
    <row r="3238" spans="1:8" ht="15" customHeight="1">
      <c r="A3238" s="268"/>
      <c r="B3238" s="259"/>
      <c r="C3238" s="187"/>
      <c r="D3238" s="187"/>
      <c r="E3238" s="188"/>
      <c r="F3238" s="189"/>
      <c r="G3238" s="189"/>
      <c r="H3238" s="166"/>
    </row>
    <row r="3239" spans="1:8" ht="15" customHeight="1">
      <c r="A3239" s="268"/>
      <c r="B3239" s="259"/>
      <c r="C3239" s="187"/>
      <c r="D3239" s="187"/>
      <c r="E3239" s="188"/>
      <c r="F3239" s="189"/>
      <c r="G3239" s="189"/>
      <c r="H3239" s="166"/>
    </row>
    <row r="3240" spans="1:8" ht="15" customHeight="1">
      <c r="A3240" s="268"/>
      <c r="B3240" s="259"/>
      <c r="C3240" s="187"/>
      <c r="D3240" s="187"/>
      <c r="E3240" s="188"/>
      <c r="F3240" s="189"/>
      <c r="G3240" s="189"/>
      <c r="H3240" s="166"/>
    </row>
    <row r="3241" spans="1:8" ht="15" customHeight="1">
      <c r="A3241" s="268"/>
      <c r="B3241" s="259"/>
      <c r="C3241" s="187"/>
      <c r="D3241" s="187"/>
      <c r="E3241" s="188"/>
      <c r="F3241" s="189"/>
      <c r="G3241" s="189"/>
      <c r="H3241" s="166"/>
    </row>
    <row r="3242" spans="1:8" ht="15" customHeight="1">
      <c r="A3242" s="268"/>
      <c r="B3242" s="259"/>
      <c r="C3242" s="187"/>
      <c r="D3242" s="187"/>
      <c r="E3242" s="188"/>
      <c r="F3242" s="189"/>
      <c r="G3242" s="189"/>
      <c r="H3242" s="166"/>
    </row>
    <row r="3243" spans="1:8" ht="15" customHeight="1">
      <c r="A3243" s="268"/>
      <c r="B3243" s="259"/>
      <c r="C3243" s="187"/>
      <c r="D3243" s="187"/>
      <c r="E3243" s="188"/>
      <c r="F3243" s="189"/>
      <c r="G3243" s="189"/>
      <c r="H3243" s="166"/>
    </row>
    <row r="3244" spans="1:8" ht="15" customHeight="1">
      <c r="A3244" s="268"/>
      <c r="B3244" s="259"/>
      <c r="C3244" s="187"/>
      <c r="D3244" s="187"/>
      <c r="E3244" s="188"/>
      <c r="F3244" s="189"/>
      <c r="G3244" s="189"/>
      <c r="H3244" s="166"/>
    </row>
    <row r="3245" spans="1:8" ht="15" customHeight="1">
      <c r="A3245" s="268"/>
      <c r="B3245" s="259"/>
      <c r="C3245" s="187"/>
      <c r="D3245" s="187"/>
      <c r="E3245" s="188"/>
      <c r="F3245" s="189"/>
      <c r="G3245" s="189"/>
      <c r="H3245" s="166"/>
    </row>
    <row r="3246" spans="1:8" ht="15" customHeight="1">
      <c r="A3246" s="268"/>
      <c r="B3246" s="259"/>
      <c r="C3246" s="187"/>
      <c r="D3246" s="187"/>
      <c r="E3246" s="188"/>
      <c r="F3246" s="189"/>
      <c r="G3246" s="189"/>
      <c r="H3246" s="166"/>
    </row>
    <row r="3247" spans="1:8" ht="15" customHeight="1">
      <c r="A3247" s="268"/>
      <c r="B3247" s="259"/>
      <c r="C3247" s="187"/>
      <c r="D3247" s="187"/>
      <c r="E3247" s="188"/>
      <c r="F3247" s="189"/>
      <c r="G3247" s="189"/>
      <c r="H3247" s="166"/>
    </row>
    <row r="3248" spans="1:8" ht="15" customHeight="1">
      <c r="A3248" s="268"/>
      <c r="B3248" s="259"/>
      <c r="C3248" s="187"/>
      <c r="D3248" s="187"/>
      <c r="E3248" s="188"/>
      <c r="F3248" s="189"/>
      <c r="G3248" s="189"/>
      <c r="H3248" s="166"/>
    </row>
    <row r="3249" spans="1:8" ht="15" customHeight="1">
      <c r="A3249" s="268"/>
      <c r="B3249" s="259"/>
      <c r="C3249" s="187"/>
      <c r="D3249" s="187"/>
      <c r="E3249" s="188"/>
      <c r="F3249" s="189"/>
      <c r="G3249" s="189"/>
      <c r="H3249" s="166"/>
    </row>
    <row r="3250" spans="1:8" ht="15" customHeight="1">
      <c r="A3250" s="268"/>
      <c r="B3250" s="259"/>
      <c r="C3250" s="187"/>
      <c r="D3250" s="187"/>
      <c r="E3250" s="188"/>
      <c r="F3250" s="189"/>
      <c r="G3250" s="189"/>
      <c r="H3250" s="166"/>
    </row>
    <row r="3251" spans="1:8" ht="15" customHeight="1">
      <c r="A3251" s="268"/>
      <c r="B3251" s="259"/>
      <c r="C3251" s="187"/>
      <c r="D3251" s="187"/>
      <c r="E3251" s="188"/>
      <c r="F3251" s="189"/>
      <c r="G3251" s="189"/>
      <c r="H3251" s="166"/>
    </row>
    <row r="3252" spans="1:8" ht="15" customHeight="1">
      <c r="A3252" s="268"/>
      <c r="B3252" s="259"/>
      <c r="C3252" s="187"/>
      <c r="D3252" s="187"/>
      <c r="E3252" s="188"/>
      <c r="F3252" s="189"/>
      <c r="G3252" s="189"/>
      <c r="H3252" s="166"/>
    </row>
    <row r="3253" spans="1:8" ht="15" customHeight="1">
      <c r="A3253" s="268"/>
      <c r="B3253" s="259"/>
      <c r="C3253" s="187"/>
      <c r="D3253" s="187"/>
      <c r="E3253" s="188"/>
      <c r="F3253" s="189"/>
      <c r="G3253" s="189"/>
      <c r="H3253" s="166"/>
    </row>
    <row r="3254" spans="1:8" ht="15" customHeight="1">
      <c r="A3254" s="268"/>
      <c r="B3254" s="259"/>
      <c r="C3254" s="187"/>
      <c r="D3254" s="187"/>
      <c r="E3254" s="188"/>
      <c r="F3254" s="189"/>
      <c r="G3254" s="189"/>
      <c r="H3254" s="166"/>
    </row>
    <row r="3255" spans="1:8" ht="15" customHeight="1">
      <c r="A3255" s="268"/>
      <c r="B3255" s="259"/>
      <c r="C3255" s="187"/>
      <c r="D3255" s="187"/>
      <c r="E3255" s="188"/>
      <c r="F3255" s="189"/>
      <c r="G3255" s="189"/>
      <c r="H3255" s="166"/>
    </row>
    <row r="3256" spans="1:8" ht="15" customHeight="1">
      <c r="A3256" s="268"/>
      <c r="B3256" s="259"/>
      <c r="C3256" s="187"/>
      <c r="D3256" s="187"/>
      <c r="E3256" s="188"/>
      <c r="F3256" s="189"/>
      <c r="G3256" s="189"/>
      <c r="H3256" s="166"/>
    </row>
    <row r="3257" spans="1:8" ht="15" customHeight="1">
      <c r="A3257" s="268"/>
      <c r="B3257" s="259"/>
      <c r="C3257" s="187"/>
      <c r="D3257" s="187"/>
      <c r="E3257" s="188"/>
      <c r="F3257" s="189"/>
      <c r="G3257" s="189"/>
      <c r="H3257" s="166"/>
    </row>
    <row r="3258" spans="1:8" ht="15" customHeight="1">
      <c r="A3258" s="268"/>
      <c r="B3258" s="259"/>
      <c r="C3258" s="187"/>
      <c r="D3258" s="187"/>
      <c r="E3258" s="188"/>
      <c r="F3258" s="189"/>
      <c r="G3258" s="189"/>
      <c r="H3258" s="166"/>
    </row>
    <row r="3259" spans="1:8" ht="15" customHeight="1">
      <c r="A3259" s="268"/>
      <c r="B3259" s="259"/>
      <c r="C3259" s="187"/>
      <c r="D3259" s="187"/>
      <c r="E3259" s="188"/>
      <c r="F3259" s="189"/>
      <c r="G3259" s="189"/>
      <c r="H3259" s="166"/>
    </row>
    <row r="3260" spans="1:8" ht="15" customHeight="1">
      <c r="A3260" s="268"/>
      <c r="B3260" s="259"/>
      <c r="C3260" s="187"/>
      <c r="D3260" s="187"/>
      <c r="E3260" s="188"/>
      <c r="F3260" s="189"/>
      <c r="G3260" s="189"/>
      <c r="H3260" s="166"/>
    </row>
    <row r="3261" spans="1:8" ht="15" customHeight="1">
      <c r="A3261" s="268"/>
      <c r="B3261" s="259"/>
      <c r="C3261" s="187"/>
      <c r="D3261" s="187"/>
      <c r="E3261" s="188"/>
      <c r="F3261" s="189"/>
      <c r="G3261" s="189"/>
      <c r="H3261" s="166"/>
    </row>
    <row r="3262" spans="1:8" ht="15" customHeight="1">
      <c r="A3262" s="268"/>
      <c r="B3262" s="259"/>
      <c r="C3262" s="187"/>
      <c r="D3262" s="187"/>
      <c r="E3262" s="188"/>
      <c r="F3262" s="189"/>
      <c r="G3262" s="189"/>
      <c r="H3262" s="166"/>
    </row>
    <row r="3263" spans="1:8" ht="15" customHeight="1">
      <c r="A3263" s="268"/>
      <c r="B3263" s="259"/>
      <c r="C3263" s="187"/>
      <c r="D3263" s="187"/>
      <c r="E3263" s="188"/>
      <c r="F3263" s="189"/>
      <c r="G3263" s="189"/>
      <c r="H3263" s="166"/>
    </row>
    <row r="3264" spans="1:8" ht="15" customHeight="1">
      <c r="A3264" s="268"/>
      <c r="B3264" s="259"/>
      <c r="C3264" s="187"/>
      <c r="D3264" s="187"/>
      <c r="E3264" s="188"/>
      <c r="F3264" s="189"/>
      <c r="G3264" s="189"/>
      <c r="H3264" s="166"/>
    </row>
    <row r="3265" spans="1:8" ht="15" customHeight="1">
      <c r="A3265" s="268"/>
      <c r="B3265" s="259"/>
      <c r="C3265" s="187"/>
      <c r="D3265" s="187"/>
      <c r="E3265" s="188"/>
      <c r="F3265" s="189"/>
      <c r="G3265" s="189"/>
      <c r="H3265" s="166"/>
    </row>
    <row r="3266" spans="1:8" ht="15" customHeight="1">
      <c r="A3266" s="268"/>
      <c r="B3266" s="259"/>
      <c r="C3266" s="187"/>
      <c r="D3266" s="187"/>
      <c r="E3266" s="188"/>
      <c r="F3266" s="189"/>
      <c r="G3266" s="189"/>
      <c r="H3266" s="166"/>
    </row>
    <row r="3267" spans="1:8" ht="15" customHeight="1">
      <c r="A3267" s="268"/>
      <c r="B3267" s="259"/>
      <c r="C3267" s="187"/>
      <c r="D3267" s="187"/>
      <c r="E3267" s="188"/>
      <c r="F3267" s="189"/>
      <c r="G3267" s="189"/>
      <c r="H3267" s="166"/>
    </row>
    <row r="3268" spans="1:8" ht="15" customHeight="1">
      <c r="A3268" s="268"/>
      <c r="B3268" s="259"/>
      <c r="C3268" s="187"/>
      <c r="D3268" s="187"/>
      <c r="E3268" s="188"/>
      <c r="F3268" s="189"/>
      <c r="G3268" s="189"/>
      <c r="H3268" s="166"/>
    </row>
    <row r="3269" spans="1:8" ht="15" customHeight="1">
      <c r="A3269" s="268"/>
      <c r="B3269" s="259"/>
      <c r="C3269" s="187"/>
      <c r="D3269" s="187"/>
      <c r="E3269" s="188"/>
      <c r="F3269" s="189"/>
      <c r="G3269" s="189"/>
      <c r="H3269" s="166"/>
    </row>
    <row r="3270" spans="1:8" ht="15" customHeight="1">
      <c r="A3270" s="268"/>
      <c r="B3270" s="259"/>
      <c r="C3270" s="187"/>
      <c r="D3270" s="187"/>
      <c r="E3270" s="188"/>
      <c r="F3270" s="189"/>
      <c r="G3270" s="189"/>
      <c r="H3270" s="166"/>
    </row>
    <row r="3271" spans="1:8" ht="15" customHeight="1">
      <c r="A3271" s="268"/>
      <c r="B3271" s="259"/>
      <c r="C3271" s="187"/>
      <c r="D3271" s="187"/>
      <c r="E3271" s="188"/>
      <c r="F3271" s="189"/>
      <c r="G3271" s="189"/>
      <c r="H3271" s="166"/>
    </row>
    <row r="3272" spans="1:8" ht="15" customHeight="1">
      <c r="A3272" s="268"/>
      <c r="B3272" s="259"/>
      <c r="C3272" s="187"/>
      <c r="D3272" s="187"/>
      <c r="E3272" s="188"/>
      <c r="F3272" s="189"/>
      <c r="G3272" s="189"/>
      <c r="H3272" s="166"/>
    </row>
    <row r="3273" spans="1:8" ht="15" customHeight="1">
      <c r="A3273" s="268"/>
      <c r="B3273" s="259"/>
      <c r="C3273" s="187"/>
      <c r="D3273" s="187"/>
      <c r="E3273" s="188"/>
      <c r="F3273" s="189"/>
      <c r="G3273" s="189"/>
      <c r="H3273" s="166"/>
    </row>
    <row r="3274" spans="1:8" ht="15" customHeight="1">
      <c r="A3274" s="268"/>
      <c r="B3274" s="259"/>
      <c r="C3274" s="187"/>
      <c r="D3274" s="187"/>
      <c r="E3274" s="188"/>
      <c r="F3274" s="189"/>
      <c r="G3274" s="189"/>
      <c r="H3274" s="166"/>
    </row>
    <row r="3275" spans="1:8" ht="15" customHeight="1">
      <c r="A3275" s="268"/>
      <c r="B3275" s="259"/>
      <c r="C3275" s="187"/>
      <c r="D3275" s="187"/>
      <c r="E3275" s="188"/>
      <c r="F3275" s="189"/>
      <c r="G3275" s="189"/>
      <c r="H3275" s="166"/>
    </row>
    <row r="3276" spans="1:8" ht="15" customHeight="1">
      <c r="A3276" s="268"/>
      <c r="B3276" s="259"/>
      <c r="C3276" s="187"/>
      <c r="D3276" s="187"/>
      <c r="E3276" s="188"/>
      <c r="F3276" s="189"/>
      <c r="G3276" s="189"/>
      <c r="H3276" s="166"/>
    </row>
    <row r="3277" spans="1:8" ht="15" customHeight="1">
      <c r="A3277" s="268"/>
      <c r="B3277" s="259"/>
      <c r="C3277" s="187"/>
      <c r="D3277" s="187"/>
      <c r="E3277" s="188"/>
      <c r="F3277" s="189"/>
      <c r="G3277" s="189"/>
      <c r="H3277" s="166"/>
    </row>
    <row r="3278" spans="1:8" ht="15" customHeight="1">
      <c r="A3278" s="268"/>
      <c r="B3278" s="259"/>
      <c r="C3278" s="187"/>
      <c r="D3278" s="187"/>
      <c r="E3278" s="188"/>
      <c r="F3278" s="189"/>
      <c r="G3278" s="189"/>
      <c r="H3278" s="166"/>
    </row>
    <row r="3279" spans="1:8" ht="15" customHeight="1">
      <c r="A3279" s="268"/>
      <c r="B3279" s="259"/>
      <c r="C3279" s="187"/>
      <c r="D3279" s="187"/>
      <c r="E3279" s="188"/>
      <c r="F3279" s="189"/>
      <c r="G3279" s="189"/>
      <c r="H3279" s="166"/>
    </row>
    <row r="3280" spans="1:8" ht="15" customHeight="1">
      <c r="A3280" s="268"/>
      <c r="B3280" s="259"/>
      <c r="C3280" s="187"/>
      <c r="D3280" s="187"/>
      <c r="E3280" s="188"/>
      <c r="F3280" s="189"/>
      <c r="G3280" s="189"/>
      <c r="H3280" s="166"/>
    </row>
    <row r="3281" spans="1:8" ht="15" customHeight="1">
      <c r="A3281" s="268"/>
      <c r="B3281" s="259"/>
      <c r="C3281" s="187"/>
      <c r="D3281" s="187"/>
      <c r="E3281" s="188"/>
      <c r="F3281" s="189"/>
      <c r="G3281" s="189"/>
      <c r="H3281" s="166"/>
    </row>
    <row r="3282" spans="1:8" ht="15" customHeight="1">
      <c r="A3282" s="268"/>
      <c r="B3282" s="259"/>
      <c r="C3282" s="187"/>
      <c r="D3282" s="187"/>
      <c r="E3282" s="188"/>
      <c r="F3282" s="189"/>
      <c r="G3282" s="189"/>
      <c r="H3282" s="166"/>
    </row>
    <row r="3283" spans="1:8" ht="15" customHeight="1">
      <c r="A3283" s="268"/>
      <c r="B3283" s="259"/>
      <c r="C3283" s="187"/>
      <c r="D3283" s="187"/>
      <c r="E3283" s="188"/>
      <c r="F3283" s="189"/>
      <c r="G3283" s="189"/>
      <c r="H3283" s="166"/>
    </row>
    <row r="3284" spans="1:8" ht="15" customHeight="1">
      <c r="A3284" s="268"/>
      <c r="B3284" s="259"/>
      <c r="C3284" s="187"/>
      <c r="D3284" s="187"/>
      <c r="E3284" s="188"/>
      <c r="F3284" s="189"/>
      <c r="G3284" s="189"/>
      <c r="H3284" s="166"/>
    </row>
    <row r="3285" spans="1:8" ht="15" customHeight="1">
      <c r="A3285" s="268"/>
      <c r="B3285" s="259"/>
      <c r="C3285" s="187"/>
      <c r="D3285" s="187"/>
      <c r="E3285" s="188"/>
      <c r="F3285" s="189"/>
      <c r="G3285" s="189"/>
      <c r="H3285" s="166"/>
    </row>
    <row r="3286" spans="1:8" ht="15" customHeight="1">
      <c r="A3286" s="268"/>
      <c r="B3286" s="259"/>
      <c r="C3286" s="187"/>
      <c r="D3286" s="187"/>
      <c r="E3286" s="188"/>
      <c r="F3286" s="189"/>
      <c r="G3286" s="189"/>
      <c r="H3286" s="166"/>
    </row>
    <row r="3287" spans="1:8" ht="15" customHeight="1">
      <c r="A3287" s="268"/>
      <c r="B3287" s="259"/>
      <c r="C3287" s="187"/>
      <c r="D3287" s="187"/>
      <c r="E3287" s="188"/>
      <c r="F3287" s="189"/>
      <c r="G3287" s="189"/>
      <c r="H3287" s="166"/>
    </row>
    <row r="3288" spans="1:8" ht="15" customHeight="1">
      <c r="A3288" s="268"/>
      <c r="B3288" s="259"/>
      <c r="C3288" s="187"/>
      <c r="D3288" s="187"/>
      <c r="E3288" s="188"/>
      <c r="F3288" s="189"/>
      <c r="G3288" s="189"/>
      <c r="H3288" s="166"/>
    </row>
    <row r="3289" spans="1:8" ht="15" customHeight="1">
      <c r="A3289" s="268"/>
      <c r="B3289" s="259"/>
      <c r="C3289" s="187"/>
      <c r="D3289" s="187"/>
      <c r="E3289" s="188"/>
      <c r="F3289" s="189"/>
      <c r="G3289" s="189"/>
      <c r="H3289" s="166"/>
    </row>
    <row r="3290" spans="1:8" ht="15" customHeight="1">
      <c r="A3290" s="268"/>
      <c r="B3290" s="259"/>
      <c r="C3290" s="187"/>
      <c r="D3290" s="187"/>
      <c r="E3290" s="188"/>
      <c r="F3290" s="189"/>
      <c r="G3290" s="189"/>
      <c r="H3290" s="166"/>
    </row>
    <row r="3291" spans="1:8" ht="15" customHeight="1">
      <c r="A3291" s="268"/>
      <c r="B3291" s="259"/>
      <c r="C3291" s="187"/>
      <c r="D3291" s="187"/>
      <c r="E3291" s="188"/>
      <c r="F3291" s="189"/>
      <c r="G3291" s="189"/>
      <c r="H3291" s="166"/>
    </row>
    <row r="3292" spans="1:8" ht="15" customHeight="1">
      <c r="A3292" s="268"/>
      <c r="B3292" s="259"/>
      <c r="C3292" s="187"/>
      <c r="D3292" s="187"/>
      <c r="E3292" s="188"/>
      <c r="F3292" s="189"/>
      <c r="G3292" s="189"/>
      <c r="H3292" s="166"/>
    </row>
    <row r="3293" spans="1:8" ht="15" customHeight="1">
      <c r="A3293" s="268"/>
      <c r="B3293" s="259"/>
      <c r="C3293" s="187"/>
      <c r="D3293" s="187"/>
      <c r="E3293" s="188"/>
      <c r="F3293" s="189"/>
      <c r="G3293" s="189"/>
      <c r="H3293" s="166"/>
    </row>
    <row r="3294" spans="1:8" ht="15" customHeight="1">
      <c r="A3294" s="268"/>
      <c r="B3294" s="259"/>
      <c r="C3294" s="187"/>
      <c r="D3294" s="187"/>
      <c r="E3294" s="188"/>
      <c r="F3294" s="189"/>
      <c r="G3294" s="189"/>
      <c r="H3294" s="166"/>
    </row>
    <row r="3295" spans="1:8" ht="15" customHeight="1">
      <c r="A3295" s="268"/>
      <c r="B3295" s="259"/>
      <c r="C3295" s="187"/>
      <c r="D3295" s="187"/>
      <c r="E3295" s="188"/>
      <c r="F3295" s="189"/>
      <c r="G3295" s="189"/>
      <c r="H3295" s="166"/>
    </row>
    <row r="3296" spans="1:8" ht="15" customHeight="1">
      <c r="A3296" s="268"/>
      <c r="B3296" s="259"/>
      <c r="C3296" s="187"/>
      <c r="D3296" s="187"/>
      <c r="E3296" s="188"/>
      <c r="F3296" s="189"/>
      <c r="G3296" s="189"/>
      <c r="H3296" s="166"/>
    </row>
    <row r="3297" spans="1:8" ht="15" customHeight="1">
      <c r="A3297" s="268"/>
      <c r="B3297" s="259"/>
      <c r="C3297" s="187"/>
      <c r="D3297" s="187"/>
      <c r="E3297" s="188"/>
      <c r="F3297" s="189"/>
      <c r="G3297" s="189"/>
      <c r="H3297" s="166"/>
    </row>
    <row r="3298" spans="1:8" ht="15" customHeight="1">
      <c r="A3298" s="268"/>
      <c r="B3298" s="259"/>
      <c r="C3298" s="187"/>
      <c r="D3298" s="187"/>
      <c r="E3298" s="188"/>
      <c r="F3298" s="189"/>
      <c r="G3298" s="189"/>
      <c r="H3298" s="166"/>
    </row>
    <row r="3299" spans="1:8" ht="15" customHeight="1">
      <c r="A3299" s="268"/>
      <c r="B3299" s="259"/>
      <c r="C3299" s="187"/>
      <c r="D3299" s="187"/>
      <c r="E3299" s="188"/>
      <c r="F3299" s="189"/>
      <c r="G3299" s="189"/>
      <c r="H3299" s="166"/>
    </row>
    <row r="3300" spans="1:8" ht="15" customHeight="1">
      <c r="A3300" s="268"/>
      <c r="B3300" s="259"/>
      <c r="C3300" s="187"/>
      <c r="D3300" s="187"/>
      <c r="E3300" s="188"/>
      <c r="F3300" s="189"/>
      <c r="G3300" s="189"/>
      <c r="H3300" s="166"/>
    </row>
    <row r="3301" spans="1:8" ht="15" customHeight="1">
      <c r="A3301" s="268"/>
      <c r="B3301" s="259"/>
      <c r="C3301" s="187"/>
      <c r="D3301" s="187"/>
      <c r="E3301" s="188"/>
      <c r="F3301" s="189"/>
      <c r="G3301" s="189"/>
      <c r="H3301" s="166"/>
    </row>
    <row r="3302" spans="1:8" ht="15" customHeight="1">
      <c r="A3302" s="268"/>
      <c r="B3302" s="259"/>
      <c r="C3302" s="187"/>
      <c r="D3302" s="187"/>
      <c r="E3302" s="188"/>
      <c r="F3302" s="189"/>
      <c r="G3302" s="189"/>
      <c r="H3302" s="166"/>
    </row>
    <row r="3303" spans="1:8" ht="15" customHeight="1">
      <c r="A3303" s="268"/>
      <c r="B3303" s="259"/>
      <c r="C3303" s="187"/>
      <c r="D3303" s="187"/>
      <c r="E3303" s="188"/>
      <c r="F3303" s="189"/>
      <c r="G3303" s="189"/>
      <c r="H3303" s="166"/>
    </row>
    <row r="3304" spans="1:8" ht="15" customHeight="1">
      <c r="A3304" s="268"/>
      <c r="B3304" s="259"/>
      <c r="C3304" s="187"/>
      <c r="D3304" s="187"/>
      <c r="E3304" s="188"/>
      <c r="F3304" s="189"/>
      <c r="G3304" s="189"/>
      <c r="H3304" s="166"/>
    </row>
    <row r="3305" spans="1:8" ht="15" customHeight="1">
      <c r="A3305" s="268"/>
      <c r="B3305" s="259"/>
      <c r="C3305" s="187"/>
      <c r="D3305" s="187"/>
      <c r="E3305" s="188"/>
      <c r="F3305" s="189"/>
      <c r="G3305" s="189"/>
      <c r="H3305" s="166"/>
    </row>
    <row r="3306" spans="1:8" ht="15" customHeight="1">
      <c r="A3306" s="268"/>
      <c r="B3306" s="259"/>
      <c r="C3306" s="187"/>
      <c r="D3306" s="187"/>
      <c r="E3306" s="188"/>
      <c r="F3306" s="189"/>
      <c r="G3306" s="189"/>
      <c r="H3306" s="166"/>
    </row>
    <row r="3307" spans="1:8" ht="15" customHeight="1">
      <c r="A3307" s="268"/>
      <c r="B3307" s="259"/>
      <c r="C3307" s="187"/>
      <c r="D3307" s="187"/>
      <c r="E3307" s="188"/>
      <c r="F3307" s="189"/>
      <c r="G3307" s="189"/>
      <c r="H3307" s="166"/>
    </row>
    <row r="3308" spans="1:8" ht="15" customHeight="1">
      <c r="A3308" s="268"/>
      <c r="B3308" s="259"/>
      <c r="C3308" s="187"/>
      <c r="D3308" s="187"/>
      <c r="E3308" s="188"/>
      <c r="F3308" s="189"/>
      <c r="G3308" s="189"/>
      <c r="H3308" s="166"/>
    </row>
    <row r="3309" spans="1:8" ht="15" customHeight="1">
      <c r="A3309" s="268"/>
      <c r="B3309" s="259"/>
      <c r="C3309" s="187"/>
      <c r="D3309" s="187"/>
      <c r="E3309" s="188"/>
      <c r="F3309" s="189"/>
      <c r="G3309" s="189"/>
      <c r="H3309" s="166"/>
    </row>
    <row r="3310" spans="1:8" ht="15" customHeight="1">
      <c r="A3310" s="268"/>
      <c r="B3310" s="259"/>
      <c r="C3310" s="187"/>
      <c r="D3310" s="187"/>
      <c r="E3310" s="188"/>
      <c r="F3310" s="189"/>
      <c r="G3310" s="189"/>
      <c r="H3310" s="166"/>
    </row>
    <row r="3311" spans="1:8" ht="15" customHeight="1">
      <c r="A3311" s="268"/>
      <c r="B3311" s="259"/>
      <c r="C3311" s="187"/>
      <c r="D3311" s="187"/>
      <c r="E3311" s="188"/>
      <c r="F3311" s="189"/>
      <c r="G3311" s="189"/>
      <c r="H3311" s="166"/>
    </row>
    <row r="3312" spans="1:8" ht="15" customHeight="1">
      <c r="A3312" s="268"/>
      <c r="B3312" s="259"/>
      <c r="C3312" s="187"/>
      <c r="D3312" s="187"/>
      <c r="E3312" s="188"/>
      <c r="F3312" s="189"/>
      <c r="G3312" s="189"/>
      <c r="H3312" s="166"/>
    </row>
    <row r="3313" spans="1:8" ht="15" customHeight="1">
      <c r="A3313" s="268"/>
      <c r="B3313" s="259"/>
      <c r="C3313" s="187"/>
      <c r="D3313" s="187"/>
      <c r="E3313" s="188"/>
      <c r="F3313" s="189"/>
      <c r="G3313" s="189"/>
      <c r="H3313" s="166"/>
    </row>
    <row r="3314" spans="1:8" ht="15" customHeight="1">
      <c r="A3314" s="268"/>
      <c r="B3314" s="259"/>
      <c r="C3314" s="187"/>
      <c r="D3314" s="187"/>
      <c r="E3314" s="188"/>
      <c r="F3314" s="189"/>
      <c r="G3314" s="189"/>
      <c r="H3314" s="166"/>
    </row>
    <row r="3315" spans="1:8" ht="15" customHeight="1">
      <c r="A3315" s="268"/>
      <c r="B3315" s="259"/>
      <c r="C3315" s="187"/>
      <c r="D3315" s="187"/>
      <c r="E3315" s="188"/>
      <c r="F3315" s="189"/>
      <c r="G3315" s="189"/>
      <c r="H3315" s="166"/>
    </row>
    <row r="3316" spans="1:8" ht="15" customHeight="1">
      <c r="A3316" s="268"/>
      <c r="B3316" s="259"/>
      <c r="C3316" s="187"/>
      <c r="D3316" s="187"/>
      <c r="E3316" s="188"/>
      <c r="F3316" s="189"/>
      <c r="G3316" s="189"/>
      <c r="H3316" s="166"/>
    </row>
    <row r="3317" spans="1:8" ht="15" customHeight="1">
      <c r="A3317" s="268"/>
      <c r="B3317" s="259"/>
      <c r="C3317" s="187"/>
      <c r="D3317" s="187"/>
      <c r="E3317" s="188"/>
      <c r="F3317" s="189"/>
      <c r="G3317" s="189"/>
      <c r="H3317" s="166"/>
    </row>
    <row r="3318" spans="1:8" ht="15" customHeight="1">
      <c r="A3318" s="268"/>
      <c r="B3318" s="259"/>
      <c r="C3318" s="187"/>
      <c r="D3318" s="187"/>
      <c r="E3318" s="188"/>
      <c r="F3318" s="189"/>
      <c r="G3318" s="189"/>
      <c r="H3318" s="166"/>
    </row>
    <row r="3319" spans="1:8" ht="15" customHeight="1">
      <c r="A3319" s="268"/>
      <c r="B3319" s="259"/>
      <c r="C3319" s="187"/>
      <c r="D3319" s="187"/>
      <c r="E3319" s="188"/>
      <c r="F3319" s="189"/>
      <c r="G3319" s="189"/>
      <c r="H3319" s="166"/>
    </row>
    <row r="3320" spans="1:8" ht="15" customHeight="1">
      <c r="A3320" s="268"/>
      <c r="B3320" s="259"/>
      <c r="C3320" s="187"/>
      <c r="D3320" s="187"/>
      <c r="E3320" s="188"/>
      <c r="F3320" s="189"/>
      <c r="G3320" s="189"/>
      <c r="H3320" s="166"/>
    </row>
    <row r="3321" spans="1:8" ht="15" customHeight="1">
      <c r="A3321" s="268"/>
      <c r="B3321" s="259"/>
      <c r="C3321" s="187"/>
      <c r="D3321" s="187"/>
      <c r="E3321" s="188"/>
      <c r="F3321" s="189"/>
      <c r="G3321" s="189"/>
      <c r="H3321" s="166"/>
    </row>
    <row r="3322" spans="1:8" ht="15" customHeight="1">
      <c r="A3322" s="268"/>
      <c r="B3322" s="259"/>
      <c r="C3322" s="187"/>
      <c r="D3322" s="187"/>
      <c r="E3322" s="188"/>
      <c r="F3322" s="189"/>
      <c r="G3322" s="189"/>
      <c r="H3322" s="166"/>
    </row>
    <row r="3323" spans="1:8" ht="15" customHeight="1">
      <c r="A3323" s="268"/>
      <c r="B3323" s="259"/>
      <c r="C3323" s="187"/>
      <c r="D3323" s="187"/>
      <c r="E3323" s="188"/>
      <c r="F3323" s="189"/>
      <c r="G3323" s="189"/>
      <c r="H3323" s="166"/>
    </row>
    <row r="3324" spans="1:8" ht="15" customHeight="1">
      <c r="A3324" s="268"/>
      <c r="B3324" s="259"/>
      <c r="C3324" s="187"/>
      <c r="D3324" s="187"/>
      <c r="E3324" s="188"/>
      <c r="F3324" s="189"/>
      <c r="G3324" s="189"/>
      <c r="H3324" s="166"/>
    </row>
    <row r="3325" spans="1:8" ht="15" customHeight="1">
      <c r="A3325" s="268"/>
      <c r="B3325" s="259"/>
      <c r="C3325" s="187"/>
      <c r="D3325" s="187"/>
      <c r="E3325" s="188"/>
      <c r="F3325" s="189"/>
      <c r="G3325" s="189"/>
      <c r="H3325" s="166"/>
    </row>
    <row r="3326" spans="1:8" ht="15" customHeight="1">
      <c r="A3326" s="268"/>
      <c r="B3326" s="259"/>
      <c r="C3326" s="187"/>
      <c r="D3326" s="187"/>
      <c r="E3326" s="188"/>
      <c r="F3326" s="189"/>
      <c r="G3326" s="189"/>
      <c r="H3326" s="166"/>
    </row>
    <row r="3327" spans="1:8" ht="15" customHeight="1">
      <c r="A3327" s="268"/>
      <c r="B3327" s="259"/>
      <c r="C3327" s="187"/>
      <c r="D3327" s="187"/>
      <c r="E3327" s="188"/>
      <c r="F3327" s="189"/>
      <c r="G3327" s="189"/>
      <c r="H3327" s="166"/>
    </row>
    <row r="3328" spans="1:8" ht="15" customHeight="1">
      <c r="A3328" s="268"/>
      <c r="B3328" s="259"/>
      <c r="C3328" s="187"/>
      <c r="D3328" s="187"/>
      <c r="E3328" s="188"/>
      <c r="F3328" s="189"/>
      <c r="G3328" s="189"/>
      <c r="H3328" s="166"/>
    </row>
    <row r="3329" spans="1:8" ht="15" customHeight="1">
      <c r="A3329" s="268"/>
      <c r="B3329" s="259"/>
      <c r="C3329" s="187"/>
      <c r="D3329" s="187"/>
      <c r="E3329" s="188"/>
      <c r="F3329" s="189"/>
      <c r="G3329" s="189"/>
      <c r="H3329" s="166"/>
    </row>
    <row r="3330" spans="1:8" ht="15" customHeight="1">
      <c r="A3330" s="268"/>
      <c r="B3330" s="259"/>
      <c r="C3330" s="187"/>
      <c r="D3330" s="187"/>
      <c r="E3330" s="188"/>
      <c r="F3330" s="189"/>
      <c r="G3330" s="189"/>
      <c r="H3330" s="166"/>
    </row>
    <row r="3331" spans="1:8" ht="15" customHeight="1">
      <c r="A3331" s="268"/>
      <c r="B3331" s="259"/>
      <c r="C3331" s="187"/>
      <c r="D3331" s="187"/>
      <c r="E3331" s="188"/>
      <c r="F3331" s="189"/>
      <c r="G3331" s="189"/>
      <c r="H3331" s="166"/>
    </row>
    <row r="3332" spans="1:8" ht="15" customHeight="1">
      <c r="A3332" s="268"/>
      <c r="B3332" s="259"/>
      <c r="C3332" s="187"/>
      <c r="D3332" s="187"/>
      <c r="E3332" s="188"/>
      <c r="F3332" s="189"/>
      <c r="G3332" s="189"/>
      <c r="H3332" s="166"/>
    </row>
    <row r="3333" spans="1:8" ht="15" customHeight="1">
      <c r="A3333" s="268"/>
      <c r="B3333" s="259"/>
      <c r="C3333" s="187"/>
      <c r="D3333" s="187"/>
      <c r="E3333" s="188"/>
      <c r="F3333" s="189"/>
      <c r="G3333" s="189"/>
      <c r="H3333" s="166"/>
    </row>
    <row r="3334" spans="1:8" ht="15" customHeight="1">
      <c r="A3334" s="268"/>
      <c r="B3334" s="259"/>
      <c r="C3334" s="187"/>
      <c r="D3334" s="187"/>
      <c r="E3334" s="188"/>
      <c r="F3334" s="189"/>
      <c r="G3334" s="189"/>
      <c r="H3334" s="166"/>
    </row>
    <row r="3335" spans="1:8" ht="15" customHeight="1">
      <c r="A3335" s="268"/>
      <c r="B3335" s="259"/>
      <c r="C3335" s="187"/>
      <c r="D3335" s="187"/>
      <c r="E3335" s="188"/>
      <c r="F3335" s="189"/>
      <c r="G3335" s="189"/>
      <c r="H3335" s="166"/>
    </row>
    <row r="3336" spans="1:8" ht="15" customHeight="1">
      <c r="A3336" s="268"/>
      <c r="B3336" s="259"/>
      <c r="C3336" s="187"/>
      <c r="D3336" s="187"/>
      <c r="E3336" s="188"/>
      <c r="F3336" s="189"/>
      <c r="G3336" s="189"/>
      <c r="H3336" s="166"/>
    </row>
    <row r="3337" spans="1:8" ht="15" customHeight="1">
      <c r="A3337" s="268"/>
      <c r="B3337" s="259"/>
      <c r="C3337" s="187"/>
      <c r="D3337" s="187"/>
      <c r="E3337" s="188"/>
      <c r="F3337" s="189"/>
      <c r="G3337" s="189"/>
      <c r="H3337" s="166"/>
    </row>
    <row r="3338" spans="1:8" ht="15" customHeight="1">
      <c r="A3338" s="268"/>
      <c r="B3338" s="259"/>
      <c r="C3338" s="187"/>
      <c r="D3338" s="187"/>
      <c r="E3338" s="188"/>
      <c r="F3338" s="189"/>
      <c r="G3338" s="189"/>
      <c r="H3338" s="166"/>
    </row>
    <row r="3339" spans="1:8" ht="15" customHeight="1">
      <c r="A3339" s="268"/>
      <c r="B3339" s="259"/>
      <c r="C3339" s="187"/>
      <c r="D3339" s="187"/>
      <c r="E3339" s="188"/>
      <c r="F3339" s="189"/>
      <c r="G3339" s="189"/>
      <c r="H3339" s="166"/>
    </row>
    <row r="3340" spans="1:8" ht="15" customHeight="1">
      <c r="A3340" s="268"/>
      <c r="B3340" s="259"/>
      <c r="C3340" s="187"/>
      <c r="D3340" s="187"/>
      <c r="E3340" s="188"/>
      <c r="F3340" s="189"/>
      <c r="G3340" s="189"/>
      <c r="H3340" s="166"/>
    </row>
    <row r="3341" spans="1:8" ht="15" customHeight="1">
      <c r="A3341" s="268"/>
      <c r="B3341" s="259"/>
      <c r="C3341" s="187"/>
      <c r="D3341" s="187"/>
      <c r="E3341" s="188"/>
      <c r="F3341" s="189"/>
      <c r="G3341" s="189"/>
      <c r="H3341" s="166"/>
    </row>
    <row r="3342" spans="1:8" ht="15" customHeight="1">
      <c r="A3342" s="268"/>
      <c r="B3342" s="259"/>
      <c r="C3342" s="187"/>
      <c r="D3342" s="187"/>
      <c r="E3342" s="188"/>
      <c r="F3342" s="189"/>
      <c r="G3342" s="189"/>
      <c r="H3342" s="166"/>
    </row>
    <row r="3343" spans="1:8" ht="15" customHeight="1">
      <c r="A3343" s="268"/>
      <c r="B3343" s="259"/>
      <c r="C3343" s="187"/>
      <c r="D3343" s="187"/>
      <c r="E3343" s="188"/>
      <c r="F3343" s="189"/>
      <c r="G3343" s="189"/>
      <c r="H3343" s="166"/>
    </row>
    <row r="3344" spans="1:8" ht="15" customHeight="1">
      <c r="A3344" s="268"/>
      <c r="B3344" s="259"/>
      <c r="C3344" s="187"/>
      <c r="D3344" s="187"/>
      <c r="E3344" s="188"/>
      <c r="F3344" s="189"/>
      <c r="G3344" s="189"/>
      <c r="H3344" s="166"/>
    </row>
    <row r="3345" spans="1:8" ht="15" customHeight="1">
      <c r="A3345" s="268"/>
      <c r="B3345" s="259"/>
      <c r="C3345" s="187"/>
      <c r="D3345" s="187"/>
      <c r="E3345" s="188"/>
      <c r="F3345" s="189"/>
      <c r="G3345" s="189"/>
      <c r="H3345" s="166"/>
    </row>
    <row r="3346" spans="1:8" ht="15" customHeight="1">
      <c r="A3346" s="268"/>
      <c r="B3346" s="259"/>
      <c r="C3346" s="187"/>
      <c r="D3346" s="187"/>
      <c r="E3346" s="188"/>
      <c r="F3346" s="189"/>
      <c r="G3346" s="189"/>
      <c r="H3346" s="166"/>
    </row>
    <row r="3347" spans="1:8" ht="15" customHeight="1">
      <c r="A3347" s="268"/>
      <c r="B3347" s="259"/>
      <c r="C3347" s="187"/>
      <c r="D3347" s="187"/>
      <c r="E3347" s="188"/>
      <c r="F3347" s="189"/>
      <c r="G3347" s="189"/>
      <c r="H3347" s="166"/>
    </row>
    <row r="3348" spans="1:8" ht="15" customHeight="1">
      <c r="A3348" s="268"/>
      <c r="B3348" s="259"/>
      <c r="C3348" s="187"/>
      <c r="D3348" s="187"/>
      <c r="E3348" s="188"/>
      <c r="F3348" s="189"/>
      <c r="G3348" s="189"/>
      <c r="H3348" s="166"/>
    </row>
    <row r="3349" spans="1:8" ht="15" customHeight="1">
      <c r="A3349" s="268"/>
      <c r="B3349" s="259"/>
      <c r="C3349" s="187"/>
      <c r="D3349" s="187"/>
      <c r="E3349" s="188"/>
      <c r="F3349" s="189"/>
      <c r="G3349" s="189"/>
      <c r="H3349" s="166"/>
    </row>
    <row r="3350" spans="1:8" ht="15" customHeight="1">
      <c r="A3350" s="268"/>
      <c r="B3350" s="259"/>
      <c r="C3350" s="187"/>
      <c r="D3350" s="187"/>
      <c r="E3350" s="188"/>
      <c r="F3350" s="189"/>
      <c r="G3350" s="189"/>
      <c r="H3350" s="166"/>
    </row>
    <row r="3351" spans="1:8" ht="15" customHeight="1">
      <c r="A3351" s="268"/>
      <c r="B3351" s="259"/>
      <c r="C3351" s="187"/>
      <c r="D3351" s="187"/>
      <c r="E3351" s="188"/>
      <c r="F3351" s="189"/>
      <c r="G3351" s="189"/>
      <c r="H3351" s="166"/>
    </row>
    <row r="3352" spans="1:8" ht="15" customHeight="1">
      <c r="A3352" s="268"/>
      <c r="B3352" s="259"/>
      <c r="C3352" s="187"/>
      <c r="D3352" s="187"/>
      <c r="E3352" s="188"/>
      <c r="F3352" s="189"/>
      <c r="G3352" s="189"/>
      <c r="H3352" s="166"/>
    </row>
    <row r="3353" spans="1:8" ht="15" customHeight="1">
      <c r="A3353" s="268"/>
      <c r="B3353" s="259"/>
      <c r="C3353" s="187"/>
      <c r="D3353" s="187"/>
      <c r="E3353" s="188"/>
      <c r="F3353" s="189"/>
      <c r="G3353" s="189"/>
      <c r="H3353" s="166"/>
    </row>
    <row r="3354" spans="1:8" ht="15" customHeight="1">
      <c r="A3354" s="268"/>
      <c r="B3354" s="259"/>
      <c r="C3354" s="187"/>
      <c r="D3354" s="187"/>
      <c r="E3354" s="188"/>
      <c r="F3354" s="189"/>
      <c r="G3354" s="189"/>
      <c r="H3354" s="166"/>
    </row>
    <row r="3355" spans="1:8" ht="15" customHeight="1">
      <c r="A3355" s="268"/>
      <c r="B3355" s="259"/>
      <c r="C3355" s="187"/>
      <c r="D3355" s="187"/>
      <c r="E3355" s="188"/>
      <c r="F3355" s="189"/>
      <c r="G3355" s="189"/>
      <c r="H3355" s="166"/>
    </row>
    <row r="3356" spans="1:8" ht="15" customHeight="1">
      <c r="A3356" s="268"/>
      <c r="B3356" s="259"/>
      <c r="C3356" s="187"/>
      <c r="D3356" s="187"/>
      <c r="E3356" s="188"/>
      <c r="F3356" s="189"/>
      <c r="G3356" s="189"/>
      <c r="H3356" s="166"/>
    </row>
    <row r="3357" spans="1:8" ht="15" customHeight="1">
      <c r="A3357" s="268"/>
      <c r="B3357" s="259"/>
      <c r="C3357" s="187"/>
      <c r="D3357" s="187"/>
      <c r="E3357" s="188"/>
      <c r="F3357" s="189"/>
      <c r="G3357" s="189"/>
      <c r="H3357" s="166"/>
    </row>
    <row r="3358" spans="1:8" ht="15" customHeight="1">
      <c r="A3358" s="268"/>
      <c r="B3358" s="259"/>
      <c r="C3358" s="187"/>
      <c r="D3358" s="187"/>
      <c r="E3358" s="188"/>
      <c r="F3358" s="189"/>
      <c r="G3358" s="189"/>
      <c r="H3358" s="166"/>
    </row>
    <row r="3359" spans="1:8" ht="15" customHeight="1">
      <c r="A3359" s="268"/>
      <c r="B3359" s="259"/>
      <c r="C3359" s="187"/>
      <c r="D3359" s="187"/>
      <c r="E3359" s="188"/>
      <c r="F3359" s="189"/>
      <c r="G3359" s="189"/>
      <c r="H3359" s="166"/>
    </row>
    <row r="3360" spans="1:8" ht="15" customHeight="1">
      <c r="A3360" s="268"/>
      <c r="B3360" s="259"/>
      <c r="C3360" s="187"/>
      <c r="D3360" s="187"/>
      <c r="E3360" s="188"/>
      <c r="F3360" s="189"/>
      <c r="G3360" s="189"/>
      <c r="H3360" s="166"/>
    </row>
    <row r="3361" spans="1:8" ht="15" customHeight="1">
      <c r="A3361" s="268"/>
      <c r="B3361" s="259"/>
      <c r="C3361" s="187"/>
      <c r="D3361" s="187"/>
      <c r="E3361" s="188"/>
      <c r="F3361" s="189"/>
      <c r="G3361" s="189"/>
      <c r="H3361" s="166"/>
    </row>
    <row r="3362" spans="1:8" ht="15" customHeight="1">
      <c r="A3362" s="268"/>
      <c r="B3362" s="259"/>
      <c r="C3362" s="187"/>
      <c r="D3362" s="187"/>
      <c r="E3362" s="188"/>
      <c r="F3362" s="189"/>
      <c r="G3362" s="189"/>
      <c r="H3362" s="166"/>
    </row>
    <row r="3363" spans="1:8" ht="15" customHeight="1">
      <c r="A3363" s="268"/>
      <c r="B3363" s="259"/>
      <c r="C3363" s="187"/>
      <c r="D3363" s="187"/>
      <c r="E3363" s="188"/>
      <c r="F3363" s="189"/>
      <c r="G3363" s="189"/>
      <c r="H3363" s="166"/>
    </row>
    <row r="3364" spans="1:8" ht="15" customHeight="1">
      <c r="A3364" s="268"/>
      <c r="B3364" s="259"/>
      <c r="C3364" s="187"/>
      <c r="D3364" s="187"/>
      <c r="E3364" s="188"/>
      <c r="F3364" s="189"/>
      <c r="G3364" s="189"/>
      <c r="H3364" s="166"/>
    </row>
    <row r="3365" spans="1:8" ht="15" customHeight="1">
      <c r="A3365" s="268"/>
      <c r="B3365" s="259"/>
      <c r="C3365" s="187"/>
      <c r="D3365" s="187"/>
      <c r="E3365" s="188"/>
      <c r="F3365" s="189"/>
      <c r="G3365" s="189"/>
      <c r="H3365" s="166"/>
    </row>
    <row r="3366" spans="1:8" ht="15" customHeight="1">
      <c r="A3366" s="268"/>
      <c r="B3366" s="259"/>
      <c r="C3366" s="187"/>
      <c r="D3366" s="187"/>
      <c r="E3366" s="188"/>
      <c r="F3366" s="189"/>
      <c r="G3366" s="189"/>
      <c r="H3366" s="166"/>
    </row>
    <row r="3367" spans="1:8" ht="15" customHeight="1">
      <c r="A3367" s="268"/>
      <c r="B3367" s="259"/>
      <c r="C3367" s="187"/>
      <c r="D3367" s="187"/>
      <c r="E3367" s="188"/>
      <c r="F3367" s="189"/>
      <c r="G3367" s="189"/>
      <c r="H3367" s="166"/>
    </row>
    <row r="3368" spans="1:8" ht="15" customHeight="1">
      <c r="A3368" s="268"/>
      <c r="B3368" s="259"/>
      <c r="C3368" s="187"/>
      <c r="D3368" s="187"/>
      <c r="E3368" s="188"/>
      <c r="F3368" s="189"/>
      <c r="G3368" s="189"/>
      <c r="H3368" s="166"/>
    </row>
    <row r="3369" spans="1:8" ht="15" customHeight="1">
      <c r="A3369" s="268"/>
      <c r="B3369" s="259"/>
      <c r="C3369" s="187"/>
      <c r="D3369" s="187"/>
      <c r="E3369" s="188"/>
      <c r="F3369" s="189"/>
      <c r="G3369" s="189"/>
      <c r="H3369" s="166"/>
    </row>
    <row r="3370" spans="1:8" ht="15" customHeight="1">
      <c r="A3370" s="268"/>
      <c r="B3370" s="259"/>
      <c r="C3370" s="187"/>
      <c r="D3370" s="187"/>
      <c r="E3370" s="188"/>
      <c r="F3370" s="189"/>
      <c r="G3370" s="189"/>
      <c r="H3370" s="166"/>
    </row>
    <row r="3371" spans="1:8" ht="15" customHeight="1">
      <c r="A3371" s="268"/>
      <c r="B3371" s="259"/>
      <c r="C3371" s="187"/>
      <c r="D3371" s="187"/>
      <c r="E3371" s="188"/>
      <c r="F3371" s="189"/>
      <c r="G3371" s="189"/>
      <c r="H3371" s="166"/>
    </row>
    <row r="3372" spans="1:8" ht="15" customHeight="1">
      <c r="A3372" s="268"/>
      <c r="B3372" s="259"/>
      <c r="C3372" s="187"/>
      <c r="D3372" s="187"/>
      <c r="E3372" s="188"/>
      <c r="F3372" s="189"/>
      <c r="G3372" s="189"/>
      <c r="H3372" s="166"/>
    </row>
    <row r="3373" spans="1:8" ht="15" customHeight="1">
      <c r="A3373" s="268"/>
      <c r="B3373" s="259"/>
      <c r="C3373" s="187"/>
      <c r="D3373" s="187"/>
      <c r="E3373" s="188"/>
      <c r="F3373" s="189"/>
      <c r="G3373" s="189"/>
      <c r="H3373" s="166"/>
    </row>
    <row r="3374" spans="1:8" ht="15" customHeight="1">
      <c r="A3374" s="268"/>
      <c r="B3374" s="259"/>
      <c r="C3374" s="187"/>
      <c r="D3374" s="187"/>
      <c r="E3374" s="188"/>
      <c r="F3374" s="189"/>
      <c r="G3374" s="189"/>
      <c r="H3374" s="166"/>
    </row>
    <row r="3375" spans="1:8" ht="15" customHeight="1">
      <c r="A3375" s="268"/>
      <c r="B3375" s="259"/>
      <c r="C3375" s="187"/>
      <c r="D3375" s="187"/>
      <c r="E3375" s="188"/>
      <c r="F3375" s="189"/>
      <c r="G3375" s="189"/>
      <c r="H3375" s="166"/>
    </row>
    <row r="3376" spans="1:8" ht="15" customHeight="1">
      <c r="A3376" s="268"/>
      <c r="B3376" s="259"/>
      <c r="C3376" s="187"/>
      <c r="D3376" s="187"/>
      <c r="E3376" s="188"/>
      <c r="F3376" s="189"/>
      <c r="G3376" s="189"/>
      <c r="H3376" s="166"/>
    </row>
    <row r="3377" spans="1:8" ht="15" customHeight="1">
      <c r="A3377" s="268"/>
      <c r="B3377" s="259"/>
      <c r="C3377" s="187"/>
      <c r="D3377" s="187"/>
      <c r="E3377" s="188"/>
      <c r="F3377" s="189"/>
      <c r="G3377" s="189"/>
      <c r="H3377" s="166"/>
    </row>
    <row r="3378" spans="1:8" ht="15" customHeight="1">
      <c r="A3378" s="268"/>
      <c r="B3378" s="259"/>
      <c r="C3378" s="187"/>
      <c r="D3378" s="187"/>
      <c r="E3378" s="188"/>
      <c r="F3378" s="189"/>
      <c r="G3378" s="189"/>
      <c r="H3378" s="166"/>
    </row>
    <row r="3379" spans="1:8" ht="15" customHeight="1">
      <c r="A3379" s="268"/>
      <c r="B3379" s="259"/>
      <c r="C3379" s="187"/>
      <c r="D3379" s="187"/>
      <c r="E3379" s="188"/>
      <c r="F3379" s="189"/>
      <c r="G3379" s="189"/>
      <c r="H3379" s="166"/>
    </row>
    <row r="3380" spans="1:8" ht="15" customHeight="1">
      <c r="A3380" s="268"/>
      <c r="B3380" s="259"/>
      <c r="C3380" s="187"/>
      <c r="D3380" s="187"/>
      <c r="E3380" s="188"/>
      <c r="F3380" s="189"/>
      <c r="G3380" s="189"/>
      <c r="H3380" s="166"/>
    </row>
    <row r="3381" spans="1:8" ht="15" customHeight="1">
      <c r="A3381" s="268"/>
      <c r="B3381" s="259"/>
      <c r="C3381" s="187"/>
      <c r="D3381" s="187"/>
      <c r="E3381" s="188"/>
      <c r="F3381" s="189"/>
      <c r="G3381" s="189"/>
      <c r="H3381" s="166"/>
    </row>
    <row r="3382" spans="1:8" ht="15" customHeight="1">
      <c r="A3382" s="268"/>
      <c r="B3382" s="259"/>
      <c r="C3382" s="187"/>
      <c r="D3382" s="187"/>
      <c r="E3382" s="188"/>
      <c r="F3382" s="189"/>
      <c r="G3382" s="189"/>
      <c r="H3382" s="166"/>
    </row>
    <row r="3383" spans="1:8" ht="15" customHeight="1">
      <c r="A3383" s="268"/>
      <c r="B3383" s="259"/>
      <c r="C3383" s="187"/>
      <c r="D3383" s="187"/>
      <c r="E3383" s="188"/>
      <c r="F3383" s="189"/>
      <c r="G3383" s="189"/>
      <c r="H3383" s="166"/>
    </row>
    <row r="3384" spans="1:8" ht="15" customHeight="1">
      <c r="A3384" s="268"/>
      <c r="B3384" s="259"/>
      <c r="C3384" s="187"/>
      <c r="D3384" s="187"/>
      <c r="E3384" s="188"/>
      <c r="F3384" s="189"/>
      <c r="G3384" s="189"/>
      <c r="H3384" s="166"/>
    </row>
    <row r="3385" spans="1:8" ht="15" customHeight="1">
      <c r="A3385" s="268"/>
      <c r="B3385" s="259"/>
      <c r="C3385" s="187"/>
      <c r="D3385" s="187"/>
      <c r="E3385" s="188"/>
      <c r="F3385" s="189"/>
      <c r="G3385" s="189"/>
      <c r="H3385" s="166"/>
    </row>
    <row r="3386" spans="1:8" ht="15" customHeight="1">
      <c r="A3386" s="268"/>
      <c r="B3386" s="259"/>
      <c r="C3386" s="187"/>
      <c r="D3386" s="187"/>
      <c r="E3386" s="188"/>
      <c r="F3386" s="189"/>
      <c r="G3386" s="189"/>
      <c r="H3386" s="166"/>
    </row>
    <row r="3387" spans="1:8" ht="15" customHeight="1">
      <c r="A3387" s="268"/>
      <c r="B3387" s="259"/>
      <c r="C3387" s="187"/>
      <c r="D3387" s="187"/>
      <c r="E3387" s="188"/>
      <c r="F3387" s="189"/>
      <c r="G3387" s="189"/>
      <c r="H3387" s="166"/>
    </row>
    <row r="3388" spans="1:8" ht="15" customHeight="1">
      <c r="A3388" s="268"/>
      <c r="B3388" s="259"/>
      <c r="C3388" s="187"/>
      <c r="D3388" s="187"/>
      <c r="E3388" s="188"/>
      <c r="F3388" s="189"/>
      <c r="G3388" s="189"/>
      <c r="H3388" s="166"/>
    </row>
    <row r="3389" spans="1:8" ht="15" customHeight="1">
      <c r="A3389" s="268"/>
      <c r="B3389" s="259"/>
      <c r="C3389" s="187"/>
      <c r="D3389" s="187"/>
      <c r="E3389" s="188"/>
      <c r="F3389" s="189"/>
      <c r="G3389" s="189"/>
      <c r="H3389" s="166"/>
    </row>
    <row r="3390" spans="1:8" ht="15" customHeight="1">
      <c r="A3390" s="268"/>
      <c r="B3390" s="259"/>
      <c r="C3390" s="187"/>
      <c r="D3390" s="187"/>
      <c r="E3390" s="188"/>
      <c r="F3390" s="189"/>
      <c r="G3390" s="189"/>
      <c r="H3390" s="166"/>
    </row>
    <row r="3391" spans="1:8" ht="15" customHeight="1">
      <c r="A3391" s="268"/>
      <c r="B3391" s="259"/>
      <c r="C3391" s="187"/>
      <c r="D3391" s="187"/>
      <c r="E3391" s="188"/>
      <c r="F3391" s="189"/>
      <c r="G3391" s="189"/>
      <c r="H3391" s="166"/>
    </row>
    <row r="3392" spans="1:8" ht="15" customHeight="1">
      <c r="A3392" s="268"/>
      <c r="B3392" s="259"/>
      <c r="C3392" s="187"/>
      <c r="D3392" s="187"/>
      <c r="E3392" s="188"/>
      <c r="F3392" s="189"/>
      <c r="G3392" s="189"/>
      <c r="H3392" s="166"/>
    </row>
    <row r="3393" spans="1:8" ht="15" customHeight="1">
      <c r="A3393" s="268"/>
      <c r="B3393" s="259"/>
      <c r="C3393" s="187"/>
      <c r="D3393" s="187"/>
      <c r="E3393" s="188"/>
      <c r="F3393" s="189"/>
      <c r="G3393" s="189"/>
      <c r="H3393" s="166"/>
    </row>
    <row r="3394" spans="1:8" ht="15" customHeight="1">
      <c r="A3394" s="268"/>
      <c r="B3394" s="259"/>
      <c r="C3394" s="187"/>
      <c r="D3394" s="187"/>
      <c r="E3394" s="188"/>
      <c r="F3394" s="189"/>
      <c r="G3394" s="189"/>
      <c r="H3394" s="166"/>
    </row>
    <row r="3395" spans="1:8" ht="15" customHeight="1">
      <c r="A3395" s="268"/>
      <c r="B3395" s="259"/>
      <c r="C3395" s="187"/>
      <c r="D3395" s="187"/>
      <c r="E3395" s="188"/>
      <c r="F3395" s="189"/>
      <c r="G3395" s="189"/>
      <c r="H3395" s="166"/>
    </row>
    <row r="3396" spans="1:8" ht="15" customHeight="1">
      <c r="A3396" s="268"/>
      <c r="B3396" s="259"/>
      <c r="C3396" s="187"/>
      <c r="D3396" s="187"/>
      <c r="E3396" s="188"/>
      <c r="F3396" s="189"/>
      <c r="G3396" s="189"/>
      <c r="H3396" s="166"/>
    </row>
    <row r="3397" spans="1:8" ht="15" customHeight="1">
      <c r="A3397" s="268"/>
      <c r="B3397" s="259"/>
      <c r="C3397" s="187"/>
      <c r="D3397" s="187"/>
      <c r="E3397" s="188"/>
      <c r="F3397" s="189"/>
      <c r="G3397" s="189"/>
      <c r="H3397" s="166"/>
    </row>
    <row r="3398" spans="1:8" ht="15" customHeight="1">
      <c r="A3398" s="268"/>
      <c r="B3398" s="259"/>
      <c r="C3398" s="187"/>
      <c r="D3398" s="187"/>
      <c r="E3398" s="188"/>
      <c r="F3398" s="189"/>
      <c r="G3398" s="189"/>
      <c r="H3398" s="166"/>
    </row>
    <row r="3399" spans="1:8" ht="15" customHeight="1">
      <c r="A3399" s="268"/>
      <c r="B3399" s="259"/>
      <c r="C3399" s="187"/>
      <c r="D3399" s="187"/>
      <c r="E3399" s="188"/>
      <c r="F3399" s="189"/>
      <c r="G3399" s="189"/>
      <c r="H3399" s="166"/>
    </row>
    <row r="3400" spans="1:8" ht="15" customHeight="1">
      <c r="A3400" s="268"/>
      <c r="B3400" s="259"/>
      <c r="C3400" s="187"/>
      <c r="D3400" s="187"/>
      <c r="E3400" s="188"/>
      <c r="F3400" s="189"/>
      <c r="G3400" s="189"/>
      <c r="H3400" s="166"/>
    </row>
    <row r="3401" spans="1:8" ht="15" customHeight="1">
      <c r="A3401" s="268"/>
      <c r="B3401" s="259"/>
      <c r="C3401" s="187"/>
      <c r="D3401" s="187"/>
      <c r="E3401" s="188"/>
      <c r="F3401" s="189"/>
      <c r="G3401" s="189"/>
      <c r="H3401" s="166"/>
    </row>
    <row r="3402" spans="1:8" ht="15" customHeight="1">
      <c r="A3402" s="268"/>
      <c r="B3402" s="259"/>
      <c r="C3402" s="187"/>
      <c r="D3402" s="187"/>
      <c r="E3402" s="188"/>
      <c r="F3402" s="189"/>
      <c r="G3402" s="189"/>
      <c r="H3402" s="166"/>
    </row>
    <row r="3403" spans="1:8" ht="15" customHeight="1">
      <c r="A3403" s="268"/>
      <c r="B3403" s="259"/>
      <c r="C3403" s="187"/>
      <c r="D3403" s="187"/>
      <c r="E3403" s="188"/>
      <c r="F3403" s="189"/>
      <c r="G3403" s="189"/>
      <c r="H3403" s="166"/>
    </row>
    <row r="3404" spans="1:8" ht="15" customHeight="1">
      <c r="A3404" s="268"/>
      <c r="B3404" s="259"/>
      <c r="C3404" s="187"/>
      <c r="D3404" s="187"/>
      <c r="E3404" s="188"/>
      <c r="F3404" s="189"/>
      <c r="G3404" s="189"/>
      <c r="H3404" s="166"/>
    </row>
    <row r="3405" spans="1:8" ht="15" customHeight="1">
      <c r="A3405" s="268"/>
      <c r="B3405" s="259"/>
      <c r="C3405" s="187"/>
      <c r="D3405" s="187"/>
      <c r="E3405" s="188"/>
      <c r="F3405" s="189"/>
      <c r="G3405" s="189"/>
      <c r="H3405" s="166"/>
    </row>
    <row r="3406" spans="1:8" ht="15" customHeight="1">
      <c r="A3406" s="268"/>
      <c r="B3406" s="259"/>
      <c r="C3406" s="187"/>
      <c r="D3406" s="187"/>
      <c r="E3406" s="188"/>
      <c r="F3406" s="189"/>
      <c r="G3406" s="189"/>
      <c r="H3406" s="166"/>
    </row>
    <row r="3407" spans="1:8" ht="15" customHeight="1">
      <c r="A3407" s="268"/>
      <c r="B3407" s="259"/>
      <c r="C3407" s="187"/>
      <c r="D3407" s="187"/>
      <c r="E3407" s="188"/>
      <c r="F3407" s="189"/>
      <c r="G3407" s="189"/>
      <c r="H3407" s="166"/>
    </row>
    <row r="3408" spans="1:8" ht="15" customHeight="1">
      <c r="A3408" s="268"/>
      <c r="B3408" s="259"/>
      <c r="C3408" s="187"/>
      <c r="D3408" s="187"/>
      <c r="E3408" s="188"/>
      <c r="F3408" s="189"/>
      <c r="G3408" s="189"/>
      <c r="H3408" s="166"/>
    </row>
    <row r="3409" spans="1:8" ht="15" customHeight="1">
      <c r="A3409" s="268"/>
      <c r="B3409" s="259"/>
      <c r="C3409" s="187"/>
      <c r="D3409" s="187"/>
      <c r="E3409" s="188"/>
      <c r="F3409" s="189"/>
      <c r="G3409" s="189"/>
      <c r="H3409" s="166"/>
    </row>
    <row r="3410" spans="1:8" ht="15" customHeight="1">
      <c r="A3410" s="268"/>
      <c r="B3410" s="259"/>
      <c r="C3410" s="187"/>
      <c r="D3410" s="187"/>
      <c r="E3410" s="188"/>
      <c r="F3410" s="189"/>
      <c r="G3410" s="189"/>
      <c r="H3410" s="166"/>
    </row>
    <row r="3411" spans="1:8" ht="15" customHeight="1">
      <c r="A3411" s="268"/>
      <c r="B3411" s="259"/>
      <c r="C3411" s="187"/>
      <c r="D3411" s="187"/>
      <c r="E3411" s="188"/>
      <c r="F3411" s="189"/>
      <c r="G3411" s="189"/>
      <c r="H3411" s="166"/>
    </row>
    <row r="3412" spans="1:8" ht="15" customHeight="1">
      <c r="A3412" s="268"/>
      <c r="B3412" s="259"/>
      <c r="C3412" s="187"/>
      <c r="D3412" s="187"/>
      <c r="E3412" s="188"/>
      <c r="F3412" s="189"/>
      <c r="G3412" s="189"/>
      <c r="H3412" s="166"/>
    </row>
    <row r="3413" spans="1:8" ht="15" customHeight="1">
      <c r="A3413" s="268"/>
      <c r="B3413" s="259"/>
      <c r="C3413" s="187"/>
      <c r="D3413" s="187"/>
      <c r="E3413" s="188"/>
      <c r="F3413" s="189"/>
      <c r="G3413" s="189"/>
      <c r="H3413" s="166"/>
    </row>
    <row r="3414" spans="1:8" ht="15" customHeight="1">
      <c r="A3414" s="268"/>
      <c r="B3414" s="259"/>
      <c r="C3414" s="187"/>
      <c r="D3414" s="187"/>
      <c r="E3414" s="188"/>
      <c r="F3414" s="189"/>
      <c r="G3414" s="189"/>
      <c r="H3414" s="166"/>
    </row>
    <row r="3415" spans="1:8" ht="15" customHeight="1">
      <c r="A3415" s="268"/>
      <c r="B3415" s="259"/>
      <c r="C3415" s="187"/>
      <c r="D3415" s="187"/>
      <c r="E3415" s="188"/>
      <c r="F3415" s="189"/>
      <c r="G3415" s="189"/>
      <c r="H3415" s="166"/>
    </row>
    <row r="3416" spans="1:8" ht="15" customHeight="1">
      <c r="A3416" s="268"/>
      <c r="B3416" s="259"/>
      <c r="C3416" s="187"/>
      <c r="D3416" s="187"/>
      <c r="E3416" s="188"/>
      <c r="F3416" s="189"/>
      <c r="G3416" s="189"/>
      <c r="H3416" s="166"/>
    </row>
    <row r="3417" spans="1:8" ht="15" customHeight="1">
      <c r="A3417" s="268"/>
      <c r="B3417" s="259"/>
      <c r="C3417" s="187"/>
      <c r="D3417" s="187"/>
      <c r="E3417" s="188"/>
      <c r="F3417" s="189"/>
      <c r="G3417" s="189"/>
      <c r="H3417" s="166"/>
    </row>
    <row r="3418" spans="1:8" ht="15" customHeight="1">
      <c r="A3418" s="268"/>
      <c r="B3418" s="259"/>
      <c r="C3418" s="187"/>
      <c r="D3418" s="187"/>
      <c r="E3418" s="188"/>
      <c r="F3418" s="189"/>
      <c r="G3418" s="189"/>
      <c r="H3418" s="166"/>
    </row>
    <row r="3419" spans="1:8" ht="15" customHeight="1">
      <c r="A3419" s="268"/>
      <c r="B3419" s="259"/>
      <c r="C3419" s="187"/>
      <c r="D3419" s="187"/>
      <c r="E3419" s="188"/>
      <c r="F3419" s="189"/>
      <c r="G3419" s="189"/>
      <c r="H3419" s="166"/>
    </row>
    <row r="3420" spans="1:8" ht="15" customHeight="1">
      <c r="A3420" s="268"/>
      <c r="B3420" s="259"/>
      <c r="C3420" s="187"/>
      <c r="D3420" s="187"/>
      <c r="E3420" s="188"/>
      <c r="F3420" s="189"/>
      <c r="G3420" s="189"/>
      <c r="H3420" s="166"/>
    </row>
    <row r="3421" spans="1:8" ht="15" customHeight="1">
      <c r="A3421" s="268"/>
      <c r="B3421" s="259"/>
      <c r="C3421" s="187"/>
      <c r="D3421" s="187"/>
      <c r="E3421" s="188"/>
      <c r="F3421" s="189"/>
      <c r="G3421" s="189"/>
      <c r="H3421" s="166"/>
    </row>
    <row r="3422" spans="1:8" ht="15" customHeight="1">
      <c r="A3422" s="268"/>
      <c r="B3422" s="259"/>
      <c r="C3422" s="187"/>
      <c r="D3422" s="187"/>
      <c r="E3422" s="188"/>
      <c r="F3422" s="189"/>
      <c r="G3422" s="189"/>
      <c r="H3422" s="166"/>
    </row>
    <row r="3423" spans="1:8" ht="15" customHeight="1">
      <c r="A3423" s="268"/>
      <c r="B3423" s="259"/>
      <c r="C3423" s="187"/>
      <c r="D3423" s="187"/>
      <c r="E3423" s="188"/>
      <c r="F3423" s="189"/>
      <c r="G3423" s="189"/>
      <c r="H3423" s="166"/>
    </row>
    <row r="3424" spans="1:8" ht="15" customHeight="1">
      <c r="A3424" s="268"/>
      <c r="B3424" s="259"/>
      <c r="C3424" s="187"/>
      <c r="D3424" s="187"/>
      <c r="E3424" s="188"/>
      <c r="F3424" s="189"/>
      <c r="G3424" s="189"/>
      <c r="H3424" s="166"/>
    </row>
    <row r="3425" spans="1:8" ht="15" customHeight="1">
      <c r="A3425" s="268"/>
      <c r="B3425" s="259"/>
      <c r="C3425" s="187"/>
      <c r="D3425" s="187"/>
      <c r="E3425" s="188"/>
      <c r="F3425" s="189"/>
      <c r="G3425" s="189"/>
      <c r="H3425" s="166"/>
    </row>
    <row r="3426" spans="1:8" ht="15" customHeight="1">
      <c r="A3426" s="268"/>
      <c r="B3426" s="259"/>
      <c r="C3426" s="187"/>
      <c r="D3426" s="187"/>
      <c r="E3426" s="188"/>
      <c r="F3426" s="189"/>
      <c r="G3426" s="189"/>
      <c r="H3426" s="166"/>
    </row>
    <row r="3427" spans="1:8" ht="15" customHeight="1">
      <c r="A3427" s="268"/>
      <c r="B3427" s="259"/>
      <c r="C3427" s="187"/>
      <c r="D3427" s="187"/>
      <c r="E3427" s="188"/>
      <c r="F3427" s="189"/>
      <c r="G3427" s="189"/>
      <c r="H3427" s="166"/>
    </row>
    <row r="3428" spans="1:8" ht="15" customHeight="1">
      <c r="A3428" s="268"/>
      <c r="B3428" s="259"/>
      <c r="C3428" s="187"/>
      <c r="D3428" s="187"/>
      <c r="E3428" s="188"/>
      <c r="F3428" s="189"/>
      <c r="G3428" s="189"/>
      <c r="H3428" s="166"/>
    </row>
    <row r="3429" spans="1:8" ht="15" customHeight="1">
      <c r="A3429" s="268"/>
      <c r="B3429" s="259"/>
      <c r="C3429" s="187"/>
      <c r="D3429" s="187"/>
      <c r="E3429" s="188"/>
      <c r="F3429" s="189"/>
      <c r="G3429" s="189"/>
      <c r="H3429" s="166"/>
    </row>
    <row r="3430" spans="1:8" ht="15" customHeight="1">
      <c r="A3430" s="268"/>
      <c r="B3430" s="259"/>
      <c r="C3430" s="187"/>
      <c r="D3430" s="187"/>
      <c r="E3430" s="188"/>
      <c r="F3430" s="189"/>
      <c r="G3430" s="189"/>
      <c r="H3430" s="166"/>
    </row>
    <row r="3431" spans="1:8" ht="15" customHeight="1">
      <c r="A3431" s="268"/>
      <c r="B3431" s="259"/>
      <c r="C3431" s="187"/>
      <c r="D3431" s="187"/>
      <c r="E3431" s="188"/>
      <c r="F3431" s="189"/>
      <c r="G3431" s="189"/>
      <c r="H3431" s="166"/>
    </row>
    <row r="3432" spans="1:8" ht="15" customHeight="1">
      <c r="A3432" s="268"/>
      <c r="B3432" s="259"/>
      <c r="C3432" s="187"/>
      <c r="D3432" s="187"/>
      <c r="E3432" s="188"/>
      <c r="F3432" s="189"/>
      <c r="G3432" s="189"/>
      <c r="H3432" s="166"/>
    </row>
    <row r="3433" spans="1:8" ht="15" customHeight="1">
      <c r="A3433" s="268"/>
      <c r="B3433" s="259"/>
      <c r="C3433" s="187"/>
      <c r="D3433" s="187"/>
      <c r="E3433" s="188"/>
      <c r="F3433" s="189"/>
      <c r="G3433" s="189"/>
      <c r="H3433" s="166"/>
    </row>
    <row r="3434" spans="1:8" ht="15" customHeight="1">
      <c r="A3434" s="268"/>
      <c r="B3434" s="259"/>
      <c r="C3434" s="187"/>
      <c r="D3434" s="187"/>
      <c r="E3434" s="188"/>
      <c r="F3434" s="189"/>
      <c r="G3434" s="189"/>
      <c r="H3434" s="166"/>
    </row>
    <row r="3435" spans="1:8" ht="15" customHeight="1">
      <c r="A3435" s="268"/>
      <c r="B3435" s="259"/>
      <c r="C3435" s="187"/>
      <c r="D3435" s="187"/>
      <c r="E3435" s="188"/>
      <c r="F3435" s="189"/>
      <c r="G3435" s="189"/>
      <c r="H3435" s="166"/>
    </row>
    <row r="3436" spans="1:8" ht="15" customHeight="1">
      <c r="A3436" s="268"/>
      <c r="B3436" s="259"/>
      <c r="C3436" s="187"/>
      <c r="D3436" s="187"/>
      <c r="E3436" s="188"/>
      <c r="F3436" s="189"/>
      <c r="G3436" s="189"/>
      <c r="H3436" s="166"/>
    </row>
    <row r="3437" spans="1:8" ht="15" customHeight="1">
      <c r="A3437" s="268"/>
      <c r="B3437" s="259"/>
      <c r="C3437" s="187"/>
      <c r="D3437" s="187"/>
      <c r="E3437" s="188"/>
      <c r="F3437" s="189"/>
      <c r="G3437" s="189"/>
      <c r="H3437" s="166"/>
    </row>
    <row r="3438" spans="1:8" ht="15" customHeight="1">
      <c r="A3438" s="268"/>
      <c r="B3438" s="259"/>
      <c r="C3438" s="187"/>
      <c r="D3438" s="187"/>
      <c r="E3438" s="188"/>
      <c r="F3438" s="189"/>
      <c r="G3438" s="189"/>
      <c r="H3438" s="166"/>
    </row>
    <row r="3439" spans="1:8" ht="15" customHeight="1">
      <c r="A3439" s="268"/>
      <c r="B3439" s="259"/>
      <c r="C3439" s="187"/>
      <c r="D3439" s="187"/>
      <c r="E3439" s="188"/>
      <c r="F3439" s="189"/>
      <c r="G3439" s="189"/>
      <c r="H3439" s="166"/>
    </row>
    <row r="3440" spans="1:8" ht="15" customHeight="1">
      <c r="A3440" s="268"/>
      <c r="B3440" s="259"/>
      <c r="C3440" s="187"/>
      <c r="D3440" s="187"/>
      <c r="E3440" s="188"/>
      <c r="F3440" s="189"/>
      <c r="G3440" s="189"/>
      <c r="H3440" s="166"/>
    </row>
    <row r="3441" spans="1:8" ht="15" customHeight="1">
      <c r="A3441" s="268"/>
      <c r="B3441" s="259"/>
      <c r="C3441" s="187"/>
      <c r="D3441" s="187"/>
      <c r="E3441" s="188"/>
      <c r="F3441" s="189"/>
      <c r="G3441" s="189"/>
      <c r="H3441" s="166"/>
    </row>
    <row r="3442" spans="1:8" ht="15" customHeight="1">
      <c r="A3442" s="268"/>
      <c r="B3442" s="259"/>
      <c r="C3442" s="187"/>
      <c r="D3442" s="187"/>
      <c r="E3442" s="188"/>
      <c r="F3442" s="189"/>
      <c r="G3442" s="189"/>
      <c r="H3442" s="166"/>
    </row>
    <row r="3443" spans="1:8" ht="15" customHeight="1">
      <c r="A3443" s="268"/>
      <c r="B3443" s="259"/>
      <c r="C3443" s="187"/>
      <c r="D3443" s="187"/>
      <c r="E3443" s="188"/>
      <c r="F3443" s="189"/>
      <c r="G3443" s="189"/>
      <c r="H3443" s="166"/>
    </row>
    <row r="3444" spans="1:8" ht="15" customHeight="1">
      <c r="A3444" s="268"/>
      <c r="B3444" s="259"/>
      <c r="C3444" s="187"/>
      <c r="D3444" s="187"/>
      <c r="E3444" s="188"/>
      <c r="F3444" s="189"/>
      <c r="G3444" s="189"/>
      <c r="H3444" s="166"/>
    </row>
    <row r="3445" spans="1:8" ht="15" customHeight="1">
      <c r="A3445" s="268"/>
      <c r="B3445" s="259"/>
      <c r="C3445" s="187"/>
      <c r="D3445" s="187"/>
      <c r="E3445" s="188"/>
      <c r="F3445" s="189"/>
      <c r="G3445" s="189"/>
      <c r="H3445" s="166"/>
    </row>
    <row r="3446" spans="1:8" ht="15" customHeight="1">
      <c r="A3446" s="268"/>
      <c r="B3446" s="259"/>
      <c r="C3446" s="187"/>
      <c r="D3446" s="187"/>
      <c r="E3446" s="188"/>
      <c r="F3446" s="189"/>
      <c r="G3446" s="189"/>
      <c r="H3446" s="166"/>
    </row>
    <row r="3447" spans="1:8" ht="15" customHeight="1">
      <c r="A3447" s="268"/>
      <c r="B3447" s="259"/>
      <c r="C3447" s="187"/>
      <c r="D3447" s="187"/>
      <c r="E3447" s="188"/>
      <c r="F3447" s="189"/>
      <c r="G3447" s="189"/>
      <c r="H3447" s="166"/>
    </row>
    <row r="3448" spans="1:8" ht="15" customHeight="1">
      <c r="A3448" s="268"/>
      <c r="B3448" s="259"/>
      <c r="C3448" s="187"/>
      <c r="D3448" s="187"/>
      <c r="E3448" s="188"/>
      <c r="F3448" s="189"/>
      <c r="G3448" s="189"/>
      <c r="H3448" s="166"/>
    </row>
    <row r="3449" spans="1:8" ht="15" customHeight="1">
      <c r="A3449" s="268"/>
      <c r="B3449" s="259"/>
      <c r="C3449" s="187"/>
      <c r="D3449" s="187"/>
      <c r="E3449" s="188"/>
      <c r="F3449" s="189"/>
      <c r="G3449" s="189"/>
      <c r="H3449" s="166"/>
    </row>
    <row r="3450" spans="1:8" ht="15" customHeight="1">
      <c r="A3450" s="268"/>
      <c r="B3450" s="259"/>
      <c r="C3450" s="187"/>
      <c r="D3450" s="187"/>
      <c r="E3450" s="188"/>
      <c r="F3450" s="189"/>
      <c r="G3450" s="189"/>
      <c r="H3450" s="166"/>
    </row>
    <row r="3451" spans="1:8" ht="15" customHeight="1">
      <c r="A3451" s="268"/>
      <c r="B3451" s="259"/>
      <c r="C3451" s="187"/>
      <c r="D3451" s="187"/>
      <c r="E3451" s="188"/>
      <c r="F3451" s="189"/>
      <c r="G3451" s="189"/>
      <c r="H3451" s="166"/>
    </row>
    <row r="3452" spans="1:8" ht="15" customHeight="1">
      <c r="A3452" s="268"/>
      <c r="B3452" s="259"/>
      <c r="C3452" s="187"/>
      <c r="D3452" s="187"/>
      <c r="E3452" s="188"/>
      <c r="F3452" s="189"/>
      <c r="G3452" s="189"/>
      <c r="H3452" s="166"/>
    </row>
    <row r="3453" spans="1:8" ht="15" customHeight="1">
      <c r="A3453" s="268"/>
      <c r="B3453" s="259"/>
      <c r="C3453" s="187"/>
      <c r="D3453" s="187"/>
      <c r="E3453" s="188"/>
      <c r="F3453" s="189"/>
      <c r="G3453" s="189"/>
      <c r="H3453" s="166"/>
    </row>
    <row r="3454" spans="1:8" ht="15" customHeight="1">
      <c r="A3454" s="268"/>
      <c r="B3454" s="259"/>
      <c r="C3454" s="187"/>
      <c r="D3454" s="187"/>
      <c r="E3454" s="188"/>
      <c r="F3454" s="189"/>
      <c r="G3454" s="189"/>
      <c r="H3454" s="166"/>
    </row>
    <row r="3455" spans="1:8" ht="15" customHeight="1">
      <c r="A3455" s="268"/>
      <c r="B3455" s="259"/>
      <c r="C3455" s="187"/>
      <c r="D3455" s="187"/>
      <c r="E3455" s="188"/>
      <c r="F3455" s="189"/>
      <c r="G3455" s="189"/>
      <c r="H3455" s="166"/>
    </row>
    <row r="3456" spans="1:8" ht="15" customHeight="1">
      <c r="A3456" s="268"/>
      <c r="B3456" s="259"/>
      <c r="C3456" s="187"/>
      <c r="D3456" s="187"/>
      <c r="E3456" s="188"/>
      <c r="F3456" s="189"/>
      <c r="G3456" s="189"/>
      <c r="H3456" s="166"/>
    </row>
    <row r="3457" spans="1:8" ht="15" customHeight="1">
      <c r="A3457" s="268"/>
      <c r="B3457" s="259"/>
      <c r="C3457" s="187"/>
      <c r="D3457" s="187"/>
      <c r="E3457" s="188"/>
      <c r="F3457" s="189"/>
      <c r="G3457" s="189"/>
      <c r="H3457" s="166"/>
    </row>
    <row r="3458" spans="1:8" ht="15" customHeight="1">
      <c r="A3458" s="268"/>
      <c r="B3458" s="259"/>
      <c r="C3458" s="187"/>
      <c r="D3458" s="187"/>
      <c r="E3458" s="188"/>
      <c r="F3458" s="189"/>
      <c r="G3458" s="189"/>
      <c r="H3458" s="166"/>
    </row>
    <row r="3459" spans="1:8" ht="15" customHeight="1">
      <c r="A3459" s="268"/>
      <c r="B3459" s="259"/>
      <c r="C3459" s="187"/>
      <c r="D3459" s="187"/>
      <c r="E3459" s="188"/>
      <c r="F3459" s="189"/>
      <c r="G3459" s="189"/>
      <c r="H3459" s="166"/>
    </row>
    <row r="3460" spans="1:8" ht="15" customHeight="1">
      <c r="A3460" s="268"/>
      <c r="B3460" s="259"/>
      <c r="C3460" s="187"/>
      <c r="D3460" s="187"/>
      <c r="E3460" s="188"/>
      <c r="F3460" s="189"/>
      <c r="G3460" s="189"/>
      <c r="H3460" s="166"/>
    </row>
    <row r="3461" spans="1:8" ht="15" customHeight="1">
      <c r="A3461" s="268"/>
      <c r="B3461" s="259"/>
      <c r="C3461" s="187"/>
      <c r="D3461" s="187"/>
      <c r="E3461" s="188"/>
      <c r="F3461" s="189"/>
      <c r="G3461" s="189"/>
      <c r="H3461" s="166"/>
    </row>
    <row r="3462" spans="1:8" ht="15" customHeight="1">
      <c r="A3462" s="268"/>
      <c r="B3462" s="259"/>
      <c r="C3462" s="187"/>
      <c r="D3462" s="187"/>
      <c r="E3462" s="188"/>
      <c r="F3462" s="189"/>
      <c r="G3462" s="189"/>
      <c r="H3462" s="166"/>
    </row>
    <row r="3463" spans="1:8" ht="15" customHeight="1">
      <c r="A3463" s="268"/>
      <c r="B3463" s="259"/>
      <c r="C3463" s="187"/>
      <c r="D3463" s="187"/>
      <c r="E3463" s="188"/>
      <c r="F3463" s="189"/>
      <c r="G3463" s="189"/>
      <c r="H3463" s="166"/>
    </row>
    <row r="3464" spans="1:8" ht="15" customHeight="1">
      <c r="A3464" s="268"/>
      <c r="B3464" s="259"/>
      <c r="C3464" s="187"/>
      <c r="D3464" s="187"/>
      <c r="E3464" s="188"/>
      <c r="F3464" s="189"/>
      <c r="G3464" s="189"/>
      <c r="H3464" s="166"/>
    </row>
    <row r="3465" spans="1:8" ht="15" customHeight="1">
      <c r="A3465" s="268"/>
      <c r="B3465" s="259"/>
      <c r="C3465" s="187"/>
      <c r="D3465" s="187"/>
      <c r="E3465" s="188"/>
      <c r="F3465" s="189"/>
      <c r="G3465" s="189"/>
      <c r="H3465" s="166"/>
    </row>
    <row r="3466" spans="1:8" ht="15" customHeight="1">
      <c r="A3466" s="268"/>
      <c r="B3466" s="259"/>
      <c r="C3466" s="187"/>
      <c r="D3466" s="187"/>
      <c r="E3466" s="188"/>
      <c r="F3466" s="189"/>
      <c r="G3466" s="189"/>
      <c r="H3466" s="166"/>
    </row>
    <row r="3467" spans="1:8" ht="15" customHeight="1">
      <c r="A3467" s="268"/>
      <c r="B3467" s="259"/>
      <c r="C3467" s="187"/>
      <c r="D3467" s="187"/>
      <c r="E3467" s="188"/>
      <c r="F3467" s="189"/>
      <c r="G3467" s="189"/>
      <c r="H3467" s="166"/>
    </row>
    <row r="3468" spans="1:8" ht="15" customHeight="1">
      <c r="A3468" s="268"/>
      <c r="B3468" s="259"/>
      <c r="C3468" s="187"/>
      <c r="D3468" s="187"/>
      <c r="E3468" s="188"/>
      <c r="F3468" s="189"/>
      <c r="G3468" s="189"/>
      <c r="H3468" s="166"/>
    </row>
    <row r="3469" spans="1:8" ht="15" customHeight="1">
      <c r="A3469" s="268"/>
      <c r="B3469" s="259"/>
      <c r="C3469" s="187"/>
      <c r="D3469" s="187"/>
      <c r="E3469" s="188"/>
      <c r="F3469" s="189"/>
      <c r="G3469" s="189"/>
      <c r="H3469" s="166"/>
    </row>
    <row r="3470" spans="1:8" ht="15" customHeight="1">
      <c r="A3470" s="268"/>
      <c r="B3470" s="259"/>
      <c r="C3470" s="187"/>
      <c r="D3470" s="187"/>
      <c r="E3470" s="188"/>
      <c r="F3470" s="189"/>
      <c r="G3470" s="189"/>
      <c r="H3470" s="166"/>
    </row>
    <row r="3471" spans="1:8" ht="15" customHeight="1">
      <c r="A3471" s="268"/>
      <c r="B3471" s="259"/>
      <c r="C3471" s="187"/>
      <c r="D3471" s="187"/>
      <c r="E3471" s="188"/>
      <c r="F3471" s="189"/>
      <c r="G3471" s="189"/>
      <c r="H3471" s="166"/>
    </row>
    <row r="3472" spans="1:8" ht="15" customHeight="1">
      <c r="A3472" s="268"/>
      <c r="B3472" s="259"/>
      <c r="C3472" s="187"/>
      <c r="D3472" s="187"/>
      <c r="E3472" s="188"/>
      <c r="F3472" s="189"/>
      <c r="G3472" s="189"/>
      <c r="H3472" s="166"/>
    </row>
    <row r="3473" spans="1:8" ht="15" customHeight="1">
      <c r="A3473" s="268"/>
      <c r="B3473" s="259"/>
      <c r="C3473" s="187"/>
      <c r="D3473" s="187"/>
      <c r="E3473" s="188"/>
      <c r="F3473" s="189"/>
      <c r="G3473" s="189"/>
      <c r="H3473" s="166"/>
    </row>
    <row r="3474" spans="1:8" ht="15" customHeight="1">
      <c r="A3474" s="268"/>
      <c r="B3474" s="259"/>
      <c r="C3474" s="187"/>
      <c r="D3474" s="187"/>
      <c r="E3474" s="188"/>
      <c r="F3474" s="189"/>
      <c r="G3474" s="189"/>
      <c r="H3474" s="166"/>
    </row>
    <row r="3475" spans="1:8" ht="15" customHeight="1">
      <c r="A3475" s="268"/>
      <c r="B3475" s="259"/>
      <c r="C3475" s="187"/>
      <c r="D3475" s="187"/>
      <c r="E3475" s="188"/>
      <c r="F3475" s="189"/>
      <c r="G3475" s="189"/>
      <c r="H3475" s="166"/>
    </row>
    <row r="3476" spans="1:8" ht="15" customHeight="1">
      <c r="A3476" s="268"/>
      <c r="B3476" s="259"/>
      <c r="C3476" s="187"/>
      <c r="D3476" s="187"/>
      <c r="E3476" s="188"/>
      <c r="F3476" s="189"/>
      <c r="G3476" s="189"/>
      <c r="H3476" s="166"/>
    </row>
    <row r="3477" spans="1:8" ht="15" customHeight="1">
      <c r="A3477" s="268"/>
      <c r="B3477" s="259"/>
      <c r="C3477" s="187"/>
      <c r="D3477" s="187"/>
      <c r="E3477" s="188"/>
      <c r="F3477" s="189"/>
      <c r="G3477" s="189"/>
      <c r="H3477" s="166"/>
    </row>
    <row r="3478" spans="1:8" ht="15" customHeight="1">
      <c r="A3478" s="268"/>
      <c r="B3478" s="259"/>
      <c r="C3478" s="187"/>
      <c r="D3478" s="187"/>
      <c r="E3478" s="188"/>
      <c r="F3478" s="189"/>
      <c r="G3478" s="189"/>
      <c r="H3478" s="166"/>
    </row>
    <row r="3479" spans="1:8" ht="15" customHeight="1">
      <c r="A3479" s="268"/>
      <c r="B3479" s="259"/>
      <c r="C3479" s="187"/>
      <c r="D3479" s="187"/>
      <c r="E3479" s="188"/>
      <c r="F3479" s="189"/>
      <c r="G3479" s="189"/>
      <c r="H3479" s="166"/>
    </row>
    <row r="3480" spans="1:8" ht="15" customHeight="1">
      <c r="A3480" s="268"/>
      <c r="B3480" s="259"/>
      <c r="C3480" s="187"/>
      <c r="D3480" s="187"/>
      <c r="E3480" s="188"/>
      <c r="F3480" s="189"/>
      <c r="G3480" s="189"/>
      <c r="H3480" s="166"/>
    </row>
    <row r="3481" spans="1:8" ht="15" customHeight="1">
      <c r="A3481" s="268"/>
      <c r="B3481" s="259"/>
      <c r="C3481" s="187"/>
      <c r="D3481" s="187"/>
      <c r="E3481" s="188"/>
      <c r="F3481" s="189"/>
      <c r="G3481" s="189"/>
      <c r="H3481" s="166"/>
    </row>
    <row r="3482" spans="1:8" ht="15" customHeight="1">
      <c r="A3482" s="268"/>
      <c r="B3482" s="259"/>
      <c r="C3482" s="187"/>
      <c r="D3482" s="187"/>
      <c r="E3482" s="188"/>
      <c r="F3482" s="189"/>
      <c r="G3482" s="189"/>
      <c r="H3482" s="166"/>
    </row>
    <row r="3483" spans="1:8" ht="15" customHeight="1">
      <c r="A3483" s="268"/>
      <c r="B3483" s="259"/>
      <c r="C3483" s="187"/>
      <c r="D3483" s="187"/>
      <c r="E3483" s="188"/>
      <c r="F3483" s="189"/>
      <c r="G3483" s="189"/>
      <c r="H3483" s="166"/>
    </row>
    <row r="3484" spans="1:8" ht="15" customHeight="1">
      <c r="A3484" s="268"/>
      <c r="B3484" s="259"/>
      <c r="C3484" s="187"/>
      <c r="D3484" s="187"/>
      <c r="E3484" s="188"/>
      <c r="F3484" s="189"/>
      <c r="G3484" s="189"/>
      <c r="H3484" s="166"/>
    </row>
    <row r="3485" spans="1:8" ht="15" customHeight="1">
      <c r="A3485" s="268"/>
      <c r="B3485" s="259"/>
      <c r="C3485" s="187"/>
      <c r="D3485" s="187"/>
      <c r="E3485" s="188"/>
      <c r="F3485" s="189"/>
      <c r="G3485" s="189"/>
      <c r="H3485" s="166"/>
    </row>
    <row r="3486" spans="1:8" ht="15" customHeight="1">
      <c r="A3486" s="268"/>
      <c r="B3486" s="259"/>
      <c r="C3486" s="187"/>
      <c r="D3486" s="187"/>
      <c r="E3486" s="188"/>
      <c r="F3486" s="189"/>
      <c r="G3486" s="189"/>
      <c r="H3486" s="166"/>
    </row>
    <row r="3487" spans="1:8" ht="15" customHeight="1">
      <c r="A3487" s="268"/>
      <c r="B3487" s="259"/>
      <c r="C3487" s="187"/>
      <c r="D3487" s="187"/>
      <c r="E3487" s="188"/>
      <c r="F3487" s="189"/>
      <c r="G3487" s="189"/>
      <c r="H3487" s="166"/>
    </row>
    <row r="3488" spans="1:8" ht="15" customHeight="1">
      <c r="A3488" s="268"/>
      <c r="B3488" s="259"/>
      <c r="C3488" s="187"/>
      <c r="D3488" s="187"/>
      <c r="E3488" s="188"/>
      <c r="F3488" s="189"/>
      <c r="G3488" s="189"/>
      <c r="H3488" s="166"/>
    </row>
    <row r="3489" spans="1:8" ht="15" customHeight="1">
      <c r="A3489" s="268"/>
      <c r="B3489" s="259"/>
      <c r="C3489" s="187"/>
      <c r="D3489" s="187"/>
      <c r="E3489" s="188"/>
      <c r="F3489" s="189"/>
      <c r="G3489" s="189"/>
      <c r="H3489" s="166"/>
    </row>
    <row r="3490" spans="1:8" ht="15" customHeight="1">
      <c r="A3490" s="268"/>
      <c r="B3490" s="259"/>
      <c r="C3490" s="187"/>
      <c r="D3490" s="187"/>
      <c r="E3490" s="188"/>
      <c r="F3490" s="189"/>
      <c r="G3490" s="189"/>
      <c r="H3490" s="166"/>
    </row>
    <row r="3491" spans="1:8" ht="15" customHeight="1">
      <c r="A3491" s="268"/>
      <c r="B3491" s="259"/>
      <c r="C3491" s="187"/>
      <c r="D3491" s="187"/>
      <c r="E3491" s="188"/>
      <c r="F3491" s="189"/>
      <c r="G3491" s="189"/>
      <c r="H3491" s="166"/>
    </row>
    <row r="3492" spans="1:8" ht="15" customHeight="1">
      <c r="A3492" s="268"/>
      <c r="B3492" s="259"/>
      <c r="C3492" s="187"/>
      <c r="D3492" s="187"/>
      <c r="E3492" s="188"/>
      <c r="F3492" s="189"/>
      <c r="G3492" s="189"/>
      <c r="H3492" s="166"/>
    </row>
    <row r="3493" spans="1:8" ht="15" customHeight="1">
      <c r="A3493" s="268"/>
      <c r="B3493" s="259"/>
      <c r="C3493" s="187"/>
      <c r="D3493" s="187"/>
      <c r="E3493" s="188"/>
      <c r="F3493" s="189"/>
      <c r="G3493" s="189"/>
      <c r="H3493" s="166"/>
    </row>
    <row r="3494" spans="1:8" ht="15" customHeight="1">
      <c r="A3494" s="268"/>
      <c r="B3494" s="259"/>
      <c r="C3494" s="187"/>
      <c r="D3494" s="187"/>
      <c r="E3494" s="188"/>
      <c r="F3494" s="189"/>
      <c r="G3494" s="189"/>
      <c r="H3494" s="166"/>
    </row>
    <row r="3495" spans="1:8" ht="15" customHeight="1">
      <c r="A3495" s="268"/>
      <c r="B3495" s="259"/>
      <c r="C3495" s="187"/>
      <c r="D3495" s="187"/>
      <c r="E3495" s="188"/>
      <c r="F3495" s="189"/>
      <c r="G3495" s="189"/>
      <c r="H3495" s="166"/>
    </row>
    <row r="3496" spans="1:8" ht="15" customHeight="1">
      <c r="A3496" s="268"/>
      <c r="B3496" s="259"/>
      <c r="C3496" s="187"/>
      <c r="D3496" s="187"/>
      <c r="E3496" s="188"/>
      <c r="F3496" s="189"/>
      <c r="G3496" s="189"/>
      <c r="H3496" s="166"/>
    </row>
    <row r="3497" spans="1:8" ht="15" customHeight="1">
      <c r="A3497" s="268"/>
      <c r="B3497" s="259"/>
      <c r="C3497" s="187"/>
      <c r="D3497" s="187"/>
      <c r="E3497" s="188"/>
      <c r="F3497" s="189"/>
      <c r="G3497" s="189"/>
      <c r="H3497" s="166"/>
    </row>
    <row r="3498" spans="1:8" ht="15" customHeight="1">
      <c r="A3498" s="268"/>
      <c r="B3498" s="259"/>
      <c r="C3498" s="187"/>
      <c r="D3498" s="187"/>
      <c r="E3498" s="188"/>
      <c r="F3498" s="189"/>
      <c r="G3498" s="189"/>
      <c r="H3498" s="166"/>
    </row>
    <row r="3499" spans="1:8" ht="15" customHeight="1">
      <c r="A3499" s="268"/>
      <c r="B3499" s="259"/>
      <c r="C3499" s="187"/>
      <c r="D3499" s="187"/>
      <c r="E3499" s="188"/>
      <c r="F3499" s="189"/>
      <c r="G3499" s="189"/>
      <c r="H3499" s="166"/>
    </row>
    <row r="3500" spans="1:8" ht="15" customHeight="1">
      <c r="A3500" s="268"/>
      <c r="B3500" s="259"/>
      <c r="C3500" s="187"/>
      <c r="D3500" s="187"/>
      <c r="E3500" s="188"/>
      <c r="F3500" s="189"/>
      <c r="G3500" s="189"/>
      <c r="H3500" s="166"/>
    </row>
    <row r="3501" spans="1:8" ht="15" customHeight="1">
      <c r="A3501" s="268"/>
      <c r="B3501" s="259"/>
      <c r="C3501" s="187"/>
      <c r="D3501" s="187"/>
      <c r="E3501" s="188"/>
      <c r="F3501" s="189"/>
      <c r="G3501" s="189"/>
      <c r="H3501" s="166"/>
    </row>
    <row r="3502" spans="1:8" ht="15" customHeight="1">
      <c r="A3502" s="268"/>
      <c r="B3502" s="259"/>
      <c r="C3502" s="187"/>
      <c r="D3502" s="187"/>
      <c r="E3502" s="188"/>
      <c r="F3502" s="189"/>
      <c r="G3502" s="189"/>
      <c r="H3502" s="166"/>
    </row>
    <row r="3503" spans="1:8" ht="15" customHeight="1">
      <c r="A3503" s="268"/>
      <c r="B3503" s="259"/>
      <c r="C3503" s="187"/>
      <c r="D3503" s="187"/>
      <c r="E3503" s="188"/>
      <c r="F3503" s="189"/>
      <c r="G3503" s="189"/>
      <c r="H3503" s="166"/>
    </row>
    <row r="3504" spans="1:8" ht="15" customHeight="1">
      <c r="A3504" s="268"/>
      <c r="B3504" s="259"/>
      <c r="C3504" s="187"/>
      <c r="D3504" s="187"/>
      <c r="E3504" s="188"/>
      <c r="F3504" s="189"/>
      <c r="G3504" s="189"/>
      <c r="H3504" s="166"/>
    </row>
    <row r="3505" spans="1:8" ht="15" customHeight="1">
      <c r="A3505" s="268"/>
      <c r="B3505" s="259"/>
      <c r="C3505" s="187"/>
      <c r="D3505" s="187"/>
      <c r="E3505" s="188"/>
      <c r="F3505" s="189"/>
      <c r="G3505" s="189"/>
      <c r="H3505" s="166"/>
    </row>
    <row r="3506" spans="1:8" ht="15" customHeight="1">
      <c r="A3506" s="268"/>
      <c r="B3506" s="259"/>
      <c r="C3506" s="187"/>
      <c r="D3506" s="187"/>
      <c r="E3506" s="188"/>
      <c r="F3506" s="189"/>
      <c r="G3506" s="189"/>
      <c r="H3506" s="166"/>
    </row>
    <row r="3507" spans="1:8" ht="15" customHeight="1">
      <c r="A3507" s="268"/>
      <c r="B3507" s="259"/>
      <c r="C3507" s="187"/>
      <c r="D3507" s="187"/>
      <c r="E3507" s="188"/>
      <c r="F3507" s="189"/>
      <c r="G3507" s="189"/>
      <c r="H3507" s="166"/>
    </row>
    <row r="3508" spans="1:8" ht="15" customHeight="1">
      <c r="A3508" s="268"/>
      <c r="B3508" s="259"/>
      <c r="C3508" s="187"/>
      <c r="D3508" s="187"/>
      <c r="E3508" s="188"/>
      <c r="F3508" s="189"/>
      <c r="G3508" s="189"/>
      <c r="H3508" s="166"/>
    </row>
    <row r="3509" spans="1:8" ht="15" customHeight="1">
      <c r="A3509" s="268"/>
      <c r="B3509" s="259"/>
      <c r="C3509" s="187"/>
      <c r="D3509" s="187"/>
      <c r="E3509" s="188"/>
      <c r="F3509" s="189"/>
      <c r="G3509" s="189"/>
      <c r="H3509" s="166"/>
    </row>
    <row r="3510" spans="1:8" ht="15" customHeight="1">
      <c r="A3510" s="268"/>
      <c r="B3510" s="259"/>
      <c r="C3510" s="187"/>
      <c r="D3510" s="187"/>
      <c r="E3510" s="188"/>
      <c r="F3510" s="189"/>
      <c r="G3510" s="189"/>
      <c r="H3510" s="166"/>
    </row>
    <row r="3511" spans="1:8" ht="15" customHeight="1">
      <c r="A3511" s="268"/>
      <c r="B3511" s="259"/>
      <c r="C3511" s="187"/>
      <c r="D3511" s="187"/>
      <c r="E3511" s="188"/>
      <c r="F3511" s="189"/>
      <c r="G3511" s="189"/>
      <c r="H3511" s="166"/>
    </row>
    <row r="3512" spans="1:8" ht="15" customHeight="1">
      <c r="A3512" s="268"/>
      <c r="B3512" s="259"/>
      <c r="C3512" s="187"/>
      <c r="D3512" s="187"/>
      <c r="E3512" s="188"/>
      <c r="F3512" s="189"/>
      <c r="G3512" s="189"/>
      <c r="H3512" s="166"/>
    </row>
    <row r="3513" spans="1:8" ht="15" customHeight="1">
      <c r="A3513" s="268"/>
      <c r="B3513" s="259"/>
      <c r="C3513" s="187"/>
      <c r="D3513" s="187"/>
      <c r="E3513" s="188"/>
      <c r="F3513" s="189"/>
      <c r="G3513" s="189"/>
      <c r="H3513" s="166"/>
    </row>
    <row r="3514" spans="1:8" ht="15" customHeight="1">
      <c r="A3514" s="268"/>
      <c r="B3514" s="259"/>
      <c r="C3514" s="187"/>
      <c r="D3514" s="187"/>
      <c r="E3514" s="188"/>
      <c r="F3514" s="189"/>
      <c r="G3514" s="189"/>
      <c r="H3514" s="166"/>
    </row>
    <row r="3515" spans="1:8" ht="15" customHeight="1">
      <c r="A3515" s="268"/>
      <c r="B3515" s="259"/>
      <c r="C3515" s="187"/>
      <c r="D3515" s="187"/>
      <c r="E3515" s="188"/>
      <c r="F3515" s="189"/>
      <c r="G3515" s="189"/>
      <c r="H3515" s="166"/>
    </row>
    <row r="3516" spans="1:8" ht="15" customHeight="1">
      <c r="A3516" s="268"/>
      <c r="B3516" s="259"/>
      <c r="C3516" s="187"/>
      <c r="D3516" s="187"/>
      <c r="E3516" s="188"/>
      <c r="F3516" s="189"/>
      <c r="G3516" s="189"/>
      <c r="H3516" s="166"/>
    </row>
    <row r="3517" spans="1:8" ht="15" customHeight="1">
      <c r="A3517" s="268"/>
      <c r="B3517" s="259"/>
      <c r="C3517" s="187"/>
      <c r="D3517" s="187"/>
      <c r="E3517" s="188"/>
      <c r="F3517" s="189"/>
      <c r="G3517" s="189"/>
      <c r="H3517" s="166"/>
    </row>
    <row r="3518" spans="1:8" ht="15" customHeight="1">
      <c r="A3518" s="268"/>
      <c r="B3518" s="259"/>
      <c r="C3518" s="187"/>
      <c r="D3518" s="187"/>
      <c r="E3518" s="188"/>
      <c r="F3518" s="189"/>
      <c r="G3518" s="189"/>
      <c r="H3518" s="166"/>
    </row>
    <row r="3519" spans="1:8" ht="15" customHeight="1">
      <c r="A3519" s="268"/>
      <c r="B3519" s="259"/>
      <c r="C3519" s="187"/>
      <c r="D3519" s="187"/>
      <c r="E3519" s="188"/>
      <c r="F3519" s="189"/>
      <c r="G3519" s="189"/>
      <c r="H3519" s="166"/>
    </row>
    <row r="3520" spans="1:8" ht="15" customHeight="1">
      <c r="A3520" s="268"/>
      <c r="B3520" s="259"/>
      <c r="C3520" s="187"/>
      <c r="D3520" s="187"/>
      <c r="E3520" s="188"/>
      <c r="F3520" s="189"/>
      <c r="G3520" s="189"/>
      <c r="H3520" s="166"/>
    </row>
    <row r="3521" spans="1:8" ht="15" customHeight="1">
      <c r="A3521" s="268"/>
      <c r="B3521" s="259"/>
      <c r="C3521" s="187"/>
      <c r="D3521" s="187"/>
      <c r="E3521" s="188"/>
      <c r="F3521" s="189"/>
      <c r="G3521" s="189"/>
      <c r="H3521" s="166"/>
    </row>
    <row r="3522" spans="1:8" ht="15" customHeight="1">
      <c r="A3522" s="268"/>
      <c r="B3522" s="259"/>
      <c r="C3522" s="187"/>
      <c r="D3522" s="187"/>
      <c r="E3522" s="188"/>
      <c r="F3522" s="189"/>
      <c r="G3522" s="189"/>
      <c r="H3522" s="166"/>
    </row>
    <row r="3523" spans="1:8" ht="15" customHeight="1">
      <c r="A3523" s="268"/>
      <c r="B3523" s="259"/>
      <c r="C3523" s="187"/>
      <c r="D3523" s="187"/>
      <c r="E3523" s="188"/>
      <c r="F3523" s="189"/>
      <c r="G3523" s="189"/>
      <c r="H3523" s="166"/>
    </row>
    <row r="3524" spans="1:8" ht="15" customHeight="1">
      <c r="A3524" s="268"/>
      <c r="B3524" s="259"/>
      <c r="C3524" s="187"/>
      <c r="D3524" s="187"/>
      <c r="E3524" s="188"/>
      <c r="F3524" s="189"/>
      <c r="G3524" s="189"/>
      <c r="H3524" s="166"/>
    </row>
    <row r="3525" spans="1:8" ht="15" customHeight="1">
      <c r="A3525" s="268"/>
      <c r="B3525" s="259"/>
      <c r="C3525" s="187"/>
      <c r="D3525" s="187"/>
      <c r="E3525" s="188"/>
      <c r="F3525" s="189"/>
      <c r="G3525" s="189"/>
      <c r="H3525" s="166"/>
    </row>
    <row r="3526" spans="1:8" ht="15" customHeight="1">
      <c r="A3526" s="268"/>
      <c r="B3526" s="259"/>
      <c r="C3526" s="187"/>
      <c r="D3526" s="187"/>
      <c r="E3526" s="188"/>
      <c r="F3526" s="189"/>
      <c r="G3526" s="189"/>
      <c r="H3526" s="166"/>
    </row>
    <row r="3527" spans="1:8" ht="15" customHeight="1">
      <c r="A3527" s="268"/>
      <c r="B3527" s="259"/>
      <c r="C3527" s="187"/>
      <c r="D3527" s="187"/>
      <c r="E3527" s="188"/>
      <c r="F3527" s="189"/>
      <c r="G3527" s="189"/>
      <c r="H3527" s="166"/>
    </row>
    <row r="3528" spans="1:8" ht="15" customHeight="1">
      <c r="A3528" s="268"/>
      <c r="B3528" s="259"/>
      <c r="C3528" s="187"/>
      <c r="D3528" s="187"/>
      <c r="E3528" s="188"/>
      <c r="F3528" s="189"/>
      <c r="G3528" s="189"/>
      <c r="H3528" s="166"/>
    </row>
    <row r="3529" spans="1:8" ht="15" customHeight="1">
      <c r="A3529" s="268"/>
      <c r="B3529" s="259"/>
      <c r="C3529" s="187"/>
      <c r="D3529" s="187"/>
      <c r="E3529" s="188"/>
      <c r="F3529" s="189"/>
      <c r="G3529" s="189"/>
      <c r="H3529" s="166"/>
    </row>
    <row r="3530" spans="1:8" ht="15" customHeight="1">
      <c r="A3530" s="268"/>
      <c r="B3530" s="259"/>
      <c r="C3530" s="187"/>
      <c r="D3530" s="187"/>
      <c r="E3530" s="188"/>
      <c r="F3530" s="189"/>
      <c r="G3530" s="189"/>
      <c r="H3530" s="166"/>
    </row>
    <row r="3531" spans="1:8" ht="15" customHeight="1">
      <c r="A3531" s="268"/>
      <c r="B3531" s="259"/>
      <c r="C3531" s="187"/>
      <c r="D3531" s="187"/>
      <c r="E3531" s="188"/>
      <c r="F3531" s="189"/>
      <c r="G3531" s="189"/>
      <c r="H3531" s="166"/>
    </row>
    <row r="3532" spans="1:8" ht="15" customHeight="1">
      <c r="A3532" s="268"/>
      <c r="B3532" s="259"/>
      <c r="C3532" s="187"/>
      <c r="D3532" s="187"/>
      <c r="E3532" s="188"/>
      <c r="F3532" s="189"/>
      <c r="G3532" s="189"/>
      <c r="H3532" s="166"/>
    </row>
    <row r="3533" spans="1:8" ht="15" customHeight="1">
      <c r="A3533" s="268"/>
      <c r="B3533" s="259"/>
      <c r="C3533" s="187"/>
      <c r="D3533" s="187"/>
      <c r="E3533" s="188"/>
      <c r="F3533" s="189"/>
      <c r="G3533" s="189"/>
      <c r="H3533" s="166"/>
    </row>
    <row r="3534" spans="1:8" ht="15" customHeight="1">
      <c r="A3534" s="268"/>
      <c r="B3534" s="259"/>
      <c r="C3534" s="187"/>
      <c r="D3534" s="187"/>
      <c r="E3534" s="188"/>
      <c r="F3534" s="189"/>
      <c r="G3534" s="189"/>
      <c r="H3534" s="166"/>
    </row>
    <row r="3535" spans="1:8" ht="15" customHeight="1">
      <c r="A3535" s="268"/>
      <c r="B3535" s="259"/>
      <c r="C3535" s="187"/>
      <c r="D3535" s="187"/>
      <c r="E3535" s="188"/>
      <c r="F3535" s="189"/>
      <c r="G3535" s="189"/>
      <c r="H3535" s="166"/>
    </row>
    <row r="3536" spans="1:8" ht="15" customHeight="1">
      <c r="A3536" s="268"/>
      <c r="B3536" s="259"/>
      <c r="C3536" s="187"/>
      <c r="D3536" s="187"/>
      <c r="E3536" s="188"/>
      <c r="F3536" s="189"/>
      <c r="G3536" s="189"/>
      <c r="H3536" s="166"/>
    </row>
    <row r="3537" spans="1:8" ht="15" customHeight="1">
      <c r="A3537" s="268"/>
      <c r="B3537" s="259"/>
      <c r="C3537" s="187"/>
      <c r="D3537" s="187"/>
      <c r="E3537" s="188"/>
      <c r="F3537" s="189"/>
      <c r="G3537" s="189"/>
      <c r="H3537" s="166"/>
    </row>
    <row r="3538" spans="1:8" ht="15" customHeight="1">
      <c r="A3538" s="268"/>
      <c r="B3538" s="259"/>
      <c r="C3538" s="187"/>
      <c r="D3538" s="187"/>
      <c r="E3538" s="188"/>
      <c r="F3538" s="189"/>
      <c r="G3538" s="189"/>
      <c r="H3538" s="166"/>
    </row>
    <row r="3539" spans="1:8" ht="15" customHeight="1">
      <c r="A3539" s="268"/>
      <c r="B3539" s="259"/>
      <c r="C3539" s="187"/>
      <c r="D3539" s="187"/>
      <c r="E3539" s="188"/>
      <c r="F3539" s="189"/>
      <c r="G3539" s="189"/>
      <c r="H3539" s="166"/>
    </row>
    <row r="3540" spans="1:8" ht="15" customHeight="1">
      <c r="A3540" s="268"/>
      <c r="B3540" s="259"/>
      <c r="C3540" s="187"/>
      <c r="D3540" s="187"/>
      <c r="E3540" s="188"/>
      <c r="F3540" s="189"/>
      <c r="G3540" s="189"/>
      <c r="H3540" s="166"/>
    </row>
    <row r="3541" spans="1:8" ht="15" customHeight="1">
      <c r="A3541" s="268"/>
      <c r="B3541" s="259"/>
      <c r="C3541" s="187"/>
      <c r="D3541" s="187"/>
      <c r="E3541" s="188"/>
      <c r="F3541" s="189"/>
      <c r="G3541" s="189"/>
      <c r="H3541" s="166"/>
    </row>
    <row r="3542" spans="1:8" ht="15" customHeight="1">
      <c r="A3542" s="268"/>
      <c r="B3542" s="259"/>
      <c r="C3542" s="187"/>
      <c r="D3542" s="187"/>
      <c r="E3542" s="188"/>
      <c r="F3542" s="189"/>
      <c r="G3542" s="189"/>
      <c r="H3542" s="166"/>
    </row>
    <row r="3543" spans="1:8" ht="15" customHeight="1">
      <c r="A3543" s="268"/>
      <c r="B3543" s="259"/>
      <c r="C3543" s="187"/>
      <c r="D3543" s="187"/>
      <c r="E3543" s="188"/>
      <c r="F3543" s="189"/>
      <c r="G3543" s="189"/>
      <c r="H3543" s="166"/>
    </row>
    <row r="3544" spans="1:8" ht="15" customHeight="1">
      <c r="A3544" s="268"/>
      <c r="B3544" s="259"/>
      <c r="C3544" s="187"/>
      <c r="D3544" s="187"/>
      <c r="E3544" s="188"/>
      <c r="F3544" s="189"/>
      <c r="G3544" s="189"/>
      <c r="H3544" s="166"/>
    </row>
    <row r="3545" spans="1:8" ht="15" customHeight="1">
      <c r="A3545" s="268"/>
      <c r="B3545" s="259"/>
      <c r="C3545" s="187"/>
      <c r="D3545" s="187"/>
      <c r="E3545" s="188"/>
      <c r="F3545" s="189"/>
      <c r="G3545" s="189"/>
      <c r="H3545" s="166"/>
    </row>
    <row r="3546" spans="1:8" ht="15" customHeight="1">
      <c r="A3546" s="268"/>
      <c r="B3546" s="259"/>
      <c r="C3546" s="187"/>
      <c r="D3546" s="187"/>
      <c r="E3546" s="188"/>
      <c r="F3546" s="189"/>
      <c r="G3546" s="189"/>
      <c r="H3546" s="166"/>
    </row>
    <row r="3547" spans="1:8" ht="15" customHeight="1">
      <c r="A3547" s="268"/>
      <c r="B3547" s="259"/>
      <c r="C3547" s="187"/>
      <c r="D3547" s="187"/>
      <c r="E3547" s="188"/>
      <c r="F3547" s="189"/>
      <c r="G3547" s="189"/>
      <c r="H3547" s="166"/>
    </row>
    <row r="3548" spans="1:8" ht="15" customHeight="1">
      <c r="A3548" s="268"/>
      <c r="B3548" s="259"/>
      <c r="C3548" s="187"/>
      <c r="D3548" s="187"/>
      <c r="E3548" s="188"/>
      <c r="F3548" s="189"/>
      <c r="G3548" s="189"/>
      <c r="H3548" s="166"/>
    </row>
    <row r="3549" spans="1:8" ht="15" customHeight="1">
      <c r="A3549" s="268"/>
      <c r="B3549" s="259"/>
      <c r="C3549" s="187"/>
      <c r="D3549" s="187"/>
      <c r="E3549" s="188"/>
      <c r="F3549" s="189"/>
      <c r="G3549" s="189"/>
      <c r="H3549" s="166"/>
    </row>
    <row r="3550" spans="1:8" ht="15" customHeight="1">
      <c r="A3550" s="268"/>
      <c r="B3550" s="259"/>
      <c r="C3550" s="187"/>
      <c r="D3550" s="187"/>
      <c r="E3550" s="188"/>
      <c r="F3550" s="189"/>
      <c r="G3550" s="189"/>
      <c r="H3550" s="166"/>
    </row>
    <row r="3551" spans="1:8" ht="15" customHeight="1">
      <c r="A3551" s="268"/>
      <c r="B3551" s="259"/>
      <c r="C3551" s="187"/>
      <c r="D3551" s="187"/>
      <c r="E3551" s="188"/>
      <c r="F3551" s="189"/>
      <c r="G3551" s="189"/>
      <c r="H3551" s="166"/>
    </row>
    <row r="3552" spans="1:8" ht="15" customHeight="1">
      <c r="A3552" s="268"/>
      <c r="B3552" s="259"/>
      <c r="C3552" s="187"/>
      <c r="D3552" s="187"/>
      <c r="E3552" s="188"/>
      <c r="F3552" s="189"/>
      <c r="G3552" s="189"/>
      <c r="H3552" s="166"/>
    </row>
    <row r="3553" spans="1:8" ht="15" customHeight="1">
      <c r="A3553" s="268"/>
      <c r="B3553" s="259"/>
      <c r="C3553" s="187"/>
      <c r="D3553" s="187"/>
      <c r="E3553" s="188"/>
      <c r="F3553" s="189"/>
      <c r="G3553" s="189"/>
      <c r="H3553" s="166"/>
    </row>
    <row r="3554" spans="1:8" ht="15" customHeight="1">
      <c r="A3554" s="268"/>
      <c r="B3554" s="259"/>
      <c r="C3554" s="187"/>
      <c r="D3554" s="187"/>
      <c r="E3554" s="188"/>
      <c r="F3554" s="189"/>
      <c r="G3554" s="189"/>
      <c r="H3554" s="166"/>
    </row>
    <row r="3555" spans="1:8" ht="15" customHeight="1">
      <c r="A3555" s="268"/>
      <c r="B3555" s="259"/>
      <c r="C3555" s="187"/>
      <c r="D3555" s="187"/>
      <c r="E3555" s="188"/>
      <c r="F3555" s="189"/>
      <c r="G3555" s="189"/>
      <c r="H3555" s="166"/>
    </row>
    <row r="3556" spans="1:8" ht="15" customHeight="1">
      <c r="A3556" s="268"/>
      <c r="B3556" s="259"/>
      <c r="C3556" s="187"/>
      <c r="D3556" s="187"/>
      <c r="E3556" s="188"/>
      <c r="F3556" s="189"/>
      <c r="G3556" s="189"/>
      <c r="H3556" s="166"/>
    </row>
    <row r="3557" spans="1:8" ht="15" customHeight="1">
      <c r="A3557" s="268"/>
      <c r="B3557" s="259"/>
      <c r="C3557" s="187"/>
      <c r="D3557" s="187"/>
      <c r="E3557" s="188"/>
      <c r="F3557" s="189"/>
      <c r="G3557" s="189"/>
      <c r="H3557" s="166"/>
    </row>
    <row r="3558" spans="1:8" ht="15" customHeight="1">
      <c r="A3558" s="268"/>
      <c r="B3558" s="259"/>
      <c r="C3558" s="187"/>
      <c r="D3558" s="187"/>
      <c r="E3558" s="188"/>
      <c r="F3558" s="189"/>
      <c r="G3558" s="189"/>
      <c r="H3558" s="166"/>
    </row>
    <row r="3559" spans="1:8" ht="15" customHeight="1">
      <c r="A3559" s="268"/>
      <c r="B3559" s="259"/>
      <c r="C3559" s="187"/>
      <c r="D3559" s="187"/>
      <c r="E3559" s="188"/>
      <c r="F3559" s="189"/>
      <c r="G3559" s="189"/>
      <c r="H3559" s="166"/>
    </row>
    <row r="3560" spans="1:8" ht="15" customHeight="1">
      <c r="A3560" s="268"/>
      <c r="B3560" s="259"/>
      <c r="C3560" s="187"/>
      <c r="D3560" s="187"/>
      <c r="E3560" s="188"/>
      <c r="F3560" s="189"/>
      <c r="G3560" s="189"/>
      <c r="H3560" s="166"/>
    </row>
    <row r="3561" spans="1:8" ht="15" customHeight="1">
      <c r="A3561" s="268"/>
      <c r="B3561" s="259"/>
      <c r="C3561" s="187"/>
      <c r="D3561" s="187"/>
      <c r="E3561" s="188"/>
      <c r="F3561" s="189"/>
      <c r="G3561" s="189"/>
      <c r="H3561" s="166"/>
    </row>
    <row r="3562" spans="1:8" ht="15" customHeight="1">
      <c r="A3562" s="268"/>
      <c r="B3562" s="259"/>
      <c r="C3562" s="187"/>
      <c r="D3562" s="187"/>
      <c r="E3562" s="188"/>
      <c r="F3562" s="189"/>
      <c r="G3562" s="189"/>
      <c r="H3562" s="166"/>
    </row>
    <row r="3563" spans="1:8" ht="15" customHeight="1">
      <c r="A3563" s="268"/>
      <c r="B3563" s="259"/>
      <c r="C3563" s="187"/>
      <c r="D3563" s="187"/>
      <c r="E3563" s="188"/>
      <c r="F3563" s="189"/>
      <c r="G3563" s="189"/>
      <c r="H3563" s="166"/>
    </row>
    <row r="3564" spans="1:8" ht="15" customHeight="1">
      <c r="A3564" s="268"/>
      <c r="B3564" s="259"/>
      <c r="C3564" s="187"/>
      <c r="D3564" s="187"/>
      <c r="E3564" s="188"/>
      <c r="F3564" s="189"/>
      <c r="G3564" s="189"/>
      <c r="H3564" s="166"/>
    </row>
    <row r="3565" spans="1:8" ht="15" customHeight="1">
      <c r="A3565" s="268"/>
      <c r="B3565" s="259"/>
      <c r="C3565" s="187"/>
      <c r="D3565" s="187"/>
      <c r="E3565" s="188"/>
      <c r="F3565" s="189"/>
      <c r="G3565" s="189"/>
      <c r="H3565" s="166"/>
    </row>
    <row r="3566" spans="1:8" ht="15" customHeight="1">
      <c r="A3566" s="268"/>
      <c r="B3566" s="259"/>
      <c r="C3566" s="187"/>
      <c r="D3566" s="187"/>
      <c r="E3566" s="188"/>
      <c r="F3566" s="189"/>
      <c r="G3566" s="189"/>
      <c r="H3566" s="166"/>
    </row>
    <row r="3567" spans="1:8" ht="15" customHeight="1">
      <c r="A3567" s="268"/>
      <c r="B3567" s="259"/>
      <c r="C3567" s="187"/>
      <c r="D3567" s="187"/>
      <c r="E3567" s="188"/>
      <c r="F3567" s="189"/>
      <c r="G3567" s="189"/>
      <c r="H3567" s="166"/>
    </row>
    <row r="3568" spans="1:8" ht="15" customHeight="1">
      <c r="A3568" s="268"/>
      <c r="B3568" s="259"/>
      <c r="C3568" s="187"/>
      <c r="D3568" s="187"/>
      <c r="E3568" s="188"/>
      <c r="F3568" s="189"/>
      <c r="G3568" s="189"/>
      <c r="H3568" s="166"/>
    </row>
    <row r="3569" spans="1:8" ht="15" customHeight="1">
      <c r="A3569" s="268"/>
      <c r="B3569" s="259"/>
      <c r="C3569" s="187"/>
      <c r="D3569" s="187"/>
      <c r="E3569" s="188"/>
      <c r="F3569" s="189"/>
      <c r="G3569" s="189"/>
      <c r="H3569" s="166"/>
    </row>
    <row r="3570" spans="1:8" ht="15" customHeight="1">
      <c r="A3570" s="268"/>
      <c r="B3570" s="259"/>
      <c r="C3570" s="187"/>
      <c r="D3570" s="187"/>
      <c r="E3570" s="188"/>
      <c r="F3570" s="189"/>
      <c r="G3570" s="189"/>
      <c r="H3570" s="166"/>
    </row>
    <row r="3571" spans="1:8" ht="15" customHeight="1">
      <c r="A3571" s="268"/>
      <c r="B3571" s="259"/>
      <c r="C3571" s="187"/>
      <c r="D3571" s="187"/>
      <c r="E3571" s="188"/>
      <c r="F3571" s="189"/>
      <c r="G3571" s="189"/>
      <c r="H3571" s="166"/>
    </row>
    <row r="3572" spans="1:8" ht="15" customHeight="1">
      <c r="A3572" s="268"/>
      <c r="B3572" s="259"/>
      <c r="C3572" s="187"/>
      <c r="D3572" s="187"/>
      <c r="E3572" s="188"/>
      <c r="F3572" s="189"/>
      <c r="G3572" s="189"/>
      <c r="H3572" s="166"/>
    </row>
    <row r="3573" spans="1:8" ht="15" customHeight="1">
      <c r="A3573" s="268"/>
      <c r="B3573" s="259"/>
      <c r="C3573" s="187"/>
      <c r="D3573" s="187"/>
      <c r="E3573" s="188"/>
      <c r="F3573" s="189"/>
      <c r="G3573" s="189"/>
      <c r="H3573" s="166"/>
    </row>
    <row r="3574" spans="1:8" ht="15" customHeight="1">
      <c r="A3574" s="268"/>
      <c r="B3574" s="259"/>
      <c r="C3574" s="187"/>
      <c r="D3574" s="187"/>
      <c r="E3574" s="188"/>
      <c r="F3574" s="189"/>
      <c r="G3574" s="189"/>
      <c r="H3574" s="166"/>
    </row>
    <row r="3575" spans="1:8" ht="15" customHeight="1">
      <c r="A3575" s="268"/>
      <c r="B3575" s="259"/>
      <c r="C3575" s="187"/>
      <c r="D3575" s="187"/>
      <c r="E3575" s="188"/>
      <c r="F3575" s="189"/>
      <c r="G3575" s="189"/>
      <c r="H3575" s="166"/>
    </row>
    <row r="3576" spans="1:8" ht="15" customHeight="1">
      <c r="A3576" s="268"/>
      <c r="B3576" s="259"/>
      <c r="C3576" s="187"/>
      <c r="D3576" s="187"/>
      <c r="E3576" s="188"/>
      <c r="F3576" s="189"/>
      <c r="G3576" s="189"/>
      <c r="H3576" s="166"/>
    </row>
    <row r="3577" spans="1:8" ht="15" customHeight="1">
      <c r="A3577" s="268"/>
      <c r="B3577" s="259"/>
      <c r="C3577" s="187"/>
      <c r="D3577" s="187"/>
      <c r="E3577" s="188"/>
      <c r="F3577" s="189"/>
      <c r="G3577" s="189"/>
      <c r="H3577" s="166"/>
    </row>
    <row r="3578" spans="1:8" ht="15" customHeight="1">
      <c r="A3578" s="268"/>
      <c r="B3578" s="259"/>
      <c r="C3578" s="187"/>
      <c r="D3578" s="187"/>
      <c r="E3578" s="188"/>
      <c r="F3578" s="189"/>
      <c r="G3578" s="189"/>
      <c r="H3578" s="166"/>
    </row>
    <row r="3579" spans="1:8" ht="15" customHeight="1">
      <c r="A3579" s="268"/>
      <c r="B3579" s="259"/>
      <c r="C3579" s="187"/>
      <c r="D3579" s="187"/>
      <c r="E3579" s="188"/>
      <c r="F3579" s="189"/>
      <c r="G3579" s="189"/>
      <c r="H3579" s="166"/>
    </row>
    <row r="3580" spans="1:8" ht="15" customHeight="1">
      <c r="A3580" s="268"/>
      <c r="B3580" s="259"/>
      <c r="C3580" s="187"/>
      <c r="D3580" s="187"/>
      <c r="E3580" s="188"/>
      <c r="F3580" s="189"/>
      <c r="G3580" s="189"/>
      <c r="H3580" s="166"/>
    </row>
    <row r="3581" spans="1:8" ht="15" customHeight="1">
      <c r="A3581" s="268"/>
      <c r="B3581" s="259"/>
      <c r="C3581" s="187"/>
      <c r="D3581" s="187"/>
      <c r="E3581" s="188"/>
      <c r="F3581" s="189"/>
      <c r="G3581" s="189"/>
      <c r="H3581" s="166"/>
    </row>
    <row r="3582" spans="1:8" ht="15" customHeight="1">
      <c r="A3582" s="268"/>
      <c r="B3582" s="259"/>
      <c r="C3582" s="187"/>
      <c r="D3582" s="187"/>
      <c r="E3582" s="188"/>
      <c r="F3582" s="189"/>
      <c r="G3582" s="189"/>
      <c r="H3582" s="166"/>
    </row>
    <row r="3583" spans="1:8" ht="15" customHeight="1">
      <c r="A3583" s="268"/>
      <c r="B3583" s="259"/>
      <c r="C3583" s="187"/>
      <c r="D3583" s="187"/>
      <c r="E3583" s="188"/>
      <c r="F3583" s="189"/>
      <c r="G3583" s="189"/>
      <c r="H3583" s="166"/>
    </row>
    <row r="3584" spans="1:8" ht="15" customHeight="1">
      <c r="A3584" s="268"/>
      <c r="B3584" s="259"/>
      <c r="C3584" s="187"/>
      <c r="D3584" s="187"/>
      <c r="E3584" s="188"/>
      <c r="F3584" s="189"/>
      <c r="G3584" s="189"/>
      <c r="H3584" s="166"/>
    </row>
    <row r="3585" spans="1:8" ht="15" customHeight="1">
      <c r="A3585" s="268"/>
      <c r="B3585" s="259"/>
      <c r="C3585" s="187"/>
      <c r="D3585" s="187"/>
      <c r="E3585" s="188"/>
      <c r="F3585" s="189"/>
      <c r="G3585" s="189"/>
      <c r="H3585" s="166"/>
    </row>
    <row r="3586" spans="1:8" ht="15" customHeight="1">
      <c r="A3586" s="268"/>
      <c r="B3586" s="259"/>
      <c r="C3586" s="187"/>
      <c r="D3586" s="187"/>
      <c r="E3586" s="188"/>
      <c r="F3586" s="189"/>
      <c r="G3586" s="189"/>
      <c r="H3586" s="166"/>
    </row>
    <row r="3587" spans="1:8" ht="15" customHeight="1">
      <c r="A3587" s="268"/>
      <c r="B3587" s="259"/>
      <c r="C3587" s="187"/>
      <c r="D3587" s="187"/>
      <c r="E3587" s="188"/>
      <c r="F3587" s="189"/>
      <c r="G3587" s="189"/>
      <c r="H3587" s="166"/>
    </row>
    <row r="3588" spans="1:8" ht="15" customHeight="1">
      <c r="A3588" s="268"/>
      <c r="B3588" s="259"/>
      <c r="C3588" s="187"/>
      <c r="D3588" s="187"/>
      <c r="E3588" s="188"/>
      <c r="F3588" s="189"/>
      <c r="G3588" s="189"/>
      <c r="H3588" s="166"/>
    </row>
    <row r="3589" spans="1:8" ht="15" customHeight="1">
      <c r="A3589" s="268"/>
      <c r="B3589" s="259"/>
      <c r="C3589" s="187"/>
      <c r="D3589" s="187"/>
      <c r="E3589" s="188"/>
      <c r="F3589" s="189"/>
      <c r="G3589" s="189"/>
      <c r="H3589" s="166"/>
    </row>
    <row r="3590" spans="1:8" ht="15" customHeight="1">
      <c r="A3590" s="268"/>
      <c r="B3590" s="259"/>
      <c r="C3590" s="187"/>
      <c r="D3590" s="187"/>
      <c r="E3590" s="188"/>
      <c r="F3590" s="189"/>
      <c r="G3590" s="189"/>
      <c r="H3590" s="166"/>
    </row>
    <row r="3591" spans="1:8" ht="15" customHeight="1">
      <c r="A3591" s="268"/>
      <c r="B3591" s="259"/>
      <c r="C3591" s="187"/>
      <c r="D3591" s="187"/>
      <c r="E3591" s="188"/>
      <c r="F3591" s="189"/>
      <c r="G3591" s="189"/>
      <c r="H3591" s="166"/>
    </row>
    <row r="3592" spans="1:8" ht="15" customHeight="1">
      <c r="A3592" s="268"/>
      <c r="B3592" s="259"/>
      <c r="C3592" s="187"/>
      <c r="D3592" s="187"/>
      <c r="E3592" s="188"/>
      <c r="F3592" s="189"/>
      <c r="G3592" s="189"/>
      <c r="H3592" s="166"/>
    </row>
    <row r="3593" spans="1:8" ht="15" customHeight="1">
      <c r="A3593" s="268"/>
      <c r="B3593" s="259"/>
      <c r="C3593" s="187"/>
      <c r="D3593" s="187"/>
      <c r="E3593" s="188"/>
      <c r="F3593" s="189"/>
      <c r="G3593" s="189"/>
      <c r="H3593" s="166"/>
    </row>
    <row r="3594" spans="1:8" ht="15" customHeight="1">
      <c r="A3594" s="268"/>
      <c r="B3594" s="259"/>
      <c r="C3594" s="187"/>
      <c r="D3594" s="187"/>
      <c r="E3594" s="188"/>
      <c r="F3594" s="189"/>
      <c r="G3594" s="189"/>
      <c r="H3594" s="166"/>
    </row>
    <row r="3595" spans="1:8" ht="15" customHeight="1">
      <c r="A3595" s="268"/>
      <c r="B3595" s="259"/>
      <c r="C3595" s="187"/>
      <c r="D3595" s="187"/>
      <c r="E3595" s="188"/>
      <c r="F3595" s="189"/>
      <c r="G3595" s="189"/>
      <c r="H3595" s="166"/>
    </row>
    <row r="3596" spans="1:8" ht="15" customHeight="1">
      <c r="A3596" s="268"/>
      <c r="B3596" s="259"/>
      <c r="C3596" s="187"/>
      <c r="D3596" s="187"/>
      <c r="E3596" s="188"/>
      <c r="F3596" s="189"/>
      <c r="G3596" s="189"/>
      <c r="H3596" s="166"/>
    </row>
    <row r="3597" spans="1:8" ht="15" customHeight="1">
      <c r="A3597" s="268"/>
      <c r="B3597" s="259"/>
      <c r="C3597" s="187"/>
      <c r="D3597" s="187"/>
      <c r="E3597" s="188"/>
      <c r="F3597" s="189"/>
      <c r="G3597" s="189"/>
      <c r="H3597" s="166"/>
    </row>
    <row r="3598" spans="1:8" ht="15" customHeight="1">
      <c r="A3598" s="268"/>
      <c r="B3598" s="259"/>
      <c r="C3598" s="187"/>
      <c r="D3598" s="187"/>
      <c r="E3598" s="188"/>
      <c r="F3598" s="189"/>
      <c r="G3598" s="189"/>
      <c r="H3598" s="166"/>
    </row>
    <row r="3599" spans="1:8" ht="15" customHeight="1">
      <c r="A3599" s="268"/>
      <c r="B3599" s="259"/>
      <c r="C3599" s="187"/>
      <c r="D3599" s="187"/>
      <c r="E3599" s="188"/>
      <c r="F3599" s="189"/>
      <c r="G3599" s="189"/>
      <c r="H3599" s="166"/>
    </row>
    <row r="3600" spans="1:8" ht="15" customHeight="1">
      <c r="A3600" s="268"/>
      <c r="B3600" s="259"/>
      <c r="C3600" s="187"/>
      <c r="D3600" s="187"/>
      <c r="E3600" s="188"/>
      <c r="F3600" s="189"/>
      <c r="G3600" s="189"/>
      <c r="H3600" s="166"/>
    </row>
    <row r="3601" spans="1:8" ht="15" customHeight="1">
      <c r="A3601" s="268"/>
      <c r="B3601" s="259"/>
      <c r="C3601" s="187"/>
      <c r="D3601" s="187"/>
      <c r="E3601" s="188"/>
      <c r="F3601" s="189"/>
      <c r="G3601" s="189"/>
      <c r="H3601" s="166"/>
    </row>
    <row r="3602" spans="1:8" ht="15" customHeight="1">
      <c r="A3602" s="268"/>
      <c r="B3602" s="259"/>
      <c r="C3602" s="187"/>
      <c r="D3602" s="187"/>
      <c r="E3602" s="188"/>
      <c r="F3602" s="189"/>
      <c r="G3602" s="189"/>
      <c r="H3602" s="166"/>
    </row>
    <row r="3603" spans="1:8" ht="15" customHeight="1">
      <c r="A3603" s="268"/>
      <c r="B3603" s="259"/>
      <c r="C3603" s="187"/>
      <c r="D3603" s="187"/>
      <c r="E3603" s="188"/>
      <c r="F3603" s="189"/>
      <c r="G3603" s="189"/>
      <c r="H3603" s="166"/>
    </row>
    <row r="3604" spans="1:8" ht="15" customHeight="1">
      <c r="A3604" s="268"/>
      <c r="B3604" s="259"/>
      <c r="C3604" s="187"/>
      <c r="D3604" s="187"/>
      <c r="E3604" s="188"/>
      <c r="F3604" s="189"/>
      <c r="G3604" s="189"/>
      <c r="H3604" s="166"/>
    </row>
    <row r="3605" spans="1:8" ht="15" customHeight="1">
      <c r="A3605" s="268"/>
      <c r="B3605" s="259"/>
      <c r="C3605" s="187"/>
      <c r="D3605" s="187"/>
      <c r="E3605" s="188"/>
      <c r="F3605" s="189"/>
      <c r="G3605" s="189"/>
      <c r="H3605" s="166"/>
    </row>
    <row r="3606" spans="1:8" ht="15" customHeight="1">
      <c r="A3606" s="268"/>
      <c r="B3606" s="259"/>
      <c r="C3606" s="187"/>
      <c r="D3606" s="187"/>
      <c r="E3606" s="188"/>
      <c r="F3606" s="189"/>
      <c r="G3606" s="189"/>
      <c r="H3606" s="166"/>
    </row>
    <row r="3607" spans="1:8" ht="15" customHeight="1">
      <c r="A3607" s="268"/>
      <c r="B3607" s="259"/>
      <c r="C3607" s="187"/>
      <c r="D3607" s="187"/>
      <c r="E3607" s="188"/>
      <c r="F3607" s="189"/>
      <c r="G3607" s="189"/>
      <c r="H3607" s="166"/>
    </row>
    <row r="3608" spans="1:8" ht="15" customHeight="1">
      <c r="A3608" s="268"/>
      <c r="B3608" s="259"/>
      <c r="C3608" s="187"/>
      <c r="D3608" s="187"/>
      <c r="E3608" s="188"/>
      <c r="F3608" s="189"/>
      <c r="G3608" s="189"/>
      <c r="H3608" s="166"/>
    </row>
    <row r="3609" spans="1:8" ht="15" customHeight="1">
      <c r="A3609" s="268"/>
      <c r="B3609" s="259"/>
      <c r="C3609" s="187"/>
      <c r="D3609" s="187"/>
      <c r="E3609" s="188"/>
      <c r="F3609" s="189"/>
      <c r="G3609" s="189"/>
      <c r="H3609" s="166"/>
    </row>
    <row r="3610" spans="1:8" ht="15" customHeight="1">
      <c r="A3610" s="268"/>
      <c r="B3610" s="259"/>
      <c r="C3610" s="187"/>
      <c r="D3610" s="187"/>
      <c r="E3610" s="188"/>
      <c r="F3610" s="189"/>
      <c r="G3610" s="189"/>
      <c r="H3610" s="166"/>
    </row>
    <row r="3611" spans="1:8" ht="15" customHeight="1">
      <c r="A3611" s="268"/>
      <c r="B3611" s="259"/>
      <c r="C3611" s="187"/>
      <c r="D3611" s="187"/>
      <c r="E3611" s="188"/>
      <c r="F3611" s="189"/>
      <c r="G3611" s="189"/>
      <c r="H3611" s="166"/>
    </row>
    <row r="3612" spans="1:8" ht="15" customHeight="1">
      <c r="A3612" s="268"/>
      <c r="B3612" s="259"/>
      <c r="C3612" s="187"/>
      <c r="D3612" s="187"/>
      <c r="E3612" s="188"/>
      <c r="F3612" s="189"/>
      <c r="G3612" s="189"/>
      <c r="H3612" s="166"/>
    </row>
    <row r="3613" spans="1:8" ht="15" customHeight="1">
      <c r="A3613" s="268"/>
      <c r="B3613" s="259"/>
      <c r="C3613" s="187"/>
      <c r="D3613" s="187"/>
      <c r="E3613" s="188"/>
      <c r="F3613" s="189"/>
      <c r="G3613" s="189"/>
      <c r="H3613" s="166"/>
    </row>
    <row r="3614" spans="1:8" ht="15" customHeight="1">
      <c r="A3614" s="268"/>
      <c r="B3614" s="259"/>
      <c r="C3614" s="187"/>
      <c r="D3614" s="187"/>
      <c r="E3614" s="188"/>
      <c r="F3614" s="189"/>
      <c r="G3614" s="189"/>
      <c r="H3614" s="166"/>
    </row>
    <row r="3615" spans="1:8" ht="15" customHeight="1">
      <c r="A3615" s="268"/>
      <c r="B3615" s="259"/>
      <c r="C3615" s="187"/>
      <c r="D3615" s="187"/>
      <c r="E3615" s="188"/>
      <c r="F3615" s="189"/>
      <c r="G3615" s="189"/>
      <c r="H3615" s="166"/>
    </row>
    <row r="3616" spans="1:8" ht="15" customHeight="1">
      <c r="A3616" s="268"/>
      <c r="B3616" s="259"/>
      <c r="C3616" s="187"/>
      <c r="D3616" s="187"/>
      <c r="E3616" s="188"/>
      <c r="F3616" s="189"/>
      <c r="G3616" s="189"/>
      <c r="H3616" s="166"/>
    </row>
    <row r="3617" spans="1:8" ht="15" customHeight="1">
      <c r="A3617" s="268"/>
      <c r="B3617" s="259"/>
      <c r="C3617" s="187"/>
      <c r="D3617" s="187"/>
      <c r="E3617" s="188"/>
      <c r="F3617" s="189"/>
      <c r="G3617" s="189"/>
      <c r="H3617" s="166"/>
    </row>
    <row r="3618" spans="1:8" ht="15" customHeight="1">
      <c r="A3618" s="268"/>
      <c r="B3618" s="259"/>
      <c r="C3618" s="187"/>
      <c r="D3618" s="187"/>
      <c r="E3618" s="188"/>
      <c r="F3618" s="189"/>
      <c r="G3618" s="189"/>
      <c r="H3618" s="166"/>
    </row>
    <row r="3619" spans="1:8" ht="15" customHeight="1">
      <c r="A3619" s="268"/>
      <c r="B3619" s="259"/>
      <c r="C3619" s="187"/>
      <c r="D3619" s="187"/>
      <c r="E3619" s="188"/>
      <c r="F3619" s="189"/>
      <c r="G3619" s="189"/>
      <c r="H3619" s="166"/>
    </row>
    <row r="3620" spans="1:8" ht="15" customHeight="1">
      <c r="A3620" s="268"/>
      <c r="B3620" s="259"/>
      <c r="C3620" s="187"/>
      <c r="D3620" s="187"/>
      <c r="E3620" s="188"/>
      <c r="F3620" s="189"/>
      <c r="G3620" s="189"/>
      <c r="H3620" s="166"/>
    </row>
    <row r="3621" spans="1:8" ht="15" customHeight="1">
      <c r="A3621" s="268"/>
      <c r="B3621" s="259"/>
      <c r="C3621" s="187"/>
      <c r="D3621" s="187"/>
      <c r="E3621" s="188"/>
      <c r="F3621" s="189"/>
      <c r="G3621" s="189"/>
      <c r="H3621" s="166"/>
    </row>
    <row r="3622" spans="1:8" ht="15" customHeight="1">
      <c r="A3622" s="268"/>
      <c r="B3622" s="259"/>
      <c r="C3622" s="187"/>
      <c r="D3622" s="187"/>
      <c r="E3622" s="188"/>
      <c r="F3622" s="189"/>
      <c r="G3622" s="189"/>
      <c r="H3622" s="166"/>
    </row>
    <row r="3623" spans="1:8" ht="15" customHeight="1">
      <c r="A3623" s="268"/>
      <c r="B3623" s="259"/>
      <c r="C3623" s="187"/>
      <c r="D3623" s="187"/>
      <c r="E3623" s="188"/>
      <c r="F3623" s="189"/>
      <c r="G3623" s="189"/>
      <c r="H3623" s="166"/>
    </row>
    <row r="3624" spans="1:8" ht="15" customHeight="1">
      <c r="A3624" s="268"/>
      <c r="B3624" s="259"/>
      <c r="C3624" s="187"/>
      <c r="D3624" s="187"/>
      <c r="E3624" s="188"/>
      <c r="F3624" s="189"/>
      <c r="G3624" s="189"/>
      <c r="H3624" s="166"/>
    </row>
    <row r="3625" spans="1:8" ht="15" customHeight="1">
      <c r="A3625" s="268"/>
      <c r="B3625" s="259"/>
      <c r="C3625" s="187"/>
      <c r="D3625" s="187"/>
      <c r="E3625" s="188"/>
      <c r="F3625" s="189"/>
      <c r="G3625" s="189"/>
      <c r="H3625" s="166"/>
    </row>
    <row r="3626" spans="1:8" ht="15" customHeight="1">
      <c r="A3626" s="268"/>
      <c r="B3626" s="259"/>
      <c r="C3626" s="187"/>
      <c r="D3626" s="187"/>
      <c r="E3626" s="188"/>
      <c r="F3626" s="189"/>
      <c r="G3626" s="189"/>
      <c r="H3626" s="166"/>
    </row>
    <row r="3627" spans="1:8" ht="15" customHeight="1">
      <c r="A3627" s="268"/>
      <c r="B3627" s="259"/>
      <c r="C3627" s="187"/>
      <c r="D3627" s="187"/>
      <c r="E3627" s="188"/>
      <c r="F3627" s="189"/>
      <c r="G3627" s="189"/>
      <c r="H3627" s="166"/>
    </row>
    <row r="3628" spans="1:8" ht="15" customHeight="1">
      <c r="A3628" s="268"/>
      <c r="B3628" s="259"/>
      <c r="C3628" s="187"/>
      <c r="D3628" s="187"/>
      <c r="E3628" s="188"/>
      <c r="F3628" s="189"/>
      <c r="G3628" s="189"/>
      <c r="H3628" s="166"/>
    </row>
    <row r="3629" spans="1:8" ht="15" customHeight="1">
      <c r="A3629" s="268"/>
      <c r="B3629" s="259"/>
      <c r="C3629" s="187"/>
      <c r="D3629" s="187"/>
      <c r="E3629" s="188"/>
      <c r="F3629" s="189"/>
      <c r="G3629" s="189"/>
      <c r="H3629" s="166"/>
    </row>
    <row r="3630" spans="1:8" ht="15" customHeight="1">
      <c r="A3630" s="268"/>
      <c r="B3630" s="259"/>
      <c r="C3630" s="187"/>
      <c r="D3630" s="187"/>
      <c r="E3630" s="188"/>
      <c r="F3630" s="189"/>
      <c r="G3630" s="189"/>
      <c r="H3630" s="166"/>
    </row>
    <row r="3631" spans="1:8" ht="15" customHeight="1">
      <c r="A3631" s="268"/>
      <c r="B3631" s="259"/>
      <c r="C3631" s="187"/>
      <c r="D3631" s="187"/>
      <c r="E3631" s="188"/>
      <c r="F3631" s="189"/>
      <c r="G3631" s="189"/>
      <c r="H3631" s="166"/>
    </row>
    <row r="3632" spans="1:8" ht="15" customHeight="1">
      <c r="A3632" s="268"/>
      <c r="B3632" s="259"/>
      <c r="C3632" s="187"/>
      <c r="D3632" s="187"/>
      <c r="E3632" s="188"/>
      <c r="F3632" s="189"/>
      <c r="G3632" s="189"/>
      <c r="H3632" s="166"/>
    </row>
    <row r="3633" spans="1:8" ht="15" customHeight="1">
      <c r="A3633" s="268"/>
      <c r="B3633" s="259"/>
      <c r="C3633" s="187"/>
      <c r="D3633" s="187"/>
      <c r="E3633" s="188"/>
      <c r="F3633" s="189"/>
      <c r="G3633" s="189"/>
      <c r="H3633" s="166"/>
    </row>
    <row r="3634" spans="1:8" ht="15" customHeight="1">
      <c r="A3634" s="268"/>
      <c r="B3634" s="259"/>
      <c r="C3634" s="187"/>
      <c r="D3634" s="187"/>
      <c r="E3634" s="188"/>
      <c r="F3634" s="189"/>
      <c r="G3634" s="189"/>
      <c r="H3634" s="166"/>
    </row>
    <row r="3635" spans="1:8" ht="15" customHeight="1">
      <c r="A3635" s="268"/>
      <c r="B3635" s="259"/>
      <c r="C3635" s="187"/>
      <c r="D3635" s="187"/>
      <c r="E3635" s="188"/>
      <c r="F3635" s="189"/>
      <c r="G3635" s="189"/>
      <c r="H3635" s="166"/>
    </row>
    <row r="3636" spans="1:8" ht="15" customHeight="1">
      <c r="A3636" s="268"/>
      <c r="B3636" s="259"/>
      <c r="C3636" s="187"/>
      <c r="D3636" s="187"/>
      <c r="E3636" s="188"/>
      <c r="F3636" s="189"/>
      <c r="G3636" s="189"/>
      <c r="H3636" s="166"/>
    </row>
    <row r="3637" spans="1:8" ht="15" customHeight="1">
      <c r="A3637" s="268"/>
      <c r="B3637" s="259"/>
      <c r="C3637" s="187"/>
      <c r="D3637" s="187"/>
      <c r="E3637" s="188"/>
      <c r="F3637" s="189"/>
      <c r="G3637" s="189"/>
      <c r="H3637" s="166"/>
    </row>
    <row r="3638" spans="1:8" ht="15" customHeight="1">
      <c r="A3638" s="268"/>
      <c r="B3638" s="259"/>
      <c r="C3638" s="187"/>
      <c r="D3638" s="187"/>
      <c r="E3638" s="188"/>
      <c r="F3638" s="189"/>
      <c r="G3638" s="189"/>
      <c r="H3638" s="166"/>
    </row>
    <row r="3639" spans="1:8" ht="15" customHeight="1">
      <c r="A3639" s="268"/>
      <c r="B3639" s="259"/>
      <c r="C3639" s="187"/>
      <c r="D3639" s="187"/>
      <c r="E3639" s="188"/>
      <c r="F3639" s="189"/>
      <c r="G3639" s="189"/>
      <c r="H3639" s="166"/>
    </row>
    <row r="3640" spans="1:8" ht="15" customHeight="1">
      <c r="A3640" s="268"/>
      <c r="B3640" s="259"/>
      <c r="C3640" s="187"/>
      <c r="D3640" s="187"/>
      <c r="E3640" s="188"/>
      <c r="F3640" s="189"/>
      <c r="G3640" s="189"/>
      <c r="H3640" s="166"/>
    </row>
    <row r="3641" spans="1:8" ht="15" customHeight="1">
      <c r="A3641" s="268"/>
      <c r="B3641" s="259"/>
      <c r="C3641" s="187"/>
      <c r="D3641" s="187"/>
      <c r="E3641" s="188"/>
      <c r="F3641" s="189"/>
      <c r="G3641" s="189"/>
      <c r="H3641" s="166"/>
    </row>
    <row r="3642" spans="1:8" ht="15" customHeight="1">
      <c r="A3642" s="268"/>
      <c r="B3642" s="259"/>
      <c r="C3642" s="187"/>
      <c r="D3642" s="187"/>
      <c r="E3642" s="188"/>
      <c r="F3642" s="189"/>
      <c r="G3642" s="189"/>
      <c r="H3642" s="166"/>
    </row>
    <row r="3643" spans="1:8" ht="15" customHeight="1">
      <c r="A3643" s="268"/>
      <c r="B3643" s="259"/>
      <c r="C3643" s="187"/>
      <c r="D3643" s="187"/>
      <c r="E3643" s="188"/>
      <c r="F3643" s="189"/>
      <c r="G3643" s="189"/>
      <c r="H3643" s="166"/>
    </row>
    <row r="3644" spans="1:8" ht="15" customHeight="1">
      <c r="A3644" s="268"/>
      <c r="B3644" s="259"/>
      <c r="C3644" s="187"/>
      <c r="D3644" s="187"/>
      <c r="E3644" s="188"/>
      <c r="F3644" s="189"/>
      <c r="G3644" s="189"/>
      <c r="H3644" s="166"/>
    </row>
    <row r="3645" spans="1:8" ht="15" customHeight="1">
      <c r="A3645" s="268"/>
      <c r="B3645" s="259"/>
      <c r="C3645" s="187"/>
      <c r="D3645" s="187"/>
      <c r="E3645" s="188"/>
      <c r="F3645" s="189"/>
      <c r="G3645" s="189"/>
      <c r="H3645" s="166"/>
    </row>
    <row r="3646" spans="1:8" ht="15" customHeight="1">
      <c r="A3646" s="268"/>
      <c r="B3646" s="259"/>
      <c r="C3646" s="187"/>
      <c r="D3646" s="187"/>
      <c r="E3646" s="188"/>
      <c r="F3646" s="189"/>
      <c r="G3646" s="189"/>
      <c r="H3646" s="166"/>
    </row>
    <row r="3647" spans="1:8" ht="15" customHeight="1">
      <c r="A3647" s="268"/>
      <c r="B3647" s="259"/>
      <c r="C3647" s="187"/>
      <c r="D3647" s="187"/>
      <c r="E3647" s="188"/>
      <c r="F3647" s="189"/>
      <c r="G3647" s="189"/>
      <c r="H3647" s="166"/>
    </row>
    <row r="3648" spans="1:8" ht="15" customHeight="1">
      <c r="A3648" s="268"/>
      <c r="B3648" s="259"/>
      <c r="C3648" s="187"/>
      <c r="D3648" s="187"/>
      <c r="E3648" s="188"/>
      <c r="F3648" s="189"/>
      <c r="G3648" s="189"/>
      <c r="H3648" s="166"/>
    </row>
    <row r="3649" spans="1:8" ht="15" customHeight="1">
      <c r="A3649" s="268"/>
      <c r="B3649" s="259"/>
      <c r="C3649" s="187"/>
      <c r="D3649" s="187"/>
      <c r="E3649" s="188"/>
      <c r="F3649" s="189"/>
      <c r="G3649" s="189"/>
      <c r="H3649" s="166"/>
    </row>
    <row r="3650" spans="1:8" ht="15" customHeight="1">
      <c r="A3650" s="268"/>
      <c r="B3650" s="259"/>
      <c r="C3650" s="187"/>
      <c r="D3650" s="187"/>
      <c r="E3650" s="188"/>
      <c r="F3650" s="189"/>
      <c r="G3650" s="189"/>
      <c r="H3650" s="166"/>
    </row>
    <row r="3651" spans="1:8" ht="15" customHeight="1">
      <c r="A3651" s="268"/>
      <c r="B3651" s="259"/>
      <c r="C3651" s="187"/>
      <c r="D3651" s="187"/>
      <c r="E3651" s="188"/>
      <c r="F3651" s="189"/>
      <c r="G3651" s="189"/>
      <c r="H3651" s="166"/>
    </row>
    <row r="3652" spans="1:8" ht="15" customHeight="1">
      <c r="A3652" s="268"/>
      <c r="B3652" s="259"/>
      <c r="C3652" s="187"/>
      <c r="D3652" s="187"/>
      <c r="E3652" s="188"/>
      <c r="F3652" s="189"/>
      <c r="G3652" s="189"/>
      <c r="H3652" s="166"/>
    </row>
    <row r="3653" spans="1:8" ht="15" customHeight="1">
      <c r="A3653" s="268"/>
      <c r="B3653" s="259"/>
      <c r="C3653" s="187"/>
      <c r="D3653" s="187"/>
      <c r="E3653" s="188"/>
      <c r="F3653" s="189"/>
      <c r="G3653" s="189"/>
      <c r="H3653" s="166"/>
    </row>
    <row r="3654" spans="1:8" ht="15" customHeight="1">
      <c r="A3654" s="268"/>
      <c r="B3654" s="259"/>
      <c r="C3654" s="187"/>
      <c r="D3654" s="187"/>
      <c r="E3654" s="188"/>
      <c r="F3654" s="189"/>
      <c r="G3654" s="189"/>
      <c r="H3654" s="166"/>
    </row>
    <row r="3655" spans="1:8" ht="15" customHeight="1">
      <c r="A3655" s="268"/>
      <c r="B3655" s="259"/>
      <c r="C3655" s="187"/>
      <c r="D3655" s="187"/>
      <c r="E3655" s="188"/>
      <c r="F3655" s="189"/>
      <c r="G3655" s="189"/>
      <c r="H3655" s="166"/>
    </row>
    <row r="3656" spans="1:8" ht="15" customHeight="1">
      <c r="A3656" s="268"/>
      <c r="B3656" s="259"/>
      <c r="C3656" s="187"/>
      <c r="D3656" s="187"/>
      <c r="E3656" s="188"/>
      <c r="F3656" s="189"/>
      <c r="G3656" s="189"/>
      <c r="H3656" s="166"/>
    </row>
    <row r="3657" spans="1:8" ht="15" customHeight="1">
      <c r="A3657" s="268"/>
      <c r="B3657" s="259"/>
      <c r="C3657" s="187"/>
      <c r="D3657" s="187"/>
      <c r="E3657" s="188"/>
      <c r="F3657" s="189"/>
      <c r="G3657" s="189"/>
      <c r="H3657" s="166"/>
    </row>
    <row r="3658" spans="1:8" ht="15" customHeight="1">
      <c r="A3658" s="268"/>
      <c r="B3658" s="259"/>
      <c r="C3658" s="187"/>
      <c r="D3658" s="187"/>
      <c r="E3658" s="188"/>
      <c r="F3658" s="189"/>
      <c r="G3658" s="189"/>
      <c r="H3658" s="166"/>
    </row>
    <row r="3659" spans="1:8" ht="15" customHeight="1">
      <c r="A3659" s="268"/>
      <c r="B3659" s="259"/>
      <c r="C3659" s="187"/>
      <c r="D3659" s="187"/>
      <c r="E3659" s="188"/>
      <c r="F3659" s="189"/>
      <c r="G3659" s="189"/>
      <c r="H3659" s="166"/>
    </row>
    <row r="3660" spans="1:8" ht="15" customHeight="1">
      <c r="A3660" s="268"/>
      <c r="B3660" s="259"/>
      <c r="C3660" s="187"/>
      <c r="D3660" s="187"/>
      <c r="E3660" s="188"/>
      <c r="F3660" s="189"/>
      <c r="G3660" s="189"/>
      <c r="H3660" s="166"/>
    </row>
    <row r="3661" spans="1:8" ht="15" customHeight="1">
      <c r="A3661" s="268"/>
      <c r="B3661" s="259"/>
      <c r="C3661" s="187"/>
      <c r="D3661" s="187"/>
      <c r="E3661" s="188"/>
      <c r="F3661" s="189"/>
      <c r="G3661" s="189"/>
      <c r="H3661" s="166"/>
    </row>
    <row r="3662" spans="1:8" ht="15" customHeight="1">
      <c r="A3662" s="268"/>
      <c r="B3662" s="259"/>
      <c r="C3662" s="187"/>
      <c r="D3662" s="187"/>
      <c r="E3662" s="188"/>
      <c r="F3662" s="189"/>
      <c r="G3662" s="189"/>
      <c r="H3662" s="166"/>
    </row>
    <row r="3663" spans="1:8" ht="15" customHeight="1">
      <c r="A3663" s="268"/>
      <c r="B3663" s="259"/>
      <c r="C3663" s="187"/>
      <c r="D3663" s="187"/>
      <c r="E3663" s="188"/>
      <c r="F3663" s="189"/>
      <c r="G3663" s="189"/>
      <c r="H3663" s="166"/>
    </row>
    <row r="3664" spans="1:8" ht="15" customHeight="1">
      <c r="A3664" s="268"/>
      <c r="B3664" s="259"/>
      <c r="C3664" s="187"/>
      <c r="D3664" s="187"/>
      <c r="E3664" s="188"/>
      <c r="F3664" s="189"/>
      <c r="G3664" s="189"/>
      <c r="H3664" s="166"/>
    </row>
    <row r="3665" spans="1:8" ht="15" customHeight="1">
      <c r="A3665" s="268"/>
      <c r="B3665" s="259"/>
      <c r="C3665" s="187"/>
      <c r="D3665" s="187"/>
      <c r="E3665" s="188"/>
      <c r="F3665" s="189"/>
      <c r="G3665" s="189"/>
      <c r="H3665" s="166"/>
    </row>
    <row r="3666" spans="1:8" ht="15" customHeight="1">
      <c r="A3666" s="268"/>
      <c r="B3666" s="259"/>
      <c r="C3666" s="187"/>
      <c r="D3666" s="187"/>
      <c r="E3666" s="188"/>
      <c r="F3666" s="189"/>
      <c r="G3666" s="189"/>
      <c r="H3666" s="166"/>
    </row>
    <row r="3667" spans="1:8" ht="15" customHeight="1">
      <c r="A3667" s="268"/>
      <c r="B3667" s="259"/>
      <c r="C3667" s="187"/>
      <c r="D3667" s="187"/>
      <c r="E3667" s="188"/>
      <c r="F3667" s="189"/>
      <c r="G3667" s="189"/>
      <c r="H3667" s="166"/>
    </row>
    <row r="3668" spans="1:8" ht="15" customHeight="1">
      <c r="A3668" s="268"/>
      <c r="B3668" s="259"/>
      <c r="C3668" s="187"/>
      <c r="D3668" s="187"/>
      <c r="E3668" s="188"/>
      <c r="F3668" s="189"/>
      <c r="G3668" s="189"/>
      <c r="H3668" s="166"/>
    </row>
    <row r="3669" spans="1:8" ht="15" customHeight="1">
      <c r="A3669" s="268"/>
      <c r="B3669" s="259"/>
      <c r="C3669" s="187"/>
      <c r="D3669" s="187"/>
      <c r="E3669" s="188"/>
      <c r="F3669" s="189"/>
      <c r="G3669" s="189"/>
      <c r="H3669" s="166"/>
    </row>
    <row r="3670" spans="1:8" ht="15" customHeight="1">
      <c r="A3670" s="268"/>
      <c r="B3670" s="259"/>
      <c r="C3670" s="187"/>
      <c r="D3670" s="187"/>
      <c r="E3670" s="188"/>
      <c r="F3670" s="189"/>
      <c r="G3670" s="189"/>
      <c r="H3670" s="166"/>
    </row>
    <row r="3671" spans="1:8" ht="15" customHeight="1">
      <c r="A3671" s="268"/>
      <c r="B3671" s="259"/>
      <c r="C3671" s="187"/>
      <c r="D3671" s="187"/>
      <c r="E3671" s="188"/>
      <c r="F3671" s="189"/>
      <c r="G3671" s="189"/>
      <c r="H3671" s="166"/>
    </row>
    <row r="3672" spans="1:8" ht="15" customHeight="1">
      <c r="A3672" s="268"/>
      <c r="B3672" s="259"/>
      <c r="C3672" s="187"/>
      <c r="D3672" s="187"/>
      <c r="E3672" s="188"/>
      <c r="F3672" s="189"/>
      <c r="G3672" s="189"/>
      <c r="H3672" s="166"/>
    </row>
    <row r="3673" spans="1:8" ht="15" customHeight="1">
      <c r="A3673" s="268"/>
      <c r="B3673" s="259"/>
      <c r="C3673" s="187"/>
      <c r="D3673" s="187"/>
      <c r="E3673" s="188"/>
      <c r="F3673" s="189"/>
      <c r="G3673" s="189"/>
      <c r="H3673" s="166"/>
    </row>
    <row r="3674" spans="1:8" ht="15" customHeight="1">
      <c r="A3674" s="268"/>
      <c r="B3674" s="259"/>
      <c r="C3674" s="187"/>
      <c r="D3674" s="187"/>
      <c r="E3674" s="188"/>
      <c r="F3674" s="189"/>
      <c r="G3674" s="189"/>
      <c r="H3674" s="166"/>
    </row>
    <row r="3675" spans="1:8" ht="15" customHeight="1">
      <c r="A3675" s="268"/>
      <c r="B3675" s="259"/>
      <c r="C3675" s="187"/>
      <c r="D3675" s="187"/>
      <c r="E3675" s="188"/>
      <c r="F3675" s="189"/>
      <c r="G3675" s="189"/>
      <c r="H3675" s="166"/>
    </row>
    <row r="3676" spans="1:8" ht="15" customHeight="1">
      <c r="A3676" s="268"/>
      <c r="B3676" s="259"/>
      <c r="C3676" s="187"/>
      <c r="D3676" s="187"/>
      <c r="E3676" s="188"/>
      <c r="F3676" s="189"/>
      <c r="G3676" s="189"/>
      <c r="H3676" s="166"/>
    </row>
    <row r="3677" spans="1:8" ht="15" customHeight="1">
      <c r="A3677" s="268"/>
      <c r="B3677" s="259"/>
      <c r="C3677" s="187"/>
      <c r="D3677" s="187"/>
      <c r="E3677" s="188"/>
      <c r="F3677" s="189"/>
      <c r="G3677" s="189"/>
      <c r="H3677" s="166"/>
    </row>
    <row r="3678" spans="1:8" ht="15" customHeight="1">
      <c r="A3678" s="268"/>
      <c r="B3678" s="259"/>
      <c r="C3678" s="187"/>
      <c r="D3678" s="187"/>
      <c r="E3678" s="188"/>
      <c r="F3678" s="189"/>
      <c r="G3678" s="189"/>
      <c r="H3678" s="166"/>
    </row>
    <row r="3679" spans="1:8" ht="15" customHeight="1">
      <c r="A3679" s="268"/>
      <c r="B3679" s="259"/>
      <c r="C3679" s="187"/>
      <c r="D3679" s="187"/>
      <c r="E3679" s="188"/>
      <c r="F3679" s="189"/>
      <c r="G3679" s="189"/>
      <c r="H3679" s="166"/>
    </row>
    <row r="3680" spans="1:8" ht="15" customHeight="1">
      <c r="A3680" s="268"/>
      <c r="B3680" s="259"/>
      <c r="C3680" s="187"/>
      <c r="D3680" s="187"/>
      <c r="E3680" s="188"/>
      <c r="F3680" s="189"/>
      <c r="G3680" s="189"/>
      <c r="H3680" s="166"/>
    </row>
    <row r="3681" spans="1:8" ht="15" customHeight="1">
      <c r="A3681" s="268"/>
      <c r="B3681" s="259"/>
      <c r="C3681" s="187"/>
      <c r="D3681" s="187"/>
      <c r="E3681" s="188"/>
      <c r="F3681" s="189"/>
      <c r="G3681" s="189"/>
      <c r="H3681" s="166"/>
    </row>
    <row r="3682" spans="1:8" ht="15" customHeight="1">
      <c r="A3682" s="268"/>
      <c r="B3682" s="259"/>
      <c r="C3682" s="187"/>
      <c r="D3682" s="187"/>
      <c r="E3682" s="188"/>
      <c r="F3682" s="189"/>
      <c r="G3682" s="189"/>
      <c r="H3682" s="166"/>
    </row>
    <row r="3683" spans="1:8" ht="15" customHeight="1">
      <c r="A3683" s="268"/>
      <c r="B3683" s="259"/>
      <c r="C3683" s="187"/>
      <c r="D3683" s="187"/>
      <c r="E3683" s="188"/>
      <c r="F3683" s="189"/>
      <c r="G3683" s="189"/>
      <c r="H3683" s="166"/>
    </row>
    <row r="3684" spans="1:8" ht="15" customHeight="1">
      <c r="A3684" s="268"/>
      <c r="B3684" s="259"/>
      <c r="C3684" s="187"/>
      <c r="D3684" s="187"/>
      <c r="E3684" s="188"/>
      <c r="F3684" s="189"/>
      <c r="G3684" s="189"/>
      <c r="H3684" s="166"/>
    </row>
    <row r="3685" spans="1:8" ht="15" customHeight="1">
      <c r="A3685" s="268"/>
      <c r="B3685" s="259"/>
      <c r="C3685" s="187"/>
      <c r="D3685" s="187"/>
      <c r="E3685" s="188"/>
      <c r="F3685" s="189"/>
      <c r="G3685" s="189"/>
      <c r="H3685" s="166"/>
    </row>
    <row r="3686" spans="1:8" ht="15" customHeight="1">
      <c r="A3686" s="268"/>
      <c r="B3686" s="259"/>
      <c r="C3686" s="187"/>
      <c r="D3686" s="187"/>
      <c r="E3686" s="188"/>
      <c r="F3686" s="189"/>
      <c r="G3686" s="189"/>
      <c r="H3686" s="166"/>
    </row>
    <row r="3687" spans="1:8" ht="15" customHeight="1">
      <c r="A3687" s="268"/>
      <c r="B3687" s="259"/>
      <c r="C3687" s="187"/>
      <c r="D3687" s="187"/>
      <c r="E3687" s="188"/>
      <c r="F3687" s="189"/>
      <c r="G3687" s="189"/>
      <c r="H3687" s="166"/>
    </row>
    <row r="3688" spans="1:8" ht="15" customHeight="1">
      <c r="A3688" s="268"/>
      <c r="B3688" s="259"/>
      <c r="C3688" s="187"/>
      <c r="D3688" s="187"/>
      <c r="E3688" s="188"/>
      <c r="F3688" s="189"/>
      <c r="G3688" s="189"/>
      <c r="H3688" s="166"/>
    </row>
    <row r="3689" spans="1:8" ht="15" customHeight="1">
      <c r="A3689" s="268"/>
      <c r="B3689" s="259"/>
      <c r="C3689" s="187"/>
      <c r="D3689" s="187"/>
      <c r="E3689" s="188"/>
      <c r="F3689" s="189"/>
      <c r="G3689" s="189"/>
      <c r="H3689" s="166"/>
    </row>
    <row r="3690" spans="1:8" ht="15" customHeight="1">
      <c r="A3690" s="268"/>
      <c r="B3690" s="259"/>
      <c r="C3690" s="187"/>
      <c r="D3690" s="187"/>
      <c r="E3690" s="188"/>
      <c r="F3690" s="189"/>
      <c r="G3690" s="189"/>
      <c r="H3690" s="166"/>
    </row>
    <row r="3691" spans="1:8" ht="15" customHeight="1">
      <c r="A3691" s="268"/>
      <c r="B3691" s="259"/>
      <c r="C3691" s="187"/>
      <c r="D3691" s="187"/>
      <c r="E3691" s="188"/>
      <c r="F3691" s="189"/>
      <c r="G3691" s="189"/>
      <c r="H3691" s="166"/>
    </row>
    <row r="3692" spans="1:8" ht="15" customHeight="1">
      <c r="A3692" s="268"/>
      <c r="B3692" s="259"/>
      <c r="C3692" s="187"/>
      <c r="D3692" s="187"/>
      <c r="E3692" s="188"/>
      <c r="F3692" s="189"/>
      <c r="G3692" s="189"/>
      <c r="H3692" s="166"/>
    </row>
    <row r="3693" spans="1:8" ht="15" customHeight="1">
      <c r="A3693" s="268"/>
      <c r="B3693" s="259"/>
      <c r="C3693" s="187"/>
      <c r="D3693" s="187"/>
      <c r="E3693" s="188"/>
      <c r="F3693" s="189"/>
      <c r="G3693" s="189"/>
      <c r="H3693" s="166"/>
    </row>
    <row r="3694" spans="1:8" ht="15" customHeight="1">
      <c r="A3694" s="268"/>
      <c r="B3694" s="259"/>
      <c r="C3694" s="187"/>
      <c r="D3694" s="187"/>
      <c r="E3694" s="188"/>
      <c r="F3694" s="189"/>
      <c r="G3694" s="189"/>
      <c r="H3694" s="166"/>
    </row>
    <row r="3695" spans="1:8" ht="15" customHeight="1">
      <c r="A3695" s="268"/>
      <c r="B3695" s="259"/>
      <c r="C3695" s="187"/>
      <c r="D3695" s="187"/>
      <c r="E3695" s="188"/>
      <c r="F3695" s="189"/>
      <c r="G3695" s="189"/>
      <c r="H3695" s="166"/>
    </row>
    <row r="3696" spans="1:8" ht="15" customHeight="1">
      <c r="A3696" s="268"/>
      <c r="B3696" s="259"/>
      <c r="C3696" s="187"/>
      <c r="D3696" s="187"/>
      <c r="E3696" s="188"/>
      <c r="F3696" s="189"/>
      <c r="G3696" s="189"/>
      <c r="H3696" s="166"/>
    </row>
    <row r="3697" spans="1:8" ht="15" customHeight="1">
      <c r="A3697" s="268"/>
      <c r="B3697" s="259"/>
      <c r="C3697" s="187"/>
      <c r="D3697" s="187"/>
      <c r="E3697" s="188"/>
      <c r="F3697" s="189"/>
      <c r="G3697" s="189"/>
      <c r="H3697" s="166"/>
    </row>
    <row r="3698" spans="1:8" ht="15" customHeight="1">
      <c r="A3698" s="268"/>
      <c r="B3698" s="259"/>
      <c r="C3698" s="187"/>
      <c r="D3698" s="187"/>
      <c r="E3698" s="188"/>
      <c r="F3698" s="189"/>
      <c r="G3698" s="189"/>
      <c r="H3698" s="166"/>
    </row>
    <row r="3699" spans="1:8" ht="15" customHeight="1">
      <c r="A3699" s="268"/>
      <c r="B3699" s="259"/>
      <c r="C3699" s="187"/>
      <c r="D3699" s="187"/>
      <c r="E3699" s="188"/>
      <c r="F3699" s="189"/>
      <c r="G3699" s="189"/>
      <c r="H3699" s="166"/>
    </row>
    <row r="3700" spans="1:8" ht="15" customHeight="1">
      <c r="A3700" s="268"/>
      <c r="B3700" s="259"/>
      <c r="C3700" s="187"/>
      <c r="D3700" s="187"/>
      <c r="E3700" s="188"/>
      <c r="F3700" s="189"/>
      <c r="G3700" s="189"/>
      <c r="H3700" s="166"/>
    </row>
    <row r="3701" spans="1:8" ht="15" customHeight="1">
      <c r="A3701" s="268"/>
      <c r="B3701" s="259"/>
      <c r="C3701" s="187"/>
      <c r="D3701" s="187"/>
      <c r="E3701" s="188"/>
      <c r="F3701" s="189"/>
      <c r="G3701" s="189"/>
      <c r="H3701" s="166"/>
    </row>
    <row r="3702" spans="1:8" ht="15" customHeight="1">
      <c r="A3702" s="268"/>
      <c r="B3702" s="259"/>
      <c r="C3702" s="187"/>
      <c r="D3702" s="187"/>
      <c r="E3702" s="188"/>
      <c r="F3702" s="189"/>
      <c r="G3702" s="189"/>
      <c r="H3702" s="166"/>
    </row>
    <row r="3703" spans="1:8" ht="15" customHeight="1">
      <c r="A3703" s="268"/>
      <c r="B3703" s="259"/>
      <c r="C3703" s="187"/>
      <c r="D3703" s="187"/>
      <c r="E3703" s="188"/>
      <c r="F3703" s="189"/>
      <c r="G3703" s="189"/>
      <c r="H3703" s="166"/>
    </row>
    <row r="3704" spans="1:8" ht="15" customHeight="1">
      <c r="A3704" s="268"/>
      <c r="B3704" s="259"/>
      <c r="C3704" s="187"/>
      <c r="D3704" s="187"/>
      <c r="E3704" s="188"/>
      <c r="F3704" s="189"/>
      <c r="G3704" s="189"/>
      <c r="H3704" s="166"/>
    </row>
    <row r="3705" spans="1:8" ht="15" customHeight="1">
      <c r="A3705" s="268"/>
      <c r="B3705" s="259"/>
      <c r="C3705" s="187"/>
      <c r="D3705" s="187"/>
      <c r="E3705" s="188"/>
      <c r="F3705" s="189"/>
      <c r="G3705" s="189"/>
      <c r="H3705" s="166"/>
    </row>
    <row r="3706" spans="1:8" ht="15" customHeight="1">
      <c r="A3706" s="268"/>
      <c r="B3706" s="259"/>
      <c r="C3706" s="187"/>
      <c r="D3706" s="187"/>
      <c r="E3706" s="188"/>
      <c r="F3706" s="189"/>
      <c r="G3706" s="189"/>
      <c r="H3706" s="166"/>
    </row>
    <row r="3707" spans="1:8" ht="15" customHeight="1">
      <c r="A3707" s="268"/>
      <c r="B3707" s="259"/>
      <c r="C3707" s="187"/>
      <c r="D3707" s="187"/>
      <c r="E3707" s="188"/>
      <c r="F3707" s="189"/>
      <c r="G3707" s="189"/>
      <c r="H3707" s="166"/>
    </row>
    <row r="3708" spans="1:8" ht="15" customHeight="1">
      <c r="A3708" s="268"/>
      <c r="B3708" s="259"/>
      <c r="C3708" s="187"/>
      <c r="D3708" s="187"/>
      <c r="E3708" s="188"/>
      <c r="F3708" s="189"/>
      <c r="G3708" s="189"/>
      <c r="H3708" s="166"/>
    </row>
    <row r="3709" spans="1:8" ht="15" customHeight="1">
      <c r="A3709" s="268"/>
      <c r="B3709" s="259"/>
      <c r="C3709" s="187"/>
      <c r="D3709" s="187"/>
      <c r="E3709" s="188"/>
      <c r="F3709" s="189"/>
      <c r="G3709" s="189"/>
      <c r="H3709" s="166"/>
    </row>
    <row r="3710" spans="1:8" ht="15" customHeight="1">
      <c r="A3710" s="268"/>
      <c r="B3710" s="259"/>
      <c r="C3710" s="187"/>
      <c r="D3710" s="187"/>
      <c r="E3710" s="188"/>
      <c r="F3710" s="189"/>
      <c r="G3710" s="189"/>
      <c r="H3710" s="166"/>
    </row>
    <row r="3711" spans="1:8" ht="15" customHeight="1">
      <c r="A3711" s="268"/>
      <c r="B3711" s="259"/>
      <c r="C3711" s="187"/>
      <c r="D3711" s="187"/>
      <c r="E3711" s="188"/>
      <c r="F3711" s="189"/>
      <c r="G3711" s="189"/>
      <c r="H3711" s="166"/>
    </row>
    <row r="3712" spans="1:8" ht="15" customHeight="1">
      <c r="A3712" s="268"/>
      <c r="B3712" s="259"/>
      <c r="C3712" s="187"/>
      <c r="D3712" s="187"/>
      <c r="E3712" s="188"/>
      <c r="F3712" s="189"/>
      <c r="G3712" s="189"/>
      <c r="H3712" s="166"/>
    </row>
    <row r="3713" spans="1:8" ht="15" customHeight="1">
      <c r="A3713" s="268"/>
      <c r="B3713" s="259"/>
      <c r="C3713" s="187"/>
      <c r="D3713" s="187"/>
      <c r="E3713" s="188"/>
      <c r="F3713" s="189"/>
      <c r="G3713" s="189"/>
      <c r="H3713" s="166"/>
    </row>
    <row r="3714" spans="1:8" ht="15" customHeight="1">
      <c r="A3714" s="268"/>
      <c r="B3714" s="259"/>
      <c r="C3714" s="187"/>
      <c r="D3714" s="187"/>
      <c r="E3714" s="188"/>
      <c r="F3714" s="189"/>
      <c r="G3714" s="189"/>
      <c r="H3714" s="166"/>
    </row>
    <row r="3715" spans="1:8" ht="15" customHeight="1">
      <c r="A3715" s="268"/>
      <c r="B3715" s="259"/>
      <c r="C3715" s="187"/>
      <c r="D3715" s="187"/>
      <c r="E3715" s="188"/>
      <c r="F3715" s="189"/>
      <c r="G3715" s="189"/>
      <c r="H3715" s="166"/>
    </row>
    <row r="3716" spans="1:8" ht="15" customHeight="1">
      <c r="A3716" s="268"/>
      <c r="B3716" s="259"/>
      <c r="C3716" s="187"/>
      <c r="D3716" s="187"/>
      <c r="E3716" s="188"/>
      <c r="F3716" s="189"/>
      <c r="G3716" s="189"/>
      <c r="H3716" s="166"/>
    </row>
    <row r="3717" spans="1:8" ht="15" customHeight="1">
      <c r="A3717" s="268"/>
      <c r="B3717" s="259"/>
      <c r="C3717" s="187"/>
      <c r="D3717" s="187"/>
      <c r="E3717" s="188"/>
      <c r="F3717" s="189"/>
      <c r="G3717" s="189"/>
      <c r="H3717" s="166"/>
    </row>
    <row r="3718" spans="1:8" ht="15" customHeight="1">
      <c r="A3718" s="268"/>
      <c r="B3718" s="259"/>
      <c r="C3718" s="187"/>
      <c r="D3718" s="187"/>
      <c r="E3718" s="188"/>
      <c r="F3718" s="189"/>
      <c r="G3718" s="189"/>
      <c r="H3718" s="166"/>
    </row>
    <row r="3719" spans="1:8" ht="15" customHeight="1">
      <c r="A3719" s="268"/>
      <c r="B3719" s="259"/>
      <c r="C3719" s="187"/>
      <c r="D3719" s="187"/>
      <c r="E3719" s="188"/>
      <c r="F3719" s="189"/>
      <c r="G3719" s="189"/>
      <c r="H3719" s="166"/>
    </row>
    <row r="3720" spans="1:8" ht="15" customHeight="1">
      <c r="A3720" s="268"/>
      <c r="B3720" s="259"/>
      <c r="C3720" s="187"/>
      <c r="D3720" s="187"/>
      <c r="E3720" s="188"/>
      <c r="F3720" s="189"/>
      <c r="G3720" s="189"/>
      <c r="H3720" s="166"/>
    </row>
    <row r="3721" spans="1:8" ht="15" customHeight="1">
      <c r="A3721" s="268"/>
      <c r="B3721" s="259"/>
      <c r="C3721" s="187"/>
      <c r="D3721" s="187"/>
      <c r="E3721" s="188"/>
      <c r="F3721" s="189"/>
      <c r="G3721" s="189"/>
      <c r="H3721" s="166"/>
    </row>
    <row r="3722" spans="1:8" ht="15" customHeight="1">
      <c r="A3722" s="268"/>
      <c r="B3722" s="259"/>
      <c r="C3722" s="187"/>
      <c r="D3722" s="187"/>
      <c r="E3722" s="188"/>
      <c r="F3722" s="189"/>
      <c r="G3722" s="189"/>
      <c r="H3722" s="166"/>
    </row>
    <row r="3723" spans="1:8" ht="15" customHeight="1">
      <c r="A3723" s="268"/>
      <c r="B3723" s="259"/>
      <c r="C3723" s="187"/>
      <c r="D3723" s="187"/>
      <c r="E3723" s="188"/>
      <c r="F3723" s="189"/>
      <c r="G3723" s="189"/>
      <c r="H3723" s="166"/>
    </row>
    <row r="3724" spans="1:8" ht="15" customHeight="1">
      <c r="A3724" s="268"/>
      <c r="B3724" s="259"/>
      <c r="C3724" s="187"/>
      <c r="D3724" s="187"/>
      <c r="E3724" s="188"/>
      <c r="F3724" s="189"/>
      <c r="G3724" s="189"/>
      <c r="H3724" s="166"/>
    </row>
    <row r="3725" spans="1:8" ht="15" customHeight="1">
      <c r="A3725" s="268"/>
      <c r="B3725" s="259"/>
      <c r="C3725" s="187"/>
      <c r="D3725" s="187"/>
      <c r="E3725" s="188"/>
      <c r="F3725" s="189"/>
      <c r="G3725" s="189"/>
      <c r="H3725" s="166"/>
    </row>
    <row r="3726" spans="1:8" ht="15" customHeight="1">
      <c r="A3726" s="268"/>
      <c r="B3726" s="259"/>
      <c r="C3726" s="187"/>
      <c r="D3726" s="187"/>
      <c r="E3726" s="188"/>
      <c r="F3726" s="189"/>
      <c r="G3726" s="189"/>
      <c r="H3726" s="166"/>
    </row>
    <row r="3727" spans="1:8" ht="15" customHeight="1">
      <c r="A3727" s="268"/>
      <c r="B3727" s="259"/>
      <c r="C3727" s="187"/>
      <c r="D3727" s="187"/>
      <c r="E3727" s="188"/>
      <c r="F3727" s="189"/>
      <c r="G3727" s="189"/>
      <c r="H3727" s="166"/>
    </row>
    <row r="3728" spans="1:8" ht="15" customHeight="1">
      <c r="A3728" s="268"/>
      <c r="B3728" s="259"/>
      <c r="C3728" s="187"/>
      <c r="D3728" s="187"/>
      <c r="E3728" s="188"/>
      <c r="F3728" s="189"/>
      <c r="G3728" s="189"/>
      <c r="H3728" s="166"/>
    </row>
    <row r="3729" spans="1:8" ht="15" customHeight="1">
      <c r="A3729" s="268"/>
      <c r="B3729" s="259"/>
      <c r="C3729" s="187"/>
      <c r="D3729" s="187"/>
      <c r="E3729" s="188"/>
      <c r="F3729" s="189"/>
      <c r="G3729" s="189"/>
      <c r="H3729" s="166"/>
    </row>
    <row r="3730" spans="1:8" ht="15" customHeight="1">
      <c r="A3730" s="268"/>
      <c r="B3730" s="259"/>
      <c r="C3730" s="187"/>
      <c r="D3730" s="187"/>
      <c r="E3730" s="188"/>
      <c r="F3730" s="189"/>
      <c r="G3730" s="189"/>
      <c r="H3730" s="166"/>
    </row>
    <row r="3731" spans="1:8" ht="15" customHeight="1">
      <c r="A3731" s="268"/>
      <c r="B3731" s="259"/>
      <c r="C3731" s="187"/>
      <c r="D3731" s="187"/>
      <c r="E3731" s="188"/>
      <c r="F3731" s="189"/>
      <c r="G3731" s="189"/>
      <c r="H3731" s="166"/>
    </row>
    <row r="3732" spans="1:8" ht="15" customHeight="1">
      <c r="A3732" s="268"/>
      <c r="B3732" s="259"/>
      <c r="C3732" s="187"/>
      <c r="D3732" s="187"/>
      <c r="E3732" s="188"/>
      <c r="F3732" s="189"/>
      <c r="G3732" s="189"/>
      <c r="H3732" s="166"/>
    </row>
    <row r="3733" spans="1:8" ht="15" customHeight="1">
      <c r="A3733" s="268"/>
      <c r="B3733" s="259"/>
      <c r="C3733" s="187"/>
      <c r="D3733" s="187"/>
      <c r="E3733" s="188"/>
      <c r="F3733" s="189"/>
      <c r="G3733" s="189"/>
      <c r="H3733" s="166"/>
    </row>
    <row r="3734" spans="1:8" ht="15" customHeight="1">
      <c r="A3734" s="268"/>
      <c r="B3734" s="259"/>
      <c r="C3734" s="187"/>
      <c r="D3734" s="187"/>
      <c r="E3734" s="188"/>
      <c r="F3734" s="189"/>
      <c r="G3734" s="189"/>
      <c r="H3734" s="166"/>
    </row>
    <row r="3735" spans="1:8" ht="15" customHeight="1">
      <c r="A3735" s="268"/>
      <c r="B3735" s="259"/>
      <c r="C3735" s="187"/>
      <c r="D3735" s="187"/>
      <c r="E3735" s="188"/>
      <c r="F3735" s="189"/>
      <c r="G3735" s="189"/>
      <c r="H3735" s="166"/>
    </row>
    <row r="3736" spans="1:8" ht="15" customHeight="1">
      <c r="A3736" s="268"/>
      <c r="B3736" s="259"/>
      <c r="C3736" s="187"/>
      <c r="D3736" s="187"/>
      <c r="E3736" s="188"/>
      <c r="F3736" s="189"/>
      <c r="G3736" s="189"/>
      <c r="H3736" s="166"/>
    </row>
    <row r="3737" spans="1:8" ht="15" customHeight="1">
      <c r="A3737" s="268"/>
      <c r="B3737" s="259"/>
      <c r="C3737" s="187"/>
      <c r="D3737" s="187"/>
      <c r="E3737" s="188"/>
      <c r="F3737" s="189"/>
      <c r="G3737" s="189"/>
      <c r="H3737" s="166"/>
    </row>
    <row r="3738" spans="1:8" ht="15" customHeight="1">
      <c r="A3738" s="268"/>
      <c r="B3738" s="259"/>
      <c r="C3738" s="187"/>
      <c r="D3738" s="187"/>
      <c r="E3738" s="188"/>
      <c r="F3738" s="189"/>
      <c r="G3738" s="189"/>
      <c r="H3738" s="166"/>
    </row>
    <row r="3739" spans="1:8" ht="15" customHeight="1">
      <c r="A3739" s="268"/>
      <c r="B3739" s="259"/>
      <c r="C3739" s="187"/>
      <c r="D3739" s="187"/>
      <c r="E3739" s="188"/>
      <c r="F3739" s="189"/>
      <c r="G3739" s="189"/>
      <c r="H3739" s="166"/>
    </row>
    <row r="3740" spans="1:8" ht="15" customHeight="1">
      <c r="A3740" s="268"/>
      <c r="B3740" s="259"/>
      <c r="C3740" s="187"/>
      <c r="D3740" s="187"/>
      <c r="E3740" s="188"/>
      <c r="F3740" s="189"/>
      <c r="G3740" s="189"/>
      <c r="H3740" s="166"/>
    </row>
    <row r="3741" spans="1:8" ht="15" customHeight="1">
      <c r="A3741" s="268"/>
      <c r="B3741" s="259"/>
      <c r="C3741" s="187"/>
      <c r="D3741" s="187"/>
      <c r="E3741" s="188"/>
      <c r="F3741" s="189"/>
      <c r="G3741" s="189"/>
      <c r="H3741" s="166"/>
    </row>
    <row r="3742" spans="1:8" ht="15" customHeight="1">
      <c r="A3742" s="268"/>
      <c r="B3742" s="259"/>
      <c r="C3742" s="187"/>
      <c r="D3742" s="187"/>
      <c r="E3742" s="188"/>
      <c r="F3742" s="189"/>
      <c r="G3742" s="189"/>
      <c r="H3742" s="166"/>
    </row>
    <row r="3743" spans="1:8" ht="15" customHeight="1">
      <c r="A3743" s="268"/>
      <c r="B3743" s="259"/>
      <c r="C3743" s="187"/>
      <c r="D3743" s="187"/>
      <c r="E3743" s="188"/>
      <c r="F3743" s="189"/>
      <c r="G3743" s="189"/>
      <c r="H3743" s="166"/>
    </row>
    <row r="3744" spans="1:8" ht="15" customHeight="1">
      <c r="A3744" s="268"/>
      <c r="B3744" s="259"/>
      <c r="C3744" s="187"/>
      <c r="D3744" s="187"/>
      <c r="E3744" s="188"/>
      <c r="F3744" s="189"/>
      <c r="G3744" s="189"/>
      <c r="H3744" s="166"/>
    </row>
    <row r="3745" spans="1:8" ht="15" customHeight="1">
      <c r="A3745" s="268"/>
      <c r="B3745" s="259"/>
      <c r="C3745" s="187"/>
      <c r="D3745" s="187"/>
      <c r="E3745" s="188"/>
      <c r="F3745" s="189"/>
      <c r="G3745" s="189"/>
      <c r="H3745" s="166"/>
    </row>
    <row r="4006" ht="15.95" customHeight="1"/>
  </sheetData>
  <pageMargins left="0.7" right="0.7" top="0.78740157499999996" bottom="0.78740157499999996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belle14"/>
  <dimension ref="A1:BH45"/>
  <sheetViews>
    <sheetView topLeftCell="A19" zoomScale="66" zoomScaleNormal="66" workbookViewId="0">
      <selection activeCell="O41" sqref="O41"/>
    </sheetView>
  </sheetViews>
  <sheetFormatPr baseColWidth="10" defaultRowHeight="21.95" customHeight="1"/>
  <cols>
    <col min="1" max="1" width="8.5703125" style="13" customWidth="1"/>
    <col min="2" max="2" width="8.7109375" style="13" customWidth="1"/>
    <col min="3" max="3" width="10.7109375" style="13" customWidth="1"/>
    <col min="4" max="6" width="8.7109375" style="13" customWidth="1"/>
    <col min="7" max="7" width="8.7109375" style="14" customWidth="1"/>
    <col min="8" max="8" width="8.7109375" style="13" customWidth="1"/>
    <col min="9" max="9" width="8.7109375" style="14" customWidth="1"/>
    <col min="10" max="10" width="8.7109375" style="13" customWidth="1"/>
    <col min="11" max="11" width="8.7109375" style="14" customWidth="1"/>
    <col min="12" max="12" width="8.7109375" style="13" customWidth="1"/>
    <col min="13" max="13" width="8.7109375" style="14" customWidth="1"/>
    <col min="14" max="14" width="8.7109375" style="13" customWidth="1"/>
    <col min="15" max="15" width="8.7109375" style="14" customWidth="1"/>
    <col min="16" max="16" width="8.7109375" style="13" customWidth="1"/>
    <col min="17" max="17" width="8.7109375" style="14" customWidth="1"/>
    <col min="18" max="18" width="8.7109375" style="13" customWidth="1"/>
    <col min="19" max="19" width="8.7109375" style="14" customWidth="1"/>
    <col min="20" max="20" width="8.7109375" style="13" customWidth="1"/>
    <col min="21" max="21" width="8.7109375" style="14" customWidth="1"/>
    <col min="22" max="22" width="8.7109375" style="13" customWidth="1"/>
    <col min="23" max="23" width="8.7109375" style="14" customWidth="1"/>
    <col min="24" max="24" width="8.7109375" style="13" customWidth="1"/>
    <col min="25" max="16384" width="11.42578125" style="13"/>
  </cols>
  <sheetData>
    <row r="1" spans="1:26" ht="21.95" customHeight="1">
      <c r="R1" s="33"/>
      <c r="S1" s="33"/>
      <c r="T1" s="33"/>
      <c r="U1" s="33"/>
      <c r="V1" s="33"/>
      <c r="W1" s="33"/>
    </row>
    <row r="2" spans="1:26" ht="21.95" customHeight="1">
      <c r="A2" s="326" t="s">
        <v>26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4" t="e">
        <f>#REF!</f>
        <v>#REF!</v>
      </c>
      <c r="O2" s="325"/>
    </row>
    <row r="3" spans="1:26" ht="21.95" customHeight="1">
      <c r="Z3" s="28"/>
    </row>
    <row r="4" spans="1:26" ht="21.95" customHeight="1" thickBot="1">
      <c r="A4" s="330" t="s">
        <v>13</v>
      </c>
      <c r="B4" s="331"/>
      <c r="C4" s="330" t="s">
        <v>14</v>
      </c>
      <c r="D4" s="331"/>
      <c r="E4" s="330" t="s">
        <v>12</v>
      </c>
      <c r="F4" s="331"/>
      <c r="G4" s="330" t="s">
        <v>3</v>
      </c>
      <c r="H4" s="331"/>
      <c r="I4" s="330" t="s">
        <v>4</v>
      </c>
      <c r="J4" s="331"/>
      <c r="K4" s="330" t="s">
        <v>11</v>
      </c>
      <c r="L4" s="331"/>
      <c r="M4" s="330" t="s">
        <v>10</v>
      </c>
      <c r="N4" s="331"/>
      <c r="O4" s="330" t="s">
        <v>19</v>
      </c>
      <c r="P4" s="331"/>
      <c r="Q4" s="330" t="s">
        <v>15</v>
      </c>
      <c r="R4" s="331"/>
      <c r="S4" s="330" t="s">
        <v>16</v>
      </c>
      <c r="T4" s="331"/>
      <c r="U4" s="330" t="s">
        <v>17</v>
      </c>
      <c r="V4" s="331"/>
      <c r="W4" s="330" t="s">
        <v>18</v>
      </c>
      <c r="X4" s="333"/>
      <c r="Z4" s="28"/>
    </row>
    <row r="5" spans="1:26" s="4" customFormat="1" ht="21.95" customHeight="1" thickTop="1">
      <c r="A5" s="45">
        <f>Jan!$B$8</f>
        <v>43831</v>
      </c>
      <c r="B5" s="46">
        <f>IF(Jan!E8="Krank","Krank",IF(Jan!E8="Urlaub","Urlaub",))</f>
        <v>0</v>
      </c>
      <c r="C5" s="45">
        <f>Feb!$B$8</f>
        <v>43862</v>
      </c>
      <c r="D5" s="46">
        <f>IF(Feb!E8="Krank","Krank",IF(Feb!E8="Urlaub","Urlaub",))</f>
        <v>0</v>
      </c>
      <c r="E5" s="45">
        <f>März!$B$8</f>
        <v>43891</v>
      </c>
      <c r="F5" s="46">
        <f>IF(März!E8="Krank","Krank",IF(März!E8="Urlaub","Urlaub",))</f>
        <v>0</v>
      </c>
      <c r="G5" s="45">
        <f>April!$B$8</f>
        <v>43922</v>
      </c>
      <c r="H5" s="46">
        <f>IF(April!E8="Krank","Krank",IF(April!E8="Urlaub","Urlaub",))</f>
        <v>0</v>
      </c>
      <c r="I5" s="45">
        <f>Mai!$B$8</f>
        <v>43952</v>
      </c>
      <c r="J5" s="46">
        <f>IF(Mai!E8="Krank","Krank",IF(Mai!E8="Urlaub","Urlaub",))</f>
        <v>0</v>
      </c>
      <c r="K5" s="45">
        <f>Juni!$B$8</f>
        <v>43983</v>
      </c>
      <c r="L5" s="46">
        <f>IF(Juni!E8="Krank","Krank",IF(Juni!E8="Urlaub","Urlaub",))</f>
        <v>0</v>
      </c>
      <c r="M5" s="45">
        <f>Juli!$B$8</f>
        <v>44013</v>
      </c>
      <c r="N5" s="46">
        <f>IF(Juli!E8="Krank","Krank",IF(Juli!E8="Urlaub","Urlaub",))</f>
        <v>0</v>
      </c>
      <c r="O5" s="47">
        <f>Aug!$B$8</f>
        <v>44044</v>
      </c>
      <c r="P5" s="46">
        <f>IF(Aug!E8="Krank","Krank",IF(Aug!E8="Urlaub","Urlaub",))</f>
        <v>0</v>
      </c>
      <c r="Q5" s="45">
        <f>Sep!$B$8</f>
        <v>44075</v>
      </c>
      <c r="R5" s="46">
        <f>IF(Sep!E8="Krank","Krank",IF(Sep!E8="Urlaub","Urlaub",))</f>
        <v>0</v>
      </c>
      <c r="S5" s="45">
        <f>Okt!$B$8</f>
        <v>44105</v>
      </c>
      <c r="T5" s="46">
        <f>IF(Okt!E8="Krank","Krank",IF(Okt!E8="Urlaub","Urlaub",))</f>
        <v>0</v>
      </c>
      <c r="U5" s="45">
        <f>Nov!$B$8</f>
        <v>44136</v>
      </c>
      <c r="V5" s="46">
        <f>IF(Nov!E8="Krank","Krank",IF(Nov!E8="Urlaub","Urlaub",))</f>
        <v>0</v>
      </c>
      <c r="W5" s="45">
        <f>Dez!$B$8</f>
        <v>44166</v>
      </c>
      <c r="X5" s="46">
        <f>IF(Dez!E8="Krank","Krank",IF(Dez!E8="Urlaub","Urlaub",))</f>
        <v>0</v>
      </c>
      <c r="Z5" s="28"/>
    </row>
    <row r="6" spans="1:26" ht="21.95" customHeight="1">
      <c r="A6" s="45">
        <f>Jan!B8+1</f>
        <v>43832</v>
      </c>
      <c r="B6" s="46">
        <f>IF(Jan!E9="Krank","Krank",IF(Jan!E9="Urlaub","Urlaub",))</f>
        <v>0</v>
      </c>
      <c r="C6" s="45">
        <f>Feb!B8+1</f>
        <v>43863</v>
      </c>
      <c r="D6" s="46">
        <f>IF(Feb!E9="Krank","Krank",IF(Feb!E9="Urlaub","Urlaub",))</f>
        <v>0</v>
      </c>
      <c r="E6" s="45">
        <f>März!B8+1</f>
        <v>43892</v>
      </c>
      <c r="F6" s="46">
        <f>IF(März!E9="Krank","Krank",IF(März!E9="Urlaub","Urlaub",))</f>
        <v>0</v>
      </c>
      <c r="G6" s="29">
        <f>April!B8+1</f>
        <v>43923</v>
      </c>
      <c r="H6" s="46">
        <f>IF(April!E9="Krank","Krank",IF(April!E9="Urlaub","Urlaub",))</f>
        <v>0</v>
      </c>
      <c r="I6" s="29">
        <f>Mai!B8+1</f>
        <v>43953</v>
      </c>
      <c r="J6" s="46">
        <f>IF(Mai!E9="Krank","Krank",IF(Mai!E9="Urlaub","Urlaub",))</f>
        <v>0</v>
      </c>
      <c r="K6" s="29">
        <f>Juni!B8+1</f>
        <v>43984</v>
      </c>
      <c r="L6" s="46">
        <f>IF(Juni!E9="Krank","Krank",IF(Juni!E9="Urlaub","Urlaub",))</f>
        <v>0</v>
      </c>
      <c r="M6" s="29">
        <f>Juli!B8+1</f>
        <v>44014</v>
      </c>
      <c r="N6" s="46">
        <f>IF(Juli!E9="Krank","Krank",IF(Juli!E9="Urlaub","Urlaub",))</f>
        <v>0</v>
      </c>
      <c r="O6" s="29">
        <f>Aug!B8+1</f>
        <v>44045</v>
      </c>
      <c r="P6" s="46">
        <f>IF(Aug!E9="Krank","Krank",IF(Aug!E9="Urlaub","Urlaub",))</f>
        <v>0</v>
      </c>
      <c r="Q6" s="29">
        <f>Sep!B8+1</f>
        <v>44076</v>
      </c>
      <c r="R6" s="46">
        <f>IF(Sep!E9="Krank","Krank",IF(Sep!E9="Urlaub","Urlaub",))</f>
        <v>0</v>
      </c>
      <c r="S6" s="29">
        <f>Okt!B8+1</f>
        <v>44106</v>
      </c>
      <c r="T6" s="46">
        <f>IF(Okt!E9="Krank","Krank",IF(Okt!E9="Urlaub","Urlaub",))</f>
        <v>0</v>
      </c>
      <c r="U6" s="29">
        <f>Nov!B8+1</f>
        <v>44137</v>
      </c>
      <c r="V6" s="46">
        <f>IF(Nov!E9="Krank","Krank",IF(Nov!E9="Urlaub","Urlaub",))</f>
        <v>0</v>
      </c>
      <c r="W6" s="29">
        <f>Dez!B8+1</f>
        <v>44167</v>
      </c>
      <c r="X6" s="46">
        <f>IF(Dez!E9="Krank","Krank",IF(Dez!E9="Urlaub","Urlaub",))</f>
        <v>0</v>
      </c>
      <c r="Z6" s="28"/>
    </row>
    <row r="7" spans="1:26" ht="21.95" customHeight="1">
      <c r="A7" s="45">
        <f>Jan!B9+1</f>
        <v>43833</v>
      </c>
      <c r="B7" s="46">
        <f>IF(Jan!E10="Krank","Krank",IF(Jan!E10="Urlaub","Urlaub",))</f>
        <v>0</v>
      </c>
      <c r="C7" s="45">
        <f>Feb!B9+1</f>
        <v>43864</v>
      </c>
      <c r="D7" s="46">
        <f>IF(Feb!E10="Krank","Krank",IF(Feb!E10="Urlaub","Urlaub",))</f>
        <v>0</v>
      </c>
      <c r="E7" s="45">
        <f>März!B9+1</f>
        <v>43893</v>
      </c>
      <c r="F7" s="46">
        <f>IF(März!E10="Krank","Krank",IF(März!E10="Urlaub","Urlaub",))</f>
        <v>0</v>
      </c>
      <c r="G7" s="29">
        <f>April!B9+1</f>
        <v>43924</v>
      </c>
      <c r="H7" s="46">
        <f>IF(April!E10="Krank","Krank",IF(April!E10="Urlaub","Urlaub",))</f>
        <v>0</v>
      </c>
      <c r="I7" s="29">
        <f>Mai!B9+1</f>
        <v>43954</v>
      </c>
      <c r="J7" s="46">
        <f>IF(Mai!E10="Krank","Krank",IF(Mai!E10="Urlaub","Urlaub",))</f>
        <v>0</v>
      </c>
      <c r="K7" s="29">
        <f>Juni!B9+1</f>
        <v>43985</v>
      </c>
      <c r="L7" s="46">
        <f>IF(Juni!E10="Krank","Krank",IF(Juni!E10="Urlaub","Urlaub",))</f>
        <v>0</v>
      </c>
      <c r="M7" s="29">
        <f>Juli!B9+1</f>
        <v>44015</v>
      </c>
      <c r="N7" s="46">
        <f>IF(Juli!E10="Krank","Krank",IF(Juli!E10="Urlaub","Urlaub",))</f>
        <v>0</v>
      </c>
      <c r="O7" s="29">
        <f>Aug!B9+1</f>
        <v>44046</v>
      </c>
      <c r="P7" s="46">
        <f>IF(Aug!E10="Krank","Krank",IF(Aug!E10="Urlaub","Urlaub",))</f>
        <v>0</v>
      </c>
      <c r="Q7" s="29">
        <f>Sep!B9+1</f>
        <v>44077</v>
      </c>
      <c r="R7" s="46">
        <f>IF(Sep!E10="Krank","Krank",IF(Sep!E10="Urlaub","Urlaub",))</f>
        <v>0</v>
      </c>
      <c r="S7" s="29">
        <f>Okt!B9+1</f>
        <v>44107</v>
      </c>
      <c r="T7" s="46">
        <f>IF(Okt!E10="Krank","Krank",IF(Okt!E10="Urlaub","Urlaub",))</f>
        <v>0</v>
      </c>
      <c r="U7" s="29">
        <f>Nov!B9+1</f>
        <v>44138</v>
      </c>
      <c r="V7" s="46">
        <f>IF(Nov!E10="Krank","Krank",IF(Nov!E10="Urlaub","Urlaub",))</f>
        <v>0</v>
      </c>
      <c r="W7" s="29">
        <f>Dez!B9+1</f>
        <v>44168</v>
      </c>
      <c r="X7" s="46">
        <f>IF(Dez!E10="Krank","Krank",IF(Dez!E10="Urlaub","Urlaub",))</f>
        <v>0</v>
      </c>
      <c r="Z7" s="28"/>
    </row>
    <row r="8" spans="1:26" ht="21.95" customHeight="1">
      <c r="A8" s="45">
        <f>Jan!B10+1</f>
        <v>43834</v>
      </c>
      <c r="B8" s="46">
        <f>IF(Jan!E11="Krank","Krank",IF(Jan!E11="Urlaub","Urlaub",))</f>
        <v>0</v>
      </c>
      <c r="C8" s="45">
        <f>Feb!B10+1</f>
        <v>43865</v>
      </c>
      <c r="D8" s="46">
        <f>IF(Feb!E11="Krank","Krank",IF(Feb!E11="Urlaub","Urlaub",))</f>
        <v>0</v>
      </c>
      <c r="E8" s="45">
        <f>März!B10+1</f>
        <v>43894</v>
      </c>
      <c r="F8" s="46">
        <f>IF(März!E11="Krank","Krank",IF(März!E11="Urlaub","Urlaub",))</f>
        <v>0</v>
      </c>
      <c r="G8" s="29">
        <f>April!B10+1</f>
        <v>43925</v>
      </c>
      <c r="H8" s="46">
        <f>IF(April!E11="Krank","Krank",IF(April!E11="Urlaub","Urlaub",))</f>
        <v>0</v>
      </c>
      <c r="I8" s="29">
        <f>Mai!B10+1</f>
        <v>43955</v>
      </c>
      <c r="J8" s="46">
        <f>IF(Mai!E11="Krank","Krank",IF(Mai!E11="Urlaub","Urlaub",))</f>
        <v>0</v>
      </c>
      <c r="K8" s="29">
        <f>Juni!B10+1</f>
        <v>43986</v>
      </c>
      <c r="L8" s="46">
        <f>IF(Juni!E11="Krank","Krank",IF(Juni!E11="Urlaub","Urlaub",))</f>
        <v>0</v>
      </c>
      <c r="M8" s="29">
        <f>Juli!B10+1</f>
        <v>44016</v>
      </c>
      <c r="N8" s="46">
        <f>IF(Juli!E11="Krank","Krank",IF(Juli!E11="Urlaub","Urlaub",))</f>
        <v>0</v>
      </c>
      <c r="O8" s="29">
        <f>Aug!B10+1</f>
        <v>44047</v>
      </c>
      <c r="P8" s="46">
        <f>IF(Aug!E11="Krank","Krank",IF(Aug!E11="Urlaub","Urlaub",))</f>
        <v>0</v>
      </c>
      <c r="Q8" s="29">
        <f>Sep!B10+1</f>
        <v>44078</v>
      </c>
      <c r="R8" s="46">
        <f>IF(Sep!E11="Krank","Krank",IF(Sep!E11="Urlaub","Urlaub",))</f>
        <v>0</v>
      </c>
      <c r="S8" s="29">
        <f>Okt!B10+1</f>
        <v>44108</v>
      </c>
      <c r="T8" s="46">
        <f>IF(Okt!E11="Krank","Krank",IF(Okt!E11="Urlaub","Urlaub",))</f>
        <v>0</v>
      </c>
      <c r="U8" s="29">
        <f>Nov!B10+1</f>
        <v>44139</v>
      </c>
      <c r="V8" s="46">
        <f>IF(Nov!E11="Krank","Krank",IF(Nov!E11="Urlaub","Urlaub",))</f>
        <v>0</v>
      </c>
      <c r="W8" s="29">
        <f>Dez!B10+1</f>
        <v>44169</v>
      </c>
      <c r="X8" s="46">
        <f>IF(Dez!E11="Krank","Krank",IF(Dez!E11="Urlaub","Urlaub",))</f>
        <v>0</v>
      </c>
      <c r="Z8" s="28"/>
    </row>
    <row r="9" spans="1:26" ht="21.95" customHeight="1">
      <c r="A9" s="45">
        <f>Jan!B11+1</f>
        <v>43835</v>
      </c>
      <c r="B9" s="46">
        <f>IF(Jan!E12="Krank","Krank",IF(Jan!E12="Urlaub","Urlaub",))</f>
        <v>0</v>
      </c>
      <c r="C9" s="45">
        <f>Feb!B11+1</f>
        <v>43866</v>
      </c>
      <c r="D9" s="46">
        <f>IF(Feb!E12="Krank","Krank",IF(Feb!E12="Urlaub","Urlaub",))</f>
        <v>0</v>
      </c>
      <c r="E9" s="45">
        <f>März!B11+1</f>
        <v>43895</v>
      </c>
      <c r="F9" s="46">
        <f>IF(März!E12="Krank","Krank",IF(März!E12="Urlaub","Urlaub",))</f>
        <v>0</v>
      </c>
      <c r="G9" s="29">
        <f>April!B11+1</f>
        <v>43926</v>
      </c>
      <c r="H9" s="46">
        <f>IF(April!E12="Krank","Krank",IF(April!E12="Urlaub","Urlaub",))</f>
        <v>0</v>
      </c>
      <c r="I9" s="29">
        <f>Mai!B11+1</f>
        <v>43956</v>
      </c>
      <c r="J9" s="46">
        <f>IF(Mai!E12="Krank","Krank",IF(Mai!E12="Urlaub","Urlaub",))</f>
        <v>0</v>
      </c>
      <c r="K9" s="29">
        <f>Juni!B11+1</f>
        <v>43987</v>
      </c>
      <c r="L9" s="46">
        <f>IF(Juni!E12="Krank","Krank",IF(Juni!E12="Urlaub","Urlaub",))</f>
        <v>0</v>
      </c>
      <c r="M9" s="29">
        <f>Juli!B11+1</f>
        <v>44017</v>
      </c>
      <c r="N9" s="46">
        <f>IF(Juli!E12="Krank","Krank",IF(Juli!E12="Urlaub","Urlaub",))</f>
        <v>0</v>
      </c>
      <c r="O9" s="29">
        <f>Aug!B11+1</f>
        <v>44048</v>
      </c>
      <c r="P9" s="46">
        <f>IF(Aug!E12="Krank","Krank",IF(Aug!E12="Urlaub","Urlaub",))</f>
        <v>0</v>
      </c>
      <c r="Q9" s="29">
        <f>Sep!B11+1</f>
        <v>44079</v>
      </c>
      <c r="R9" s="46">
        <f>IF(Sep!E12="Krank","Krank",IF(Sep!E12="Urlaub","Urlaub",))</f>
        <v>0</v>
      </c>
      <c r="S9" s="29">
        <f>Okt!B11+1</f>
        <v>44109</v>
      </c>
      <c r="T9" s="46">
        <f>IF(Okt!E12="Krank","Krank",IF(Okt!E12="Urlaub","Urlaub",))</f>
        <v>0</v>
      </c>
      <c r="U9" s="29">
        <f>Nov!B11+1</f>
        <v>44140</v>
      </c>
      <c r="V9" s="46">
        <f>IF(Nov!E12="Krank","Krank",IF(Nov!E12="Urlaub","Urlaub",))</f>
        <v>0</v>
      </c>
      <c r="W9" s="29">
        <f>Dez!B11+1</f>
        <v>44170</v>
      </c>
      <c r="X9" s="46">
        <f>IF(Dez!E12="Krank","Krank",IF(Dez!E12="Urlaub","Urlaub",))</f>
        <v>0</v>
      </c>
      <c r="Z9" s="28"/>
    </row>
    <row r="10" spans="1:26" ht="21.95" customHeight="1">
      <c r="A10" s="45">
        <f>Jan!B12+1</f>
        <v>43836</v>
      </c>
      <c r="B10" s="46">
        <f>IF(Jan!E13="Krank","Krank",IF(Jan!E13="Urlaub","Urlaub",))</f>
        <v>0</v>
      </c>
      <c r="C10" s="45">
        <f>Feb!B12+1</f>
        <v>43867</v>
      </c>
      <c r="D10" s="46">
        <f>IF(Feb!E13="Krank","Krank",IF(Feb!E13="Urlaub","Urlaub",))</f>
        <v>0</v>
      </c>
      <c r="E10" s="45">
        <f>März!B12+1</f>
        <v>43896</v>
      </c>
      <c r="F10" s="46">
        <f>IF(März!E13="Krank","Krank",IF(März!E13="Urlaub","Urlaub",))</f>
        <v>0</v>
      </c>
      <c r="G10" s="29">
        <f>April!B12+1</f>
        <v>43927</v>
      </c>
      <c r="H10" s="46">
        <f>IF(April!E13="Krank","Krank",IF(April!E13="Urlaub","Urlaub",))</f>
        <v>0</v>
      </c>
      <c r="I10" s="29">
        <f>Mai!B12+1</f>
        <v>43957</v>
      </c>
      <c r="J10" s="46">
        <f>IF(Mai!E13="Krank","Krank",IF(Mai!E13="Urlaub","Urlaub",))</f>
        <v>0</v>
      </c>
      <c r="K10" s="29">
        <f>Juni!B12+1</f>
        <v>43988</v>
      </c>
      <c r="L10" s="46">
        <f>IF(Juni!E13="Krank","Krank",IF(Juni!E13="Urlaub","Urlaub",))</f>
        <v>0</v>
      </c>
      <c r="M10" s="29">
        <f>Juli!B12+1</f>
        <v>44018</v>
      </c>
      <c r="N10" s="46">
        <f>IF(Juli!E13="Krank","Krank",IF(Juli!E13="Urlaub","Urlaub",))</f>
        <v>0</v>
      </c>
      <c r="O10" s="29">
        <f>Aug!B12+1</f>
        <v>44049</v>
      </c>
      <c r="P10" s="46">
        <f>IF(Aug!E13="Krank","Krank",IF(Aug!E13="Urlaub","Urlaub",))</f>
        <v>0</v>
      </c>
      <c r="Q10" s="29">
        <f>Sep!B12+1</f>
        <v>44080</v>
      </c>
      <c r="R10" s="46">
        <f>IF(Sep!E13="Krank","Krank",IF(Sep!E13="Urlaub","Urlaub",))</f>
        <v>0</v>
      </c>
      <c r="S10" s="29">
        <f>Okt!B12+1</f>
        <v>44110</v>
      </c>
      <c r="T10" s="46">
        <f>IF(Okt!E13="Krank","Krank",IF(Okt!E13="Urlaub","Urlaub",))</f>
        <v>0</v>
      </c>
      <c r="U10" s="29">
        <f>Nov!B12+1</f>
        <v>44141</v>
      </c>
      <c r="V10" s="46">
        <f>IF(Nov!E13="Krank","Krank",IF(Nov!E13="Urlaub","Urlaub",))</f>
        <v>0</v>
      </c>
      <c r="W10" s="29">
        <f>Dez!B12+1</f>
        <v>44171</v>
      </c>
      <c r="X10" s="46">
        <f>IF(Dez!E13="Krank","Krank",IF(Dez!E13="Urlaub","Urlaub",))</f>
        <v>0</v>
      </c>
      <c r="Z10" s="28"/>
    </row>
    <row r="11" spans="1:26" ht="21.95" customHeight="1">
      <c r="A11" s="45">
        <f>Jan!B13+1</f>
        <v>43837</v>
      </c>
      <c r="B11" s="46">
        <f>IF(Jan!E14="Krank","Krank",IF(Jan!E14="Urlaub","Urlaub",))</f>
        <v>0</v>
      </c>
      <c r="C11" s="45">
        <f>Feb!B13+1</f>
        <v>43868</v>
      </c>
      <c r="D11" s="46">
        <f>IF(Feb!E14="Krank","Krank",IF(Feb!E14="Urlaub","Urlaub",))</f>
        <v>0</v>
      </c>
      <c r="E11" s="45">
        <f>März!B13+1</f>
        <v>43897</v>
      </c>
      <c r="F11" s="46">
        <f>IF(März!E14="Krank","Krank",IF(März!E14="Urlaub","Urlaub",))</f>
        <v>0</v>
      </c>
      <c r="G11" s="29">
        <f>April!B13+1</f>
        <v>43928</v>
      </c>
      <c r="H11" s="46">
        <f>IF(April!E14="Krank","Krank",IF(April!E14="Urlaub","Urlaub",))</f>
        <v>0</v>
      </c>
      <c r="I11" s="29">
        <f>Mai!B13+1</f>
        <v>43958</v>
      </c>
      <c r="J11" s="46">
        <f>IF(Mai!E14="Krank","Krank",IF(Mai!E14="Urlaub","Urlaub",))</f>
        <v>0</v>
      </c>
      <c r="K11" s="29">
        <f>Juni!B13+1</f>
        <v>43989</v>
      </c>
      <c r="L11" s="46">
        <f>IF(Juni!E14="Krank","Krank",IF(Juni!E14="Urlaub","Urlaub",))</f>
        <v>0</v>
      </c>
      <c r="M11" s="29">
        <f>Juli!B13+1</f>
        <v>44019</v>
      </c>
      <c r="N11" s="46">
        <f>IF(Juli!E14="Krank","Krank",IF(Juli!E14="Urlaub","Urlaub",))</f>
        <v>0</v>
      </c>
      <c r="O11" s="29">
        <f>Aug!B13+1</f>
        <v>44050</v>
      </c>
      <c r="P11" s="46">
        <f>IF(Aug!E14="Krank","Krank",IF(Aug!E14="Urlaub","Urlaub",))</f>
        <v>0</v>
      </c>
      <c r="Q11" s="29">
        <f>Sep!B13+1</f>
        <v>44081</v>
      </c>
      <c r="R11" s="46">
        <f>IF(Sep!E14="Krank","Krank",IF(Sep!E14="Urlaub","Urlaub",))</f>
        <v>0</v>
      </c>
      <c r="S11" s="29">
        <f>Okt!B13+1</f>
        <v>44111</v>
      </c>
      <c r="T11" s="46">
        <f>IF(Okt!E14="Krank","Krank",IF(Okt!E14="Urlaub","Urlaub",))</f>
        <v>0</v>
      </c>
      <c r="U11" s="29">
        <f>Nov!B13+1</f>
        <v>44142</v>
      </c>
      <c r="V11" s="46">
        <f>IF(Nov!E14="Krank","Krank",IF(Nov!E14="Urlaub","Urlaub",))</f>
        <v>0</v>
      </c>
      <c r="W11" s="29">
        <f>Dez!B13+1</f>
        <v>44172</v>
      </c>
      <c r="X11" s="46">
        <f>IF(Dez!E14="Krank","Krank",IF(Dez!E14="Urlaub","Urlaub",))</f>
        <v>0</v>
      </c>
      <c r="Z11" s="28"/>
    </row>
    <row r="12" spans="1:26" ht="21.95" customHeight="1">
      <c r="A12" s="45">
        <f>Jan!B14+1</f>
        <v>43838</v>
      </c>
      <c r="B12" s="46">
        <f>IF(Jan!E15="Krank","Krank",IF(Jan!E15="Urlaub","Urlaub",))</f>
        <v>0</v>
      </c>
      <c r="C12" s="45">
        <f>Feb!B14+1</f>
        <v>43869</v>
      </c>
      <c r="D12" s="46">
        <f>IF(Feb!E15="Krank","Krank",IF(Feb!E15="Urlaub","Urlaub",))</f>
        <v>0</v>
      </c>
      <c r="E12" s="45">
        <f>März!B14+1</f>
        <v>43898</v>
      </c>
      <c r="F12" s="46">
        <f>IF(März!E15="Krank","Krank",IF(März!E15="Urlaub","Urlaub",))</f>
        <v>0</v>
      </c>
      <c r="G12" s="29">
        <f>April!B14+1</f>
        <v>43929</v>
      </c>
      <c r="H12" s="46">
        <f>IF(April!E15="Krank","Krank",IF(April!E15="Urlaub","Urlaub",))</f>
        <v>0</v>
      </c>
      <c r="I12" s="29">
        <f>Mai!B14+1</f>
        <v>43959</v>
      </c>
      <c r="J12" s="46">
        <f>IF(Mai!E15="Krank","Krank",IF(Mai!E15="Urlaub","Urlaub",))</f>
        <v>0</v>
      </c>
      <c r="K12" s="29">
        <f>Juni!B14+1</f>
        <v>43990</v>
      </c>
      <c r="L12" s="46">
        <f>IF(Juni!E15="Krank","Krank",IF(Juni!E15="Urlaub","Urlaub",))</f>
        <v>0</v>
      </c>
      <c r="M12" s="29">
        <f>Juli!B14+1</f>
        <v>44020</v>
      </c>
      <c r="N12" s="46">
        <f>IF(Juli!E15="Krank","Krank",IF(Juli!E15="Urlaub","Urlaub",))</f>
        <v>0</v>
      </c>
      <c r="O12" s="29">
        <f>Aug!B14+1</f>
        <v>44051</v>
      </c>
      <c r="P12" s="46">
        <f>IF(Aug!E15="Krank","Krank",IF(Aug!E15="Urlaub","Urlaub",))</f>
        <v>0</v>
      </c>
      <c r="Q12" s="29">
        <f>Sep!B14+1</f>
        <v>44082</v>
      </c>
      <c r="R12" s="46">
        <f>IF(Sep!E15="Krank","Krank",IF(Sep!E15="Urlaub","Urlaub",))</f>
        <v>0</v>
      </c>
      <c r="S12" s="29">
        <f>Okt!B14+1</f>
        <v>44112</v>
      </c>
      <c r="T12" s="46">
        <f>IF(Okt!E15="Krank","Krank",IF(Okt!E15="Urlaub","Urlaub",))</f>
        <v>0</v>
      </c>
      <c r="U12" s="29">
        <f>Nov!B14+1</f>
        <v>44143</v>
      </c>
      <c r="V12" s="46">
        <f>IF(Nov!E15="Krank","Krank",IF(Nov!E15="Urlaub","Urlaub",))</f>
        <v>0</v>
      </c>
      <c r="W12" s="29">
        <f>Dez!B14+1</f>
        <v>44173</v>
      </c>
      <c r="X12" s="46">
        <f>IF(Dez!E15="Krank","Krank",IF(Dez!E15="Urlaub","Urlaub",))</f>
        <v>0</v>
      </c>
      <c r="Z12" s="28"/>
    </row>
    <row r="13" spans="1:26" ht="21.95" customHeight="1">
      <c r="A13" s="45">
        <f>Jan!B15+1</f>
        <v>43839</v>
      </c>
      <c r="B13" s="46">
        <f>IF(Jan!E16="Krank","Krank",IF(Jan!E16="Urlaub","Urlaub",))</f>
        <v>0</v>
      </c>
      <c r="C13" s="45">
        <f>Feb!B15+1</f>
        <v>43870</v>
      </c>
      <c r="D13" s="46">
        <f>IF(Feb!E16="Krank","Krank",IF(Feb!E16="Urlaub","Urlaub",))</f>
        <v>0</v>
      </c>
      <c r="E13" s="45">
        <f>März!B15+1</f>
        <v>43899</v>
      </c>
      <c r="F13" s="46">
        <f>IF(März!E16="Krank","Krank",IF(März!E16="Urlaub","Urlaub",))</f>
        <v>0</v>
      </c>
      <c r="G13" s="29">
        <f>April!B15+1</f>
        <v>43930</v>
      </c>
      <c r="H13" s="46">
        <f>IF(April!E16="Krank","Krank",IF(April!E16="Urlaub","Urlaub",))</f>
        <v>0</v>
      </c>
      <c r="I13" s="29">
        <f>Mai!B15+1</f>
        <v>43960</v>
      </c>
      <c r="J13" s="46">
        <f>IF(Mai!E16="Krank","Krank",IF(Mai!E16="Urlaub","Urlaub",))</f>
        <v>0</v>
      </c>
      <c r="K13" s="29">
        <f>Juni!B15+1</f>
        <v>43991</v>
      </c>
      <c r="L13" s="46">
        <f>IF(Juni!E16="Krank","Krank",IF(Juni!E16="Urlaub","Urlaub",))</f>
        <v>0</v>
      </c>
      <c r="M13" s="29">
        <f>Juli!B15+1</f>
        <v>44021</v>
      </c>
      <c r="N13" s="46">
        <f>IF(Juli!E16="Krank","Krank",IF(Juli!E16="Urlaub","Urlaub",))</f>
        <v>0</v>
      </c>
      <c r="O13" s="29">
        <f>Aug!B15+1</f>
        <v>44052</v>
      </c>
      <c r="P13" s="46">
        <f>IF(Aug!E16="Krank","Krank",IF(Aug!E16="Urlaub","Urlaub",))</f>
        <v>0</v>
      </c>
      <c r="Q13" s="29">
        <f>Sep!B15+1</f>
        <v>44083</v>
      </c>
      <c r="R13" s="46">
        <f>IF(Sep!E16="Krank","Krank",IF(Sep!E16="Urlaub","Urlaub",))</f>
        <v>0</v>
      </c>
      <c r="S13" s="29">
        <f>Okt!B15+1</f>
        <v>44113</v>
      </c>
      <c r="T13" s="46">
        <f>IF(Okt!E16="Krank","Krank",IF(Okt!E16="Urlaub","Urlaub",))</f>
        <v>0</v>
      </c>
      <c r="U13" s="29">
        <f>Nov!B15+1</f>
        <v>44144</v>
      </c>
      <c r="V13" s="46">
        <f>IF(Nov!E16="Krank","Krank",IF(Nov!E16="Urlaub","Urlaub",))</f>
        <v>0</v>
      </c>
      <c r="W13" s="29">
        <f>Dez!B15+1</f>
        <v>44174</v>
      </c>
      <c r="X13" s="46">
        <f>IF(Dez!E16="Krank","Krank",IF(Dez!E16="Urlaub","Urlaub",))</f>
        <v>0</v>
      </c>
      <c r="Z13" s="28"/>
    </row>
    <row r="14" spans="1:26" ht="21.95" customHeight="1">
      <c r="A14" s="45">
        <f>Jan!B16+1</f>
        <v>43840</v>
      </c>
      <c r="B14" s="46">
        <f>IF(Jan!E17="Krank","Krank",IF(Jan!E17="Urlaub","Urlaub",))</f>
        <v>0</v>
      </c>
      <c r="C14" s="45">
        <f>Feb!B16+1</f>
        <v>43871</v>
      </c>
      <c r="D14" s="46">
        <f>IF(Feb!E17="Krank","Krank",IF(Feb!E17="Urlaub","Urlaub",))</f>
        <v>0</v>
      </c>
      <c r="E14" s="45">
        <f>März!B16+1</f>
        <v>43900</v>
      </c>
      <c r="F14" s="46">
        <f>IF(März!E17="Krank","Krank",IF(März!E17="Urlaub","Urlaub",))</f>
        <v>0</v>
      </c>
      <c r="G14" s="29">
        <f>April!B16+1</f>
        <v>43931</v>
      </c>
      <c r="H14" s="46">
        <f>IF(April!E17="Krank","Krank",IF(April!E17="Urlaub","Urlaub",))</f>
        <v>0</v>
      </c>
      <c r="I14" s="29">
        <f>Mai!B16+1</f>
        <v>43961</v>
      </c>
      <c r="J14" s="46">
        <f>IF(Mai!E17="Krank","Krank",IF(Mai!E17="Urlaub","Urlaub",))</f>
        <v>0</v>
      </c>
      <c r="K14" s="29">
        <f>Juni!B16+1</f>
        <v>43992</v>
      </c>
      <c r="L14" s="46">
        <f>IF(Juni!E17="Krank","Krank",IF(Juni!E17="Urlaub","Urlaub",))</f>
        <v>0</v>
      </c>
      <c r="M14" s="29">
        <f>Juli!B16+1</f>
        <v>44022</v>
      </c>
      <c r="N14" s="46">
        <f>IF(Juli!E17="Krank","Krank",IF(Juli!E17="Urlaub","Urlaub",))</f>
        <v>0</v>
      </c>
      <c r="O14" s="29">
        <f>Aug!B16+1</f>
        <v>44053</v>
      </c>
      <c r="P14" s="46">
        <f>IF(Aug!E17="Krank","Krank",IF(Aug!E17="Urlaub","Urlaub",))</f>
        <v>0</v>
      </c>
      <c r="Q14" s="29">
        <f>Sep!B16+1</f>
        <v>44084</v>
      </c>
      <c r="R14" s="46">
        <f>IF(Sep!E17="Krank","Krank",IF(Sep!E17="Urlaub","Urlaub",))</f>
        <v>0</v>
      </c>
      <c r="S14" s="29">
        <f>Okt!B16+1</f>
        <v>44114</v>
      </c>
      <c r="T14" s="46">
        <f>IF(Okt!E17="Krank","Krank",IF(Okt!E17="Urlaub","Urlaub",))</f>
        <v>0</v>
      </c>
      <c r="U14" s="29">
        <f>Nov!B16+1</f>
        <v>44145</v>
      </c>
      <c r="V14" s="46">
        <f>IF(Nov!E17="Krank","Krank",IF(Nov!E17="Urlaub","Urlaub",))</f>
        <v>0</v>
      </c>
      <c r="W14" s="29">
        <f>Dez!B16+1</f>
        <v>44175</v>
      </c>
      <c r="X14" s="46">
        <f>IF(Dez!E17="Krank","Krank",IF(Dez!E17="Urlaub","Urlaub",))</f>
        <v>0</v>
      </c>
      <c r="Z14" s="28"/>
    </row>
    <row r="15" spans="1:26" ht="21.95" customHeight="1">
      <c r="A15" s="45">
        <f>Jan!B17+1</f>
        <v>43841</v>
      </c>
      <c r="B15" s="46">
        <f>IF(Jan!E18="Krank","Krank",IF(Jan!E18="Urlaub","Urlaub",))</f>
        <v>0</v>
      </c>
      <c r="C15" s="45">
        <f>Feb!B17+1</f>
        <v>43872</v>
      </c>
      <c r="D15" s="46">
        <f>IF(Feb!E18="Krank","Krank",IF(Feb!E18="Urlaub","Urlaub",))</f>
        <v>0</v>
      </c>
      <c r="E15" s="45">
        <f>März!B17+1</f>
        <v>43901</v>
      </c>
      <c r="F15" s="46">
        <f>IF(März!E18="Krank","Krank",IF(März!E18="Urlaub","Urlaub",))</f>
        <v>0</v>
      </c>
      <c r="G15" s="29">
        <f>April!B17+1</f>
        <v>43932</v>
      </c>
      <c r="H15" s="46">
        <f>IF(April!E18="Krank","Krank",IF(April!E18="Urlaub","Urlaub",))</f>
        <v>0</v>
      </c>
      <c r="I15" s="29">
        <f>Mai!B17+1</f>
        <v>43962</v>
      </c>
      <c r="J15" s="46">
        <f>IF(Mai!E18="Krank","Krank",IF(Mai!E18="Urlaub","Urlaub",))</f>
        <v>0</v>
      </c>
      <c r="K15" s="29">
        <f>Juni!B17+1</f>
        <v>43993</v>
      </c>
      <c r="L15" s="46">
        <f>IF(Juni!E18="Krank","Krank",IF(Juni!E18="Urlaub","Urlaub",))</f>
        <v>0</v>
      </c>
      <c r="M15" s="29">
        <f>Juli!B17+1</f>
        <v>44023</v>
      </c>
      <c r="N15" s="46">
        <f>IF(Juli!E18="Krank","Krank",IF(Juli!E18="Urlaub","Urlaub",))</f>
        <v>0</v>
      </c>
      <c r="O15" s="29">
        <f>Aug!B17+1</f>
        <v>44054</v>
      </c>
      <c r="P15" s="46">
        <f>IF(Aug!E18="Krank","Krank",IF(Aug!E18="Urlaub","Urlaub",))</f>
        <v>0</v>
      </c>
      <c r="Q15" s="29">
        <f>Sep!B17+1</f>
        <v>44085</v>
      </c>
      <c r="R15" s="46">
        <f>IF(Sep!E18="Krank","Krank",IF(Sep!E18="Urlaub","Urlaub",))</f>
        <v>0</v>
      </c>
      <c r="S15" s="29">
        <f>Okt!B17+1</f>
        <v>44115</v>
      </c>
      <c r="T15" s="46">
        <f>IF(Okt!E18="Krank","Krank",IF(Okt!E18="Urlaub","Urlaub",))</f>
        <v>0</v>
      </c>
      <c r="U15" s="29">
        <f>Nov!B17+1</f>
        <v>44146</v>
      </c>
      <c r="V15" s="46">
        <f>IF(Nov!E18="Krank","Krank",IF(Nov!E18="Urlaub","Urlaub",))</f>
        <v>0</v>
      </c>
      <c r="W15" s="29">
        <f>Dez!B17+1</f>
        <v>44176</v>
      </c>
      <c r="X15" s="46">
        <f>IF(Dez!E18="Krank","Krank",IF(Dez!E18="Urlaub","Urlaub",))</f>
        <v>0</v>
      </c>
      <c r="Z15" s="28"/>
    </row>
    <row r="16" spans="1:26" ht="21.95" customHeight="1">
      <c r="A16" s="45">
        <f>Jan!B18+1</f>
        <v>43842</v>
      </c>
      <c r="B16" s="46">
        <f>IF(Jan!E19="Krank","Krank",IF(Jan!E19="Urlaub","Urlaub",))</f>
        <v>0</v>
      </c>
      <c r="C16" s="45">
        <f>Feb!B18+1</f>
        <v>43873</v>
      </c>
      <c r="D16" s="46">
        <f>IF(Feb!E19="Krank","Krank",IF(Feb!E19="Urlaub","Urlaub",))</f>
        <v>0</v>
      </c>
      <c r="E16" s="45">
        <f>März!B18+1</f>
        <v>43902</v>
      </c>
      <c r="F16" s="46">
        <f>IF(März!E19="Krank","Krank",IF(März!E19="Urlaub","Urlaub",))</f>
        <v>0</v>
      </c>
      <c r="G16" s="29">
        <f>April!B18+1</f>
        <v>43933</v>
      </c>
      <c r="H16" s="46">
        <f>IF(April!E19="Krank","Krank",IF(April!E19="Urlaub","Urlaub",))</f>
        <v>0</v>
      </c>
      <c r="I16" s="29">
        <f>Mai!B18+1</f>
        <v>43963</v>
      </c>
      <c r="J16" s="46">
        <f>IF(Mai!E19="Krank","Krank",IF(Mai!E19="Urlaub","Urlaub",))</f>
        <v>0</v>
      </c>
      <c r="K16" s="29">
        <f>Juni!B18+1</f>
        <v>43994</v>
      </c>
      <c r="L16" s="46">
        <f>IF(Juni!E19="Krank","Krank",IF(Juni!E19="Urlaub","Urlaub",))</f>
        <v>0</v>
      </c>
      <c r="M16" s="29">
        <f>Juli!B18+1</f>
        <v>44024</v>
      </c>
      <c r="N16" s="46">
        <f>IF(Juli!E19="Krank","Krank",IF(Juli!E19="Urlaub","Urlaub",))</f>
        <v>0</v>
      </c>
      <c r="O16" s="29">
        <f>Aug!B18+1</f>
        <v>44055</v>
      </c>
      <c r="P16" s="46">
        <f>IF(Aug!E19="Krank","Krank",IF(Aug!E19="Urlaub","Urlaub",))</f>
        <v>0</v>
      </c>
      <c r="Q16" s="29">
        <f>Sep!B18+1</f>
        <v>44086</v>
      </c>
      <c r="R16" s="46">
        <f>IF(Sep!E19="Krank","Krank",IF(Sep!E19="Urlaub","Urlaub",))</f>
        <v>0</v>
      </c>
      <c r="S16" s="29">
        <f>Okt!B18+1</f>
        <v>44116</v>
      </c>
      <c r="T16" s="46">
        <f>IF(Okt!E19="Krank","Krank",IF(Okt!E19="Urlaub","Urlaub",))</f>
        <v>0</v>
      </c>
      <c r="U16" s="29">
        <f>Nov!B18+1</f>
        <v>44147</v>
      </c>
      <c r="V16" s="46">
        <f>IF(Nov!E19="Krank","Krank",IF(Nov!E19="Urlaub","Urlaub",))</f>
        <v>0</v>
      </c>
      <c r="W16" s="29">
        <f>Dez!B18+1</f>
        <v>44177</v>
      </c>
      <c r="X16" s="46">
        <f>IF(Dez!E19="Krank","Krank",IF(Dez!E19="Urlaub","Urlaub",))</f>
        <v>0</v>
      </c>
      <c r="Z16" s="28"/>
    </row>
    <row r="17" spans="1:26" ht="21.95" customHeight="1">
      <c r="A17" s="45">
        <f>Jan!B19+1</f>
        <v>43843</v>
      </c>
      <c r="B17" s="46">
        <f>IF(Jan!E20="Krank","Krank",IF(Jan!E20="Urlaub","Urlaub",))</f>
        <v>0</v>
      </c>
      <c r="C17" s="45">
        <f>Feb!B19+1</f>
        <v>43874</v>
      </c>
      <c r="D17" s="46">
        <f>IF(Feb!E20="Krank","Krank",IF(Feb!E20="Urlaub","Urlaub",))</f>
        <v>0</v>
      </c>
      <c r="E17" s="45">
        <f>März!B19+1</f>
        <v>43903</v>
      </c>
      <c r="F17" s="46">
        <f>IF(März!E20="Krank","Krank",IF(März!E20="Urlaub","Urlaub",))</f>
        <v>0</v>
      </c>
      <c r="G17" s="29">
        <f>April!B19+1</f>
        <v>43934</v>
      </c>
      <c r="H17" s="46">
        <f>IF(April!E20="Krank","Krank",IF(April!E20="Urlaub","Urlaub",))</f>
        <v>0</v>
      </c>
      <c r="I17" s="29">
        <f>Mai!B19+1</f>
        <v>43964</v>
      </c>
      <c r="J17" s="46">
        <f>IF(Mai!E20="Krank","Krank",IF(Mai!E20="Urlaub","Urlaub",))</f>
        <v>0</v>
      </c>
      <c r="K17" s="29">
        <f>Juni!B19+1</f>
        <v>43995</v>
      </c>
      <c r="L17" s="46">
        <f>IF(Juni!E20="Krank","Krank",IF(Juni!E20="Urlaub","Urlaub",))</f>
        <v>0</v>
      </c>
      <c r="M17" s="29">
        <f>Juli!B19+1</f>
        <v>44025</v>
      </c>
      <c r="N17" s="46">
        <f>IF(Juli!E20="Krank","Krank",IF(Juli!E20="Urlaub","Urlaub",))</f>
        <v>0</v>
      </c>
      <c r="O17" s="29">
        <f>Aug!B19+1</f>
        <v>44056</v>
      </c>
      <c r="P17" s="46">
        <f>IF(Aug!E20="Krank","Krank",IF(Aug!E20="Urlaub","Urlaub",))</f>
        <v>0</v>
      </c>
      <c r="Q17" s="29">
        <f>Sep!B19+1</f>
        <v>44087</v>
      </c>
      <c r="R17" s="46">
        <f>IF(Sep!E20="Krank","Krank",IF(Sep!E20="Urlaub","Urlaub",))</f>
        <v>0</v>
      </c>
      <c r="S17" s="29">
        <f>Okt!B19+1</f>
        <v>44117</v>
      </c>
      <c r="T17" s="46">
        <f>IF(Okt!E20="Krank","Krank",IF(Okt!E20="Urlaub","Urlaub",))</f>
        <v>0</v>
      </c>
      <c r="U17" s="29">
        <f>Nov!B19+1</f>
        <v>44148</v>
      </c>
      <c r="V17" s="46">
        <f>IF(Nov!E20="Krank","Krank",IF(Nov!E20="Urlaub","Urlaub",))</f>
        <v>0</v>
      </c>
      <c r="W17" s="29">
        <f>Dez!B19+1</f>
        <v>44178</v>
      </c>
      <c r="X17" s="46">
        <f>IF(Dez!E20="Krank","Krank",IF(Dez!E20="Urlaub","Urlaub",))</f>
        <v>0</v>
      </c>
      <c r="Z17" s="28"/>
    </row>
    <row r="18" spans="1:26" ht="21.95" customHeight="1">
      <c r="A18" s="45">
        <f>Jan!B20+1</f>
        <v>43844</v>
      </c>
      <c r="B18" s="46">
        <f>IF(Jan!E21="Krank","Krank",IF(Jan!E21="Urlaub","Urlaub",))</f>
        <v>0</v>
      </c>
      <c r="C18" s="45">
        <f>Feb!B20+1</f>
        <v>43875</v>
      </c>
      <c r="D18" s="46">
        <f>IF(Feb!E21="Krank","Krank",IF(Feb!E21="Urlaub","Urlaub",))</f>
        <v>0</v>
      </c>
      <c r="E18" s="45">
        <f>März!B20+1</f>
        <v>43904</v>
      </c>
      <c r="F18" s="46">
        <f>IF(März!E21="Krank","Krank",IF(März!E21="Urlaub","Urlaub",))</f>
        <v>0</v>
      </c>
      <c r="G18" s="29">
        <f>April!B20+1</f>
        <v>43935</v>
      </c>
      <c r="H18" s="46">
        <f>IF(April!E21="Krank","Krank",IF(April!E21="Urlaub","Urlaub",))</f>
        <v>0</v>
      </c>
      <c r="I18" s="29">
        <f>Mai!B20+1</f>
        <v>43965</v>
      </c>
      <c r="J18" s="46">
        <f>IF(Mai!E21="Krank","Krank",IF(Mai!E21="Urlaub","Urlaub",))</f>
        <v>0</v>
      </c>
      <c r="K18" s="29">
        <f>Juni!B20+1</f>
        <v>43996</v>
      </c>
      <c r="L18" s="46">
        <f>IF(Juni!E21="Krank","Krank",IF(Juni!E21="Urlaub","Urlaub",))</f>
        <v>0</v>
      </c>
      <c r="M18" s="29">
        <f>Juli!B20+1</f>
        <v>44026</v>
      </c>
      <c r="N18" s="46">
        <f>IF(Juli!E21="Krank","Krank",IF(Juli!E21="Urlaub","Urlaub",))</f>
        <v>0</v>
      </c>
      <c r="O18" s="29">
        <f>Aug!B20+1</f>
        <v>44057</v>
      </c>
      <c r="P18" s="46">
        <f>IF(Aug!E21="Krank","Krank",IF(Aug!E21="Urlaub","Urlaub",))</f>
        <v>0</v>
      </c>
      <c r="Q18" s="29">
        <f>Sep!B20+1</f>
        <v>44088</v>
      </c>
      <c r="R18" s="46">
        <f>IF(Sep!E21="Krank","Krank",IF(Sep!E21="Urlaub","Urlaub",))</f>
        <v>0</v>
      </c>
      <c r="S18" s="29">
        <f>Okt!B20+1</f>
        <v>44118</v>
      </c>
      <c r="T18" s="46">
        <f>IF(Okt!E21="Krank","Krank",IF(Okt!E21="Urlaub","Urlaub",))</f>
        <v>0</v>
      </c>
      <c r="U18" s="29">
        <f>Nov!B20+1</f>
        <v>44149</v>
      </c>
      <c r="V18" s="46">
        <f>IF(Nov!E21="Krank","Krank",IF(Nov!E21="Urlaub","Urlaub",))</f>
        <v>0</v>
      </c>
      <c r="W18" s="29">
        <f>Dez!B20+1</f>
        <v>44179</v>
      </c>
      <c r="X18" s="46">
        <f>IF(Dez!E21="Krank","Krank",IF(Dez!E21="Urlaub","Urlaub",))</f>
        <v>0</v>
      </c>
      <c r="Z18" s="28"/>
    </row>
    <row r="19" spans="1:26" ht="21.95" customHeight="1">
      <c r="A19" s="45">
        <f>Jan!B21+1</f>
        <v>43845</v>
      </c>
      <c r="B19" s="46">
        <f>IF(Jan!E22="Krank","Krank",IF(Jan!E22="Urlaub","Urlaub",))</f>
        <v>0</v>
      </c>
      <c r="C19" s="45">
        <f>Feb!B21+1</f>
        <v>43876</v>
      </c>
      <c r="D19" s="46">
        <f>IF(Feb!E22="Krank","Krank",IF(Feb!E22="Urlaub","Urlaub",))</f>
        <v>0</v>
      </c>
      <c r="E19" s="45">
        <f>März!B21+1</f>
        <v>43905</v>
      </c>
      <c r="F19" s="46">
        <f>IF(März!E22="Krank","Krank",IF(März!E22="Urlaub","Urlaub",))</f>
        <v>0</v>
      </c>
      <c r="G19" s="29">
        <f>April!B21+1</f>
        <v>43936</v>
      </c>
      <c r="H19" s="46">
        <f>IF(April!E22="Krank","Krank",IF(April!E22="Urlaub","Urlaub",))</f>
        <v>0</v>
      </c>
      <c r="I19" s="29">
        <f>Mai!B21+1</f>
        <v>43966</v>
      </c>
      <c r="J19" s="46">
        <f>IF(Mai!E22="Krank","Krank",IF(Mai!E22="Urlaub","Urlaub",))</f>
        <v>0</v>
      </c>
      <c r="K19" s="29">
        <f>Juni!B21+1</f>
        <v>43997</v>
      </c>
      <c r="L19" s="46">
        <f>IF(Juni!E22="Krank","Krank",IF(Juni!E22="Urlaub","Urlaub",))</f>
        <v>0</v>
      </c>
      <c r="M19" s="29">
        <f>Juli!B21+1</f>
        <v>44027</v>
      </c>
      <c r="N19" s="46">
        <f>IF(Juli!E22="Krank","Krank",IF(Juli!E22="Urlaub","Urlaub",))</f>
        <v>0</v>
      </c>
      <c r="O19" s="29">
        <f>Aug!B21+1</f>
        <v>44058</v>
      </c>
      <c r="P19" s="46">
        <f>IF(Aug!E22="Krank","Krank",IF(Aug!E22="Urlaub","Urlaub",))</f>
        <v>0</v>
      </c>
      <c r="Q19" s="29">
        <f>Sep!B21+1</f>
        <v>44089</v>
      </c>
      <c r="R19" s="46">
        <f>IF(Sep!E22="Krank","Krank",IF(Sep!E22="Urlaub","Urlaub",))</f>
        <v>0</v>
      </c>
      <c r="S19" s="29">
        <f>Okt!B21+1</f>
        <v>44119</v>
      </c>
      <c r="T19" s="46">
        <f>IF(Okt!E22="Krank","Krank",IF(Okt!E22="Urlaub","Urlaub",))</f>
        <v>0</v>
      </c>
      <c r="U19" s="29">
        <f>Nov!B21+1</f>
        <v>44150</v>
      </c>
      <c r="V19" s="46">
        <f>IF(Nov!E22="Krank","Krank",IF(Nov!E22="Urlaub","Urlaub",))</f>
        <v>0</v>
      </c>
      <c r="W19" s="29">
        <f>Dez!B21+1</f>
        <v>44180</v>
      </c>
      <c r="X19" s="46">
        <f>IF(Dez!E22="Krank","Krank",IF(Dez!E22="Urlaub","Urlaub",))</f>
        <v>0</v>
      </c>
      <c r="Z19" s="28"/>
    </row>
    <row r="20" spans="1:26" ht="21.95" customHeight="1">
      <c r="A20" s="45">
        <f>Jan!B22+1</f>
        <v>43846</v>
      </c>
      <c r="B20" s="46">
        <f>IF(Jan!E23="Krank","Krank",IF(Jan!E23="Urlaub","Urlaub",))</f>
        <v>0</v>
      </c>
      <c r="C20" s="45">
        <f>Feb!B22+1</f>
        <v>43877</v>
      </c>
      <c r="D20" s="46">
        <f>IF(Feb!E23="Krank","Krank",IF(Feb!E23="Urlaub","Urlaub",))</f>
        <v>0</v>
      </c>
      <c r="E20" s="45">
        <f>März!B22+1</f>
        <v>43906</v>
      </c>
      <c r="F20" s="46">
        <f>IF(März!E23="Krank","Krank",IF(März!E23="Urlaub","Urlaub",))</f>
        <v>0</v>
      </c>
      <c r="G20" s="29">
        <f>April!B22+1</f>
        <v>43937</v>
      </c>
      <c r="H20" s="46">
        <f>IF(April!E23="Krank","Krank",IF(April!E23="Urlaub","Urlaub",))</f>
        <v>0</v>
      </c>
      <c r="I20" s="29">
        <f>Mai!B22+1</f>
        <v>43967</v>
      </c>
      <c r="J20" s="46">
        <f>IF(Mai!E23="Krank","Krank",IF(Mai!E23="Urlaub","Urlaub",))</f>
        <v>0</v>
      </c>
      <c r="K20" s="29">
        <f>Juni!B22+1</f>
        <v>43998</v>
      </c>
      <c r="L20" s="46">
        <f>IF(Juni!E23="Krank","Krank",IF(Juni!E23="Urlaub","Urlaub",))</f>
        <v>0</v>
      </c>
      <c r="M20" s="29">
        <f>Juli!B22+1</f>
        <v>44028</v>
      </c>
      <c r="N20" s="46">
        <f>IF(Juli!E23="Krank","Krank",IF(Juli!E23="Urlaub","Urlaub",))</f>
        <v>0</v>
      </c>
      <c r="O20" s="29">
        <f>Aug!B22+1</f>
        <v>44059</v>
      </c>
      <c r="P20" s="46">
        <f>IF(Aug!E23="Krank","Krank",IF(Aug!E23="Urlaub","Urlaub",))</f>
        <v>0</v>
      </c>
      <c r="Q20" s="29">
        <f>Sep!B22+1</f>
        <v>44090</v>
      </c>
      <c r="R20" s="46">
        <f>IF(Sep!E23="Krank","Krank",IF(Sep!E23="Urlaub","Urlaub",))</f>
        <v>0</v>
      </c>
      <c r="S20" s="29">
        <f>Okt!B22+1</f>
        <v>44120</v>
      </c>
      <c r="T20" s="46">
        <f>IF(Okt!E23="Krank","Krank",IF(Okt!E23="Urlaub","Urlaub",))</f>
        <v>0</v>
      </c>
      <c r="U20" s="29">
        <f>Nov!B22+1</f>
        <v>44151</v>
      </c>
      <c r="V20" s="46">
        <f>IF(Nov!E23="Krank","Krank",IF(Nov!E23="Urlaub","Urlaub",))</f>
        <v>0</v>
      </c>
      <c r="W20" s="29">
        <f>Dez!B22+1</f>
        <v>44181</v>
      </c>
      <c r="X20" s="46">
        <f>IF(Dez!E23="Krank","Krank",IF(Dez!E23="Urlaub","Urlaub",))</f>
        <v>0</v>
      </c>
      <c r="Z20" s="28"/>
    </row>
    <row r="21" spans="1:26" ht="21.95" customHeight="1">
      <c r="A21" s="45">
        <f>Jan!B23+1</f>
        <v>43847</v>
      </c>
      <c r="B21" s="46">
        <f>IF(Jan!E24="Krank","Krank",IF(Jan!E24="Urlaub","Urlaub",))</f>
        <v>0</v>
      </c>
      <c r="C21" s="45">
        <f>Feb!B23+1</f>
        <v>43878</v>
      </c>
      <c r="D21" s="46">
        <f>IF(Feb!E24="Krank","Krank",IF(Feb!E24="Urlaub","Urlaub",))</f>
        <v>0</v>
      </c>
      <c r="E21" s="45">
        <f>März!B23+1</f>
        <v>43907</v>
      </c>
      <c r="F21" s="46">
        <f>IF(März!E24="Krank","Krank",IF(März!E24="Urlaub","Urlaub",))</f>
        <v>0</v>
      </c>
      <c r="G21" s="29">
        <f>April!B23+1</f>
        <v>43938</v>
      </c>
      <c r="H21" s="46">
        <f>IF(April!E24="Krank","Krank",IF(April!E24="Urlaub","Urlaub",))</f>
        <v>0</v>
      </c>
      <c r="I21" s="29">
        <f>Mai!B23+1</f>
        <v>43968</v>
      </c>
      <c r="J21" s="46">
        <f>IF(Mai!E24="Krank","Krank",IF(Mai!E24="Urlaub","Urlaub",))</f>
        <v>0</v>
      </c>
      <c r="K21" s="29">
        <f>Juni!B23+1</f>
        <v>43999</v>
      </c>
      <c r="L21" s="46">
        <f>IF(Juni!E24="Krank","Krank",IF(Juni!E24="Urlaub","Urlaub",))</f>
        <v>0</v>
      </c>
      <c r="M21" s="29">
        <f>Juli!B23+1</f>
        <v>44029</v>
      </c>
      <c r="N21" s="46">
        <f>IF(Juli!E24="Krank","Krank",IF(Juli!E24="Urlaub","Urlaub",))</f>
        <v>0</v>
      </c>
      <c r="O21" s="29">
        <f>Aug!B23+1</f>
        <v>44060</v>
      </c>
      <c r="P21" s="46">
        <f>IF(Aug!E24="Krank","Krank",IF(Aug!E24="Urlaub","Urlaub",))</f>
        <v>0</v>
      </c>
      <c r="Q21" s="29">
        <f>Sep!B23+1</f>
        <v>44091</v>
      </c>
      <c r="R21" s="46">
        <f>IF(Sep!E24="Krank","Krank",IF(Sep!E24="Urlaub","Urlaub",))</f>
        <v>0</v>
      </c>
      <c r="S21" s="29">
        <f>Okt!B23+1</f>
        <v>44121</v>
      </c>
      <c r="T21" s="46">
        <f>IF(Okt!E24="Krank","Krank",IF(Okt!E24="Urlaub","Urlaub",))</f>
        <v>0</v>
      </c>
      <c r="U21" s="29">
        <f>Nov!B23+1</f>
        <v>44152</v>
      </c>
      <c r="V21" s="46">
        <f>IF(Nov!E24="Krank","Krank",IF(Nov!E24="Urlaub","Urlaub",))</f>
        <v>0</v>
      </c>
      <c r="W21" s="29">
        <f>Dez!B23+1</f>
        <v>44182</v>
      </c>
      <c r="X21" s="46">
        <f>IF(Dez!E24="Krank","Krank",IF(Dez!E24="Urlaub","Urlaub",))</f>
        <v>0</v>
      </c>
      <c r="Z21" s="28"/>
    </row>
    <row r="22" spans="1:26" ht="21.95" customHeight="1">
      <c r="A22" s="45">
        <f>Jan!B24+1</f>
        <v>43848</v>
      </c>
      <c r="B22" s="46">
        <f>IF(Jan!E25="Krank","Krank",IF(Jan!E25="Urlaub","Urlaub",))</f>
        <v>0</v>
      </c>
      <c r="C22" s="45">
        <f>Feb!B24+1</f>
        <v>43879</v>
      </c>
      <c r="D22" s="46">
        <f>IF(Feb!E25="Krank","Krank",IF(Feb!E25="Urlaub","Urlaub",))</f>
        <v>0</v>
      </c>
      <c r="E22" s="45">
        <f>März!B24+1</f>
        <v>43908</v>
      </c>
      <c r="F22" s="46">
        <f>IF(März!E25="Krank","Krank",IF(März!E25="Urlaub","Urlaub",))</f>
        <v>0</v>
      </c>
      <c r="G22" s="29">
        <f>April!B24+1</f>
        <v>43939</v>
      </c>
      <c r="H22" s="46">
        <f>IF(April!E25="Krank","Krank",IF(April!E25="Urlaub","Urlaub",))</f>
        <v>0</v>
      </c>
      <c r="I22" s="29">
        <f>Mai!B24+1</f>
        <v>43969</v>
      </c>
      <c r="J22" s="46">
        <f>IF(Mai!E25="Krank","Krank",IF(Mai!E25="Urlaub","Urlaub",))</f>
        <v>0</v>
      </c>
      <c r="K22" s="29">
        <f>Juni!B24+1</f>
        <v>44000</v>
      </c>
      <c r="L22" s="46">
        <f>IF(Juni!E25="Krank","Krank",IF(Juni!E25="Urlaub","Urlaub",))</f>
        <v>0</v>
      </c>
      <c r="M22" s="29">
        <f>Juli!B24+1</f>
        <v>44030</v>
      </c>
      <c r="N22" s="46">
        <f>IF(Juli!E25="Krank","Krank",IF(Juli!E25="Urlaub","Urlaub",))</f>
        <v>0</v>
      </c>
      <c r="O22" s="29">
        <f>Aug!B24+1</f>
        <v>44061</v>
      </c>
      <c r="P22" s="46">
        <f>IF(Aug!E25="Krank","Krank",IF(Aug!E25="Urlaub","Urlaub",))</f>
        <v>0</v>
      </c>
      <c r="Q22" s="29">
        <f>Sep!B24+1</f>
        <v>44092</v>
      </c>
      <c r="R22" s="46">
        <f>IF(Sep!E25="Krank","Krank",IF(Sep!E25="Urlaub","Urlaub",))</f>
        <v>0</v>
      </c>
      <c r="S22" s="29">
        <f>Okt!B24+1</f>
        <v>44122</v>
      </c>
      <c r="T22" s="46">
        <f>IF(Okt!E25="Krank","Krank",IF(Okt!E25="Urlaub","Urlaub",))</f>
        <v>0</v>
      </c>
      <c r="U22" s="29">
        <f>Nov!B24+1</f>
        <v>44153</v>
      </c>
      <c r="V22" s="46">
        <f>IF(Nov!E25="Krank","Krank",IF(Nov!E25="Urlaub","Urlaub",))</f>
        <v>0</v>
      </c>
      <c r="W22" s="29">
        <f>Dez!B24+1</f>
        <v>44183</v>
      </c>
      <c r="X22" s="46">
        <f>IF(Dez!E25="Krank","Krank",IF(Dez!E25="Urlaub","Urlaub",))</f>
        <v>0</v>
      </c>
      <c r="Z22" s="28"/>
    </row>
    <row r="23" spans="1:26" ht="21.95" customHeight="1">
      <c r="A23" s="45">
        <f>Jan!B25+1</f>
        <v>43849</v>
      </c>
      <c r="B23" s="46">
        <f>IF(Jan!E26="Krank","Krank",IF(Jan!E26="Urlaub","Urlaub",))</f>
        <v>0</v>
      </c>
      <c r="C23" s="45">
        <f>Feb!B25+1</f>
        <v>43880</v>
      </c>
      <c r="D23" s="46">
        <f>IF(Feb!E26="Krank","Krank",IF(Feb!E26="Urlaub","Urlaub",))</f>
        <v>0</v>
      </c>
      <c r="E23" s="45">
        <f>März!B25+1</f>
        <v>43909</v>
      </c>
      <c r="F23" s="46">
        <f>IF(März!E26="Krank","Krank",IF(März!E26="Urlaub","Urlaub",))</f>
        <v>0</v>
      </c>
      <c r="G23" s="29">
        <f>April!B25+1</f>
        <v>43940</v>
      </c>
      <c r="H23" s="46">
        <f>IF(April!E26="Krank","Krank",IF(April!E26="Urlaub","Urlaub",))</f>
        <v>0</v>
      </c>
      <c r="I23" s="29">
        <f>Mai!B25+1</f>
        <v>43970</v>
      </c>
      <c r="J23" s="46">
        <f>IF(Mai!E26="Krank","Krank",IF(Mai!E26="Urlaub","Urlaub",))</f>
        <v>0</v>
      </c>
      <c r="K23" s="29">
        <f>Juni!B25+1</f>
        <v>44001</v>
      </c>
      <c r="L23" s="46">
        <f>IF(Juni!E26="Krank","Krank",IF(Juni!E26="Urlaub","Urlaub",))</f>
        <v>0</v>
      </c>
      <c r="M23" s="29">
        <f>Juli!B25+1</f>
        <v>44031</v>
      </c>
      <c r="N23" s="46">
        <f>IF(Juli!E26="Krank","Krank",IF(Juli!E26="Urlaub","Urlaub",))</f>
        <v>0</v>
      </c>
      <c r="O23" s="29">
        <f>Aug!B25+1</f>
        <v>44062</v>
      </c>
      <c r="P23" s="46">
        <f>IF(Aug!E26="Krank","Krank",IF(Aug!E26="Urlaub","Urlaub",))</f>
        <v>0</v>
      </c>
      <c r="Q23" s="29">
        <f>Sep!B25+1</f>
        <v>44093</v>
      </c>
      <c r="R23" s="46">
        <f>IF(Sep!E26="Krank","Krank",IF(Sep!E26="Urlaub","Urlaub",))</f>
        <v>0</v>
      </c>
      <c r="S23" s="29">
        <f>Okt!B25+1</f>
        <v>44123</v>
      </c>
      <c r="T23" s="46">
        <f>IF(Okt!E26="Krank","Krank",IF(Okt!E26="Urlaub","Urlaub",))</f>
        <v>0</v>
      </c>
      <c r="U23" s="29">
        <f>Nov!B25+1</f>
        <v>44154</v>
      </c>
      <c r="V23" s="46">
        <f>IF(Nov!E26="Krank","Krank",IF(Nov!E26="Urlaub","Urlaub",))</f>
        <v>0</v>
      </c>
      <c r="W23" s="29">
        <f>Dez!B25+1</f>
        <v>44184</v>
      </c>
      <c r="X23" s="46">
        <f>IF(Dez!E26="Krank","Krank",IF(Dez!E26="Urlaub","Urlaub",))</f>
        <v>0</v>
      </c>
      <c r="Z23" s="28"/>
    </row>
    <row r="24" spans="1:26" ht="21.95" customHeight="1">
      <c r="A24" s="45">
        <f>Jan!B26+1</f>
        <v>43850</v>
      </c>
      <c r="B24" s="46">
        <f>IF(Jan!E27="Krank","Krank",IF(Jan!E27="Urlaub","Urlaub",))</f>
        <v>0</v>
      </c>
      <c r="C24" s="45">
        <f>Feb!B26+1</f>
        <v>43881</v>
      </c>
      <c r="D24" s="46">
        <f>IF(Feb!E27="Krank","Krank",IF(Feb!E27="Urlaub","Urlaub",))</f>
        <v>0</v>
      </c>
      <c r="E24" s="45">
        <f>März!B26+1</f>
        <v>43910</v>
      </c>
      <c r="F24" s="46">
        <f>IF(März!E27="Krank","Krank",IF(März!E27="Urlaub","Urlaub",))</f>
        <v>0</v>
      </c>
      <c r="G24" s="29">
        <f>April!B26+1</f>
        <v>43941</v>
      </c>
      <c r="H24" s="46">
        <f>IF(April!E27="Krank","Krank",IF(April!E27="Urlaub","Urlaub",))</f>
        <v>0</v>
      </c>
      <c r="I24" s="29">
        <f>Mai!B26+1</f>
        <v>43971</v>
      </c>
      <c r="J24" s="46">
        <f>IF(Mai!E27="Krank","Krank",IF(Mai!E27="Urlaub","Urlaub",))</f>
        <v>0</v>
      </c>
      <c r="K24" s="29">
        <f>Juni!B26+1</f>
        <v>44002</v>
      </c>
      <c r="L24" s="46">
        <f>IF(Juni!E27="Krank","Krank",IF(Juni!E27="Urlaub","Urlaub",))</f>
        <v>0</v>
      </c>
      <c r="M24" s="29">
        <f>Juli!B26+1</f>
        <v>44032</v>
      </c>
      <c r="N24" s="46">
        <f>IF(Juli!E27="Krank","Krank",IF(Juli!E27="Urlaub","Urlaub",))</f>
        <v>0</v>
      </c>
      <c r="O24" s="29">
        <f>Aug!B26+1</f>
        <v>44063</v>
      </c>
      <c r="P24" s="46">
        <f>IF(Aug!E27="Krank","Krank",IF(Aug!E27="Urlaub","Urlaub",))</f>
        <v>0</v>
      </c>
      <c r="Q24" s="29">
        <f>Sep!B26+1</f>
        <v>44094</v>
      </c>
      <c r="R24" s="46">
        <f>IF(Sep!E27="Krank","Krank",IF(Sep!E27="Urlaub","Urlaub",))</f>
        <v>0</v>
      </c>
      <c r="S24" s="29">
        <f>Okt!B26+1</f>
        <v>44124</v>
      </c>
      <c r="T24" s="46">
        <f>IF(Okt!E27="Krank","Krank",IF(Okt!E27="Urlaub","Urlaub",))</f>
        <v>0</v>
      </c>
      <c r="U24" s="29">
        <f>Nov!B26+1</f>
        <v>44155</v>
      </c>
      <c r="V24" s="46">
        <f>IF(Nov!E27="Krank","Krank",IF(Nov!E27="Urlaub","Urlaub",))</f>
        <v>0</v>
      </c>
      <c r="W24" s="29">
        <f>Dez!B26+1</f>
        <v>44185</v>
      </c>
      <c r="X24" s="46">
        <f>IF(Dez!E27="Krank","Krank",IF(Dez!E27="Urlaub","Urlaub",))</f>
        <v>0</v>
      </c>
      <c r="Z24" s="28"/>
    </row>
    <row r="25" spans="1:26" ht="21.95" customHeight="1">
      <c r="A25" s="45">
        <f>Jan!B27+1</f>
        <v>43851</v>
      </c>
      <c r="B25" s="46">
        <f>IF(Jan!E28="Krank","Krank",IF(Jan!E28="Urlaub","Urlaub",))</f>
        <v>0</v>
      </c>
      <c r="C25" s="45">
        <f>Feb!B27+1</f>
        <v>43882</v>
      </c>
      <c r="D25" s="46">
        <f>IF(Feb!E28="Krank","Krank",IF(Feb!E28="Urlaub","Urlaub",))</f>
        <v>0</v>
      </c>
      <c r="E25" s="45">
        <f>März!B27+1</f>
        <v>43911</v>
      </c>
      <c r="F25" s="46">
        <f>IF(März!E28="Krank","Krank",IF(März!E28="Urlaub","Urlaub",))</f>
        <v>0</v>
      </c>
      <c r="G25" s="29">
        <f>April!B27+1</f>
        <v>43942</v>
      </c>
      <c r="H25" s="46">
        <f>IF(April!E28="Krank","Krank",IF(April!E28="Urlaub","Urlaub",))</f>
        <v>0</v>
      </c>
      <c r="I25" s="29">
        <f>Mai!B27+1</f>
        <v>43972</v>
      </c>
      <c r="J25" s="46">
        <f>IF(Mai!E28="Krank","Krank",IF(Mai!E28="Urlaub","Urlaub",))</f>
        <v>0</v>
      </c>
      <c r="K25" s="29">
        <f>Juni!B27+1</f>
        <v>44003</v>
      </c>
      <c r="L25" s="46">
        <f>IF(Juni!E28="Krank","Krank",IF(Juni!E28="Urlaub","Urlaub",))</f>
        <v>0</v>
      </c>
      <c r="M25" s="29">
        <f>Juli!B27+1</f>
        <v>44033</v>
      </c>
      <c r="N25" s="46">
        <f>IF(Juli!E28="Krank","Krank",IF(Juli!E28="Urlaub","Urlaub",))</f>
        <v>0</v>
      </c>
      <c r="O25" s="29">
        <f>Aug!B27+1</f>
        <v>44064</v>
      </c>
      <c r="P25" s="46">
        <f>IF(Aug!E28="Krank","Krank",IF(Aug!E28="Urlaub","Urlaub",))</f>
        <v>0</v>
      </c>
      <c r="Q25" s="29">
        <f>Sep!B27+1</f>
        <v>44095</v>
      </c>
      <c r="R25" s="46">
        <f>IF(Sep!E28="Krank","Krank",IF(Sep!E28="Urlaub","Urlaub",))</f>
        <v>0</v>
      </c>
      <c r="S25" s="29">
        <f>Okt!B27+1</f>
        <v>44125</v>
      </c>
      <c r="T25" s="46">
        <f>IF(Okt!E28="Krank","Krank",IF(Okt!E28="Urlaub","Urlaub",))</f>
        <v>0</v>
      </c>
      <c r="U25" s="29">
        <f>Nov!B27+1</f>
        <v>44156</v>
      </c>
      <c r="V25" s="46">
        <f>IF(Nov!E28="Krank","Krank",IF(Nov!E28="Urlaub","Urlaub",))</f>
        <v>0</v>
      </c>
      <c r="W25" s="29">
        <f>Dez!B27+1</f>
        <v>44186</v>
      </c>
      <c r="X25" s="46">
        <f>IF(Dez!E28="Krank","Krank",IF(Dez!E28="Urlaub","Urlaub",))</f>
        <v>0</v>
      </c>
      <c r="Z25" s="28"/>
    </row>
    <row r="26" spans="1:26" ht="21.95" customHeight="1">
      <c r="A26" s="45">
        <f>Jan!B28+1</f>
        <v>43852</v>
      </c>
      <c r="B26" s="46">
        <f>IF(Jan!E29="Krank","Krank",IF(Jan!E29="Urlaub","Urlaub",))</f>
        <v>0</v>
      </c>
      <c r="C26" s="45">
        <f>Feb!B28+1</f>
        <v>43883</v>
      </c>
      <c r="D26" s="46">
        <f>IF(Feb!E29="Krank","Krank",IF(Feb!E29="Urlaub","Urlaub",))</f>
        <v>0</v>
      </c>
      <c r="E26" s="45">
        <f>März!B28+1</f>
        <v>43912</v>
      </c>
      <c r="F26" s="46">
        <f>IF(März!E29="Krank","Krank",IF(März!E29="Urlaub","Urlaub",))</f>
        <v>0</v>
      </c>
      <c r="G26" s="29">
        <f>April!B28+1</f>
        <v>43943</v>
      </c>
      <c r="H26" s="46">
        <f>IF(April!E29="Krank","Krank",IF(April!E29="Urlaub","Urlaub",))</f>
        <v>0</v>
      </c>
      <c r="I26" s="29">
        <f>Mai!B28+1</f>
        <v>43973</v>
      </c>
      <c r="J26" s="46">
        <f>IF(Mai!E29="Krank","Krank",IF(Mai!E29="Urlaub","Urlaub",))</f>
        <v>0</v>
      </c>
      <c r="K26" s="29">
        <f>Juni!B28+1</f>
        <v>44004</v>
      </c>
      <c r="L26" s="46">
        <f>IF(Juni!E29="Krank","Krank",IF(Juni!E29="Urlaub","Urlaub",))</f>
        <v>0</v>
      </c>
      <c r="M26" s="29">
        <f>Juli!B28+1</f>
        <v>44034</v>
      </c>
      <c r="N26" s="46">
        <f>IF(Juli!E29="Krank","Krank",IF(Juli!E29="Urlaub","Urlaub",))</f>
        <v>0</v>
      </c>
      <c r="O26" s="29">
        <f>Aug!B28+1</f>
        <v>44065</v>
      </c>
      <c r="P26" s="46">
        <f>IF(Aug!E29="Krank","Krank",IF(Aug!E29="Urlaub","Urlaub",))</f>
        <v>0</v>
      </c>
      <c r="Q26" s="29">
        <f>Sep!B28+1</f>
        <v>44096</v>
      </c>
      <c r="R26" s="46">
        <f>IF(Sep!E29="Krank","Krank",IF(Sep!E29="Urlaub","Urlaub",))</f>
        <v>0</v>
      </c>
      <c r="S26" s="29">
        <f>Okt!B28+1</f>
        <v>44126</v>
      </c>
      <c r="T26" s="46">
        <f>IF(Okt!E29="Krank","Krank",IF(Okt!E29="Urlaub","Urlaub",))</f>
        <v>0</v>
      </c>
      <c r="U26" s="29">
        <f>Nov!B28+1</f>
        <v>44157</v>
      </c>
      <c r="V26" s="46">
        <f>IF(Nov!E29="Krank","Krank",IF(Nov!E29="Urlaub","Urlaub",))</f>
        <v>0</v>
      </c>
      <c r="W26" s="29">
        <f>Dez!B28+1</f>
        <v>44187</v>
      </c>
      <c r="X26" s="46">
        <f>IF(Dez!E29="Krank","Krank",IF(Dez!E29="Urlaub","Urlaub",))</f>
        <v>0</v>
      </c>
      <c r="Z26" s="28"/>
    </row>
    <row r="27" spans="1:26" ht="21.95" customHeight="1">
      <c r="A27" s="45">
        <f>Jan!B29+1</f>
        <v>43853</v>
      </c>
      <c r="B27" s="46">
        <f>IF(Jan!E30="Krank","Krank",IF(Jan!E30="Urlaub","Urlaub",))</f>
        <v>0</v>
      </c>
      <c r="C27" s="45">
        <f>Feb!B29+1</f>
        <v>43884</v>
      </c>
      <c r="D27" s="46">
        <f>IF(Feb!E30="Krank","Krank",IF(Feb!E30="Urlaub","Urlaub",))</f>
        <v>0</v>
      </c>
      <c r="E27" s="45">
        <f>März!B29+1</f>
        <v>43913</v>
      </c>
      <c r="F27" s="46">
        <f>IF(März!E30="Krank","Krank",IF(März!E30="Urlaub","Urlaub",))</f>
        <v>0</v>
      </c>
      <c r="G27" s="29">
        <f>April!B29+1</f>
        <v>43944</v>
      </c>
      <c r="H27" s="46">
        <f>IF(April!E30="Krank","Krank",IF(April!E30="Urlaub","Urlaub",))</f>
        <v>0</v>
      </c>
      <c r="I27" s="29">
        <f>Mai!B29+1</f>
        <v>43974</v>
      </c>
      <c r="J27" s="46">
        <f>IF(Mai!E30="Krank","Krank",IF(Mai!E30="Urlaub","Urlaub",))</f>
        <v>0</v>
      </c>
      <c r="K27" s="29">
        <f>Juni!B29+1</f>
        <v>44005</v>
      </c>
      <c r="L27" s="46">
        <f>IF(Juni!E30="Krank","Krank",IF(Juni!E30="Urlaub","Urlaub",))</f>
        <v>0</v>
      </c>
      <c r="M27" s="29">
        <f>Juli!B29+1</f>
        <v>44035</v>
      </c>
      <c r="N27" s="46">
        <f>IF(Juli!E30="Krank","Krank",IF(Juli!E30="Urlaub","Urlaub",))</f>
        <v>0</v>
      </c>
      <c r="O27" s="29">
        <f>Aug!B29+1</f>
        <v>44066</v>
      </c>
      <c r="P27" s="46">
        <f>IF(Aug!E30="Krank","Krank",IF(Aug!E30="Urlaub","Urlaub",))</f>
        <v>0</v>
      </c>
      <c r="Q27" s="29">
        <f>Sep!B29+1</f>
        <v>44097</v>
      </c>
      <c r="R27" s="46">
        <f>IF(Sep!E30="Krank","Krank",IF(Sep!E30="Urlaub","Urlaub",))</f>
        <v>0</v>
      </c>
      <c r="S27" s="29">
        <f>Okt!B29+1</f>
        <v>44127</v>
      </c>
      <c r="T27" s="46">
        <f>IF(Okt!E30="Krank","Krank",IF(Okt!E30="Urlaub","Urlaub",))</f>
        <v>0</v>
      </c>
      <c r="U27" s="29">
        <f>Nov!B29+1</f>
        <v>44158</v>
      </c>
      <c r="V27" s="46">
        <f>IF(Nov!E30="Krank","Krank",IF(Nov!E30="Urlaub","Urlaub",))</f>
        <v>0</v>
      </c>
      <c r="W27" s="29">
        <f>Dez!B29+1</f>
        <v>44188</v>
      </c>
      <c r="X27" s="46">
        <f>IF(Dez!E30="Krank","Krank",IF(Dez!E30="Urlaub","Urlaub",))</f>
        <v>0</v>
      </c>
      <c r="Z27" s="28"/>
    </row>
    <row r="28" spans="1:26" ht="21.95" customHeight="1">
      <c r="A28" s="45">
        <f>Jan!B30+1</f>
        <v>43854</v>
      </c>
      <c r="B28" s="46">
        <f>IF(Jan!E31="Krank","Krank",IF(Jan!E31="Urlaub","Urlaub",))</f>
        <v>0</v>
      </c>
      <c r="C28" s="45">
        <f>Feb!B30+1</f>
        <v>43885</v>
      </c>
      <c r="D28" s="46">
        <f>IF(Feb!E31="Krank","Krank",IF(Feb!E31="Urlaub","Urlaub",))</f>
        <v>0</v>
      </c>
      <c r="E28" s="45">
        <f>März!B30+1</f>
        <v>43914</v>
      </c>
      <c r="F28" s="46">
        <f>IF(März!E31="Krank","Krank",IF(März!E31="Urlaub","Urlaub",))</f>
        <v>0</v>
      </c>
      <c r="G28" s="29">
        <f>April!B30+1</f>
        <v>43945</v>
      </c>
      <c r="H28" s="46">
        <f>IF(April!E31="Krank","Krank",IF(April!E31="Urlaub","Urlaub",))</f>
        <v>0</v>
      </c>
      <c r="I28" s="29">
        <f>Mai!B30+1</f>
        <v>43975</v>
      </c>
      <c r="J28" s="46">
        <f>IF(Mai!E31="Krank","Krank",IF(Mai!E31="Urlaub","Urlaub",))</f>
        <v>0</v>
      </c>
      <c r="K28" s="29">
        <f>Juni!B30+1</f>
        <v>44006</v>
      </c>
      <c r="L28" s="46">
        <f>IF(Juni!E31="Krank","Krank",IF(Juni!E31="Urlaub","Urlaub",))</f>
        <v>0</v>
      </c>
      <c r="M28" s="29">
        <f>Juli!B30+1</f>
        <v>44036</v>
      </c>
      <c r="N28" s="46">
        <f>IF(Juli!E31="Krank","Krank",IF(Juli!E31="Urlaub","Urlaub",))</f>
        <v>0</v>
      </c>
      <c r="O28" s="29">
        <f>Aug!B30+1</f>
        <v>44067</v>
      </c>
      <c r="P28" s="46">
        <f>IF(Aug!E31="Krank","Krank",IF(Aug!E31="Urlaub","Urlaub",))</f>
        <v>0</v>
      </c>
      <c r="Q28" s="29">
        <f>Sep!B30+1</f>
        <v>44098</v>
      </c>
      <c r="R28" s="46">
        <f>IF(Sep!E31="Krank","Krank",IF(Sep!E31="Urlaub","Urlaub",))</f>
        <v>0</v>
      </c>
      <c r="S28" s="29">
        <f>Okt!B30+1</f>
        <v>44128</v>
      </c>
      <c r="T28" s="46">
        <f>IF(Okt!E31="Krank","Krank",IF(Okt!E31="Urlaub","Urlaub",))</f>
        <v>0</v>
      </c>
      <c r="U28" s="29">
        <f>Nov!B30+1</f>
        <v>44159</v>
      </c>
      <c r="V28" s="46">
        <f>IF(Nov!E31="Krank","Krank",IF(Nov!E31="Urlaub","Urlaub",))</f>
        <v>0</v>
      </c>
      <c r="W28" s="29">
        <f>Dez!B30+1</f>
        <v>44189</v>
      </c>
      <c r="X28" s="46">
        <f>IF(Dez!E31="Krank","Krank",IF(Dez!E31="Urlaub","Urlaub",))</f>
        <v>0</v>
      </c>
      <c r="Z28" s="28"/>
    </row>
    <row r="29" spans="1:26" ht="21.95" customHeight="1">
      <c r="A29" s="45">
        <f>Jan!B31+1</f>
        <v>43855</v>
      </c>
      <c r="B29" s="46">
        <f>IF(Jan!E32="Krank","Krank",IF(Jan!E32="Urlaub","Urlaub",))</f>
        <v>0</v>
      </c>
      <c r="C29" s="45">
        <f>Feb!B31+1</f>
        <v>43886</v>
      </c>
      <c r="D29" s="46">
        <f>IF(Feb!E32="Krank","Krank",IF(Feb!E32="Urlaub","Urlaub",))</f>
        <v>0</v>
      </c>
      <c r="E29" s="45">
        <f>März!B31+1</f>
        <v>43915</v>
      </c>
      <c r="F29" s="46">
        <f>IF(März!E32="Krank","Krank",IF(März!E32="Urlaub","Urlaub",))</f>
        <v>0</v>
      </c>
      <c r="G29" s="29">
        <f>April!B31+1</f>
        <v>43946</v>
      </c>
      <c r="H29" s="46">
        <f>IF(April!E32="Krank","Krank",IF(April!E32="Urlaub","Urlaub",))</f>
        <v>0</v>
      </c>
      <c r="I29" s="29">
        <f>Mai!B31+1</f>
        <v>43976</v>
      </c>
      <c r="J29" s="46">
        <f>IF(Mai!E32="Krank","Krank",IF(Mai!E32="Urlaub","Urlaub",))</f>
        <v>0</v>
      </c>
      <c r="K29" s="29">
        <f>Juni!B31+1</f>
        <v>44007</v>
      </c>
      <c r="L29" s="46">
        <f>IF(Juni!E32="Krank","Krank",IF(Juni!E32="Urlaub","Urlaub",))</f>
        <v>0</v>
      </c>
      <c r="M29" s="29">
        <f>Juli!B31+1</f>
        <v>44037</v>
      </c>
      <c r="N29" s="46">
        <f>IF(Juli!E32="Krank","Krank",IF(Juli!E32="Urlaub","Urlaub",))</f>
        <v>0</v>
      </c>
      <c r="O29" s="29">
        <f>Aug!B31+1</f>
        <v>44068</v>
      </c>
      <c r="P29" s="46">
        <f>IF(Aug!E32="Krank","Krank",IF(Aug!E32="Urlaub","Urlaub",))</f>
        <v>0</v>
      </c>
      <c r="Q29" s="29">
        <f>Sep!B31+1</f>
        <v>44099</v>
      </c>
      <c r="R29" s="46">
        <f>IF(Sep!E32="Krank","Krank",IF(Sep!E32="Urlaub","Urlaub",))</f>
        <v>0</v>
      </c>
      <c r="S29" s="29">
        <f>Okt!B31+1</f>
        <v>44129</v>
      </c>
      <c r="T29" s="46">
        <f>IF(Okt!E32="Krank","Krank",IF(Okt!E32="Urlaub","Urlaub",))</f>
        <v>0</v>
      </c>
      <c r="U29" s="29">
        <f>Nov!B31+1</f>
        <v>44160</v>
      </c>
      <c r="V29" s="46">
        <f>IF(Nov!E32="Krank","Krank",IF(Nov!E32="Urlaub","Urlaub",))</f>
        <v>0</v>
      </c>
      <c r="W29" s="29">
        <f>Dez!B31+1</f>
        <v>44190</v>
      </c>
      <c r="X29" s="46">
        <f>IF(Dez!E32="Krank","Krank",IF(Dez!E32="Urlaub","Urlaub",))</f>
        <v>0</v>
      </c>
      <c r="Z29" s="28"/>
    </row>
    <row r="30" spans="1:26" ht="21.95" customHeight="1">
      <c r="A30" s="45">
        <f>Jan!B32+1</f>
        <v>43856</v>
      </c>
      <c r="B30" s="46">
        <f>IF(Jan!E33="Krank","Krank",IF(Jan!E33="Urlaub","Urlaub",))</f>
        <v>0</v>
      </c>
      <c r="C30" s="45">
        <f>Feb!B32+1</f>
        <v>43887</v>
      </c>
      <c r="D30" s="46">
        <f>IF(Feb!E33="Krank","Krank",IF(Feb!E33="Urlaub","Urlaub",))</f>
        <v>0</v>
      </c>
      <c r="E30" s="45">
        <f>März!B32+1</f>
        <v>43916</v>
      </c>
      <c r="F30" s="46">
        <f>IF(März!E33="Krank","Krank",IF(März!E33="Urlaub","Urlaub",))</f>
        <v>0</v>
      </c>
      <c r="G30" s="29">
        <f>April!B32+1</f>
        <v>43947</v>
      </c>
      <c r="H30" s="46">
        <f>IF(April!E33="Krank","Krank",IF(April!E33="Urlaub","Urlaub",))</f>
        <v>0</v>
      </c>
      <c r="I30" s="29">
        <f>Mai!B32+1</f>
        <v>43977</v>
      </c>
      <c r="J30" s="46">
        <f>IF(Mai!E33="Krank","Krank",IF(Mai!E33="Urlaub","Urlaub",))</f>
        <v>0</v>
      </c>
      <c r="K30" s="29">
        <f>Juni!B32+1</f>
        <v>44008</v>
      </c>
      <c r="L30" s="46">
        <f>IF(Juni!E33="Krank","Krank",IF(Juni!E33="Urlaub","Urlaub",))</f>
        <v>0</v>
      </c>
      <c r="M30" s="29">
        <f>Juli!B32+1</f>
        <v>44038</v>
      </c>
      <c r="N30" s="46">
        <f>IF(Juli!E33="Krank","Krank",IF(Juli!E33="Urlaub","Urlaub",))</f>
        <v>0</v>
      </c>
      <c r="O30" s="29">
        <f>Aug!B32+1</f>
        <v>44069</v>
      </c>
      <c r="P30" s="46">
        <f>IF(Aug!E33="Krank","Krank",IF(Aug!E33="Urlaub","Urlaub",))</f>
        <v>0</v>
      </c>
      <c r="Q30" s="29">
        <f>Sep!B32+1</f>
        <v>44100</v>
      </c>
      <c r="R30" s="46">
        <f>IF(Sep!E33="Krank","Krank",IF(Sep!E33="Urlaub","Urlaub",))</f>
        <v>0</v>
      </c>
      <c r="S30" s="29">
        <f>Okt!B32+1</f>
        <v>44130</v>
      </c>
      <c r="T30" s="46">
        <f>IF(Okt!E33="Krank","Krank",IF(Okt!E33="Urlaub","Urlaub",))</f>
        <v>0</v>
      </c>
      <c r="U30" s="29">
        <f>Nov!B32+1</f>
        <v>44161</v>
      </c>
      <c r="V30" s="46">
        <f>IF(Nov!E33="Krank","Krank",IF(Nov!E33="Urlaub","Urlaub",))</f>
        <v>0</v>
      </c>
      <c r="W30" s="29">
        <f>Dez!B32+1</f>
        <v>44191</v>
      </c>
      <c r="X30" s="46">
        <f>IF(Dez!E33="Krank","Krank",IF(Dez!E33="Urlaub","Urlaub",))</f>
        <v>0</v>
      </c>
      <c r="Z30" s="28"/>
    </row>
    <row r="31" spans="1:26" ht="21.95" customHeight="1">
      <c r="A31" s="45">
        <f>Jan!B33+1</f>
        <v>43857</v>
      </c>
      <c r="B31" s="46">
        <f>IF(Jan!E34="Krank","Krank",IF(Jan!E34="Urlaub","Urlaub",))</f>
        <v>0</v>
      </c>
      <c r="C31" s="45">
        <f>Feb!B33+1</f>
        <v>43888</v>
      </c>
      <c r="D31" s="46">
        <f>IF(Feb!E34="Krank","Krank",IF(Feb!E34="Urlaub","Urlaub",))</f>
        <v>0</v>
      </c>
      <c r="E31" s="45">
        <f>März!B33+1</f>
        <v>43917</v>
      </c>
      <c r="F31" s="46">
        <f>IF(März!E34="Krank","Krank",IF(März!E34="Urlaub","Urlaub",))</f>
        <v>0</v>
      </c>
      <c r="G31" s="29">
        <f>April!B33+1</f>
        <v>43948</v>
      </c>
      <c r="H31" s="46">
        <f>IF(April!E34="Krank","Krank",IF(April!E34="Urlaub","Urlaub",))</f>
        <v>0</v>
      </c>
      <c r="I31" s="29">
        <f>Mai!B33+1</f>
        <v>43978</v>
      </c>
      <c r="J31" s="46">
        <f>IF(Mai!E34="Krank","Krank",IF(Mai!E34="Urlaub","Urlaub",))</f>
        <v>0</v>
      </c>
      <c r="K31" s="29">
        <f>Juni!B33+1</f>
        <v>44009</v>
      </c>
      <c r="L31" s="46">
        <f>IF(Juni!E34="Krank","Krank",IF(Juni!E34="Urlaub","Urlaub",))</f>
        <v>0</v>
      </c>
      <c r="M31" s="29">
        <f>Juli!B33+1</f>
        <v>44039</v>
      </c>
      <c r="N31" s="46">
        <f>IF(Juli!E34="Krank","Krank",IF(Juli!E34="Urlaub","Urlaub",))</f>
        <v>0</v>
      </c>
      <c r="O31" s="29">
        <f>Aug!B33+1</f>
        <v>44070</v>
      </c>
      <c r="P31" s="46">
        <f>IF(Aug!E34="Krank","Krank",IF(Aug!E34="Urlaub","Urlaub",))</f>
        <v>0</v>
      </c>
      <c r="Q31" s="29">
        <f>Sep!B33+1</f>
        <v>44101</v>
      </c>
      <c r="R31" s="46">
        <f>IF(Sep!E34="Krank","Krank",IF(Sep!E34="Urlaub","Urlaub",))</f>
        <v>0</v>
      </c>
      <c r="S31" s="29">
        <f>Okt!B33+1</f>
        <v>44131</v>
      </c>
      <c r="T31" s="46">
        <f>IF(Okt!E34="Krank","Krank",IF(Okt!E34="Urlaub","Urlaub",))</f>
        <v>0</v>
      </c>
      <c r="U31" s="29">
        <f>Nov!B33+1</f>
        <v>44162</v>
      </c>
      <c r="V31" s="46">
        <f>IF(Nov!E34="Krank","Krank",IF(Nov!E34="Urlaub","Urlaub",))</f>
        <v>0</v>
      </c>
      <c r="W31" s="29">
        <f>Dez!B33+1</f>
        <v>44192</v>
      </c>
      <c r="X31" s="46">
        <f>IF(Dez!E34="Krank","Krank",IF(Dez!E34="Urlaub","Urlaub",))</f>
        <v>0</v>
      </c>
      <c r="Z31" s="28"/>
    </row>
    <row r="32" spans="1:26" ht="21.95" customHeight="1">
      <c r="A32" s="45">
        <f>Jan!B34+1</f>
        <v>43858</v>
      </c>
      <c r="B32" s="46">
        <f>IF(Jan!E35="Krank","Krank",IF(Jan!E35="Urlaub","Urlaub",))</f>
        <v>0</v>
      </c>
      <c r="C32" s="45">
        <f>Feb!B34+1</f>
        <v>43889</v>
      </c>
      <c r="D32" s="46">
        <f>IF(Feb!E35="Krank","Krank",IF(Feb!E35="Urlaub","Urlaub",))</f>
        <v>0</v>
      </c>
      <c r="E32" s="45">
        <f>März!B34+1</f>
        <v>43918</v>
      </c>
      <c r="F32" s="46">
        <f>IF(März!E35="Krank","Krank",IF(März!E35="Urlaub","Urlaub",))</f>
        <v>0</v>
      </c>
      <c r="G32" s="29">
        <f>April!B34+1</f>
        <v>43949</v>
      </c>
      <c r="H32" s="46">
        <f>IF(April!E35="Krank","Krank",IF(April!E35="Urlaub","Urlaub",))</f>
        <v>0</v>
      </c>
      <c r="I32" s="29">
        <f>Mai!B34+1</f>
        <v>43979</v>
      </c>
      <c r="J32" s="46">
        <f>IF(Mai!E35="Krank","Krank",IF(Mai!E35="Urlaub","Urlaub",))</f>
        <v>0</v>
      </c>
      <c r="K32" s="29">
        <f>Juni!B34+1</f>
        <v>44010</v>
      </c>
      <c r="L32" s="46">
        <f>IF(Juni!E35="Krank","Krank",IF(Juni!E35="Urlaub","Urlaub",))</f>
        <v>0</v>
      </c>
      <c r="M32" s="29">
        <f>Juli!B34+1</f>
        <v>44040</v>
      </c>
      <c r="N32" s="46">
        <f>IF(Juli!E35="Krank","Krank",IF(Juli!E35="Urlaub","Urlaub",))</f>
        <v>0</v>
      </c>
      <c r="O32" s="29">
        <f>Aug!B34+1</f>
        <v>44071</v>
      </c>
      <c r="P32" s="46">
        <f>IF(Aug!E35="Krank","Krank",IF(Aug!E35="Urlaub","Urlaub",))</f>
        <v>0</v>
      </c>
      <c r="Q32" s="29">
        <f>Sep!B34+1</f>
        <v>44102</v>
      </c>
      <c r="R32" s="46">
        <f>IF(Sep!E35="Krank","Krank",IF(Sep!E35="Urlaub","Urlaub",))</f>
        <v>0</v>
      </c>
      <c r="S32" s="29">
        <f>Okt!B34+1</f>
        <v>44132</v>
      </c>
      <c r="T32" s="46">
        <f>IF(Okt!E35="Krank","Krank",IF(Okt!E35="Urlaub","Urlaub",))</f>
        <v>0</v>
      </c>
      <c r="U32" s="29">
        <f>Nov!B34+1</f>
        <v>44163</v>
      </c>
      <c r="V32" s="46">
        <f>IF(Nov!E35="Krank","Krank",IF(Nov!E35="Urlaub","Urlaub",))</f>
        <v>0</v>
      </c>
      <c r="W32" s="29">
        <f>Dez!B34+1</f>
        <v>44193</v>
      </c>
      <c r="X32" s="46">
        <f>IF(Dez!E35="Krank","Krank",IF(Dez!E35="Urlaub","Urlaub",))</f>
        <v>0</v>
      </c>
      <c r="Z32" s="28"/>
    </row>
    <row r="33" spans="1:60" ht="21.95" customHeight="1">
      <c r="A33" s="45">
        <f>Jan!B35+1</f>
        <v>43859</v>
      </c>
      <c r="B33" s="46">
        <f>IF(Jan!E36="Krank","Krank",IF(Jan!E36="Urlaub","Urlaub",))</f>
        <v>0</v>
      </c>
      <c r="C33" s="45"/>
      <c r="D33" s="46">
        <f>IF(Feb!E36="Krank","Krank",IF(Feb!E36="Urlaub","Urlaub",))</f>
        <v>0</v>
      </c>
      <c r="E33" s="45">
        <f>März!B35+1</f>
        <v>43919</v>
      </c>
      <c r="F33" s="46">
        <f>IF(März!E36="Krank","Krank",IF(März!E36="Urlaub","Urlaub",))</f>
        <v>0</v>
      </c>
      <c r="G33" s="29">
        <f>April!B35+1</f>
        <v>43950</v>
      </c>
      <c r="H33" s="46">
        <f>IF(April!E36="Krank","Krank",IF(April!E36="Urlaub","Urlaub",))</f>
        <v>0</v>
      </c>
      <c r="I33" s="29">
        <f>Mai!B35+1</f>
        <v>43980</v>
      </c>
      <c r="J33" s="46">
        <f>IF(Mai!E36="Krank","Krank",IF(Mai!E36="Urlaub","Urlaub",))</f>
        <v>0</v>
      </c>
      <c r="K33" s="29">
        <f>Juni!B35+1</f>
        <v>44011</v>
      </c>
      <c r="L33" s="46">
        <f>IF(Juni!E36="Krank","Krank",IF(Juni!E36="Urlaub","Urlaub",))</f>
        <v>0</v>
      </c>
      <c r="M33" s="29">
        <f>Juli!B35+1</f>
        <v>44041</v>
      </c>
      <c r="N33" s="46">
        <f>IF(Juli!E36="Krank","Krank",IF(Juli!E36="Urlaub","Urlaub",))</f>
        <v>0</v>
      </c>
      <c r="O33" s="29">
        <f>Aug!B35+1</f>
        <v>44072</v>
      </c>
      <c r="P33" s="46">
        <f>IF(Aug!E36="Krank","Krank",IF(Aug!E36="Urlaub","Urlaub",))</f>
        <v>0</v>
      </c>
      <c r="Q33" s="29">
        <f>Sep!B35+1</f>
        <v>44103</v>
      </c>
      <c r="R33" s="46">
        <f>IF(Sep!E36="Krank","Krank",IF(Sep!E36="Urlaub","Urlaub",))</f>
        <v>0</v>
      </c>
      <c r="S33" s="29">
        <f>Okt!B35+1</f>
        <v>44133</v>
      </c>
      <c r="T33" s="46">
        <f>IF(Okt!E36="Krank","Krank",IF(Okt!E36="Urlaub","Urlaub",))</f>
        <v>0</v>
      </c>
      <c r="U33" s="29">
        <f>Nov!B35+1</f>
        <v>44164</v>
      </c>
      <c r="V33" s="46">
        <f>IF(Nov!E36="Krank","Krank",IF(Nov!E36="Urlaub","Urlaub",))</f>
        <v>0</v>
      </c>
      <c r="W33" s="29">
        <f>Dez!B35+1</f>
        <v>44194</v>
      </c>
      <c r="X33" s="46">
        <f>IF(Dez!E36="Krank","Krank",IF(Dez!E36="Urlaub","Urlaub",))</f>
        <v>0</v>
      </c>
      <c r="Z33" s="28"/>
    </row>
    <row r="34" spans="1:60" ht="21.95" customHeight="1">
      <c r="A34" s="45">
        <f>Jan!B36+1</f>
        <v>43860</v>
      </c>
      <c r="B34" s="46">
        <f>IF(Jan!E37="Krank","Krank",IF(Jan!E37="Urlaub","Urlaub",))</f>
        <v>0</v>
      </c>
      <c r="C34" s="45"/>
      <c r="D34" s="46">
        <f>IF(Feb!E37="Krank","Krank",IF(Feb!E37="Urlaub","Urlaub",))</f>
        <v>0</v>
      </c>
      <c r="E34" s="45">
        <f>März!B36+1</f>
        <v>43920</v>
      </c>
      <c r="F34" s="46">
        <f>IF(März!E37="Krank","Krank",IF(März!E37="Urlaub","Urlaub",))</f>
        <v>0</v>
      </c>
      <c r="G34" s="29">
        <f>April!B36+1</f>
        <v>43951</v>
      </c>
      <c r="H34" s="46">
        <f>IF(April!E37="Krank","Krank",IF(April!E37="Urlaub","Urlaub",))</f>
        <v>0</v>
      </c>
      <c r="I34" s="29">
        <f>Mai!B36+1</f>
        <v>43981</v>
      </c>
      <c r="J34" s="46">
        <f>IF(Mai!E37="Krank","Krank",IF(Mai!E37="Urlaub","Urlaub",))</f>
        <v>0</v>
      </c>
      <c r="K34" s="29">
        <f>Juni!B36+1</f>
        <v>44012</v>
      </c>
      <c r="L34" s="46">
        <f>IF(Juni!E37="Krank","Krank",IF(Juni!E37="Urlaub","Urlaub",))</f>
        <v>0</v>
      </c>
      <c r="M34" s="29">
        <f>Juli!B36+1</f>
        <v>44042</v>
      </c>
      <c r="N34" s="46">
        <f>IF(Juli!E37="Krank","Krank",IF(Juli!E37="Urlaub","Urlaub",))</f>
        <v>0</v>
      </c>
      <c r="O34" s="29">
        <f>Aug!B36+1</f>
        <v>44073</v>
      </c>
      <c r="P34" s="46">
        <f>IF(Aug!E37="Krank","Krank",IF(Aug!E37="Urlaub","Urlaub",))</f>
        <v>0</v>
      </c>
      <c r="Q34" s="29">
        <f>Sep!B36+1</f>
        <v>44104</v>
      </c>
      <c r="R34" s="46">
        <f>IF(Sep!E37="Krank","Krank",IF(Sep!E37="Urlaub","Urlaub",))</f>
        <v>0</v>
      </c>
      <c r="S34" s="29">
        <f>Okt!B36+1</f>
        <v>44134</v>
      </c>
      <c r="T34" s="46">
        <f>IF(Okt!E37="Krank","Krank",IF(Okt!E37="Urlaub","Urlaub",))</f>
        <v>0</v>
      </c>
      <c r="U34" s="29">
        <f>Nov!B36+1</f>
        <v>44165</v>
      </c>
      <c r="V34" s="46">
        <f>IF(Nov!E37="Krank","Krank",IF(Nov!E37="Urlaub","Urlaub",))</f>
        <v>0</v>
      </c>
      <c r="W34" s="29">
        <f>Dez!B36+1</f>
        <v>44195</v>
      </c>
      <c r="X34" s="46">
        <f>IF(Dez!E37="Krank","Krank",IF(Dez!E37="Urlaub","Urlaub",))</f>
        <v>0</v>
      </c>
      <c r="Z34" s="28"/>
    </row>
    <row r="35" spans="1:60" ht="21.75" customHeight="1">
      <c r="A35" s="45">
        <f>Jan!B37+1</f>
        <v>43861</v>
      </c>
      <c r="B35" s="46">
        <f>IF(Jan!E38="Krank","Krank",IF(Jan!E38="Urlaub","Urlaub",))</f>
        <v>0</v>
      </c>
      <c r="C35" s="45"/>
      <c r="D35" s="46">
        <f>IF(Feb!E38="Krank","Krank",IF(Feb!E38="Urlaub","Urlaub",))</f>
        <v>0</v>
      </c>
      <c r="E35" s="45">
        <f>März!B37+1</f>
        <v>43921</v>
      </c>
      <c r="F35" s="46">
        <f>IF(März!E38="Krank","Krank",IF(März!E38="Urlaub","Urlaub",))</f>
        <v>0</v>
      </c>
      <c r="G35" s="29"/>
      <c r="H35" s="46"/>
      <c r="I35" s="29">
        <f>Mai!B37+1</f>
        <v>43982</v>
      </c>
      <c r="J35" s="46">
        <f>IF(Mai!E38="Krank","Krank",IF(Mai!E38="Urlaub","Urlaub",))</f>
        <v>0</v>
      </c>
      <c r="K35" s="29"/>
      <c r="L35" s="46"/>
      <c r="M35" s="29">
        <f>Juli!B37+1</f>
        <v>44043</v>
      </c>
      <c r="N35" s="46">
        <f>IF(Juli!E38="Krank","Krank",IF(Juli!E38="Urlaub","Urlaub",))</f>
        <v>0</v>
      </c>
      <c r="O35" s="29">
        <f>Aug!B37+1</f>
        <v>44074</v>
      </c>
      <c r="P35" s="46">
        <f>IF(Aug!E38="Krank","Krank",IF(Aug!E38="Urlaub","Urlaub",))</f>
        <v>0</v>
      </c>
      <c r="Q35" s="29"/>
      <c r="R35" s="46"/>
      <c r="S35" s="29">
        <f>Okt!B37+1</f>
        <v>44135</v>
      </c>
      <c r="T35" s="46">
        <f>IF(Okt!E38="Krank","Krank",IF(Okt!E38="Urlaub","Urlaub",))</f>
        <v>0</v>
      </c>
      <c r="U35" s="29"/>
      <c r="V35" s="46"/>
      <c r="W35" s="29">
        <f>Dez!B37+1</f>
        <v>44196</v>
      </c>
      <c r="X35" s="46">
        <f>IF(Dez!E38="Krank","Krank",IF(Dez!E38="Urlaub","Urlaub",))</f>
        <v>0</v>
      </c>
      <c r="Z35" s="28"/>
    </row>
    <row r="36" spans="1:60" s="16" customFormat="1" ht="21.75" customHeight="1">
      <c r="A36" s="22"/>
      <c r="B36" s="20"/>
      <c r="C36" s="18"/>
      <c r="D36" s="19"/>
      <c r="E36" s="18"/>
      <c r="F36" s="19"/>
      <c r="G36" s="21"/>
      <c r="H36" s="19"/>
      <c r="I36" s="21"/>
      <c r="J36" s="19"/>
      <c r="K36" s="21"/>
      <c r="L36" s="19"/>
      <c r="M36" s="21"/>
      <c r="N36" s="19"/>
      <c r="O36" s="21"/>
      <c r="P36" s="19"/>
      <c r="Q36" s="21"/>
      <c r="R36" s="19"/>
      <c r="S36" s="21"/>
      <c r="T36" s="19"/>
      <c r="U36" s="21"/>
      <c r="V36" s="19"/>
      <c r="W36" s="21"/>
      <c r="X36" s="19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</row>
    <row r="38" spans="1:60" ht="21.95" customHeight="1">
      <c r="A38" s="328" t="s">
        <v>24</v>
      </c>
      <c r="B38" s="334"/>
      <c r="C38" s="334"/>
      <c r="D38" s="332"/>
      <c r="F38" s="34">
        <f>Einstellung!K5</f>
        <v>26</v>
      </c>
    </row>
    <row r="39" spans="1:60" ht="21.95" customHeight="1">
      <c r="A39" s="328" t="s">
        <v>65</v>
      </c>
      <c r="B39" s="329"/>
      <c r="C39" s="329"/>
      <c r="D39" s="35">
        <f>Jan!I4-1</f>
        <v>2019</v>
      </c>
      <c r="F39" s="34">
        <f>Einstellung!L5</f>
        <v>0</v>
      </c>
    </row>
    <row r="40" spans="1:60" ht="21.95" customHeight="1">
      <c r="A40" s="328" t="s">
        <v>55</v>
      </c>
      <c r="B40" s="332"/>
      <c r="C40" s="332"/>
      <c r="D40" s="35">
        <f>Jan!I4</f>
        <v>2020</v>
      </c>
      <c r="F40" s="27">
        <f>COUNTIF(A5:X35,"Urlaub")</f>
        <v>0</v>
      </c>
    </row>
    <row r="41" spans="1:60" ht="21.95" customHeight="1">
      <c r="A41" s="328" t="s">
        <v>25</v>
      </c>
      <c r="B41" s="332"/>
      <c r="C41" s="332"/>
      <c r="D41" s="35">
        <f>Jan!I4</f>
        <v>2020</v>
      </c>
      <c r="F41" s="65">
        <f>SUM(Einstellung!K5-F40+Einstellung!L5)</f>
        <v>26</v>
      </c>
      <c r="H41" s="26"/>
    </row>
    <row r="42" spans="1:60" ht="21.95" customHeight="1">
      <c r="A42" s="328" t="s">
        <v>23</v>
      </c>
      <c r="B42" s="332"/>
      <c r="C42" s="332"/>
      <c r="D42" s="35">
        <f>Jan!I4</f>
        <v>2020</v>
      </c>
      <c r="F42" s="15">
        <f>COUNTIF(A5:X35,"Krank")</f>
        <v>0</v>
      </c>
    </row>
    <row r="44" spans="1:60" s="32" customFormat="1" ht="21.95" customHeight="1"/>
    <row r="45" spans="1:60" s="32" customFormat="1" ht="21.95" customHeight="1">
      <c r="B45" s="31"/>
      <c r="D45" s="31"/>
      <c r="F45" s="31"/>
      <c r="H45" s="31"/>
      <c r="J45" s="31"/>
      <c r="L45" s="31"/>
      <c r="N45" s="31"/>
      <c r="P45" s="31"/>
      <c r="R45" s="31"/>
      <c r="T45" s="31"/>
      <c r="V45" s="31"/>
      <c r="X45" s="31"/>
    </row>
  </sheetData>
  <dataConsolidate/>
  <customSheetViews>
    <customSheetView guid="{B409B1D8-D453-4688-A3DF-F6600DDF63CF}" scale="66" showRuler="0">
      <selection activeCell="I33" sqref="I33"/>
      <rowBreaks count="1" manualBreakCount="1">
        <brk id="42" max="16383" man="1"/>
      </rowBreaks>
      <pageMargins left="0.55118110236220474" right="0.55118110236220474" top="0.23622047244094491" bottom="0.15748031496062992" header="0.23622047244094491" footer="0.11811023622047245"/>
      <printOptions horizontalCentered="1" verticalCentered="1"/>
      <pageSetup paperSize="9" scale="59" orientation="landscape" horizontalDpi="0" verticalDpi="0" r:id="rId1"/>
      <headerFooter alignWithMargins="0"/>
    </customSheetView>
  </customSheetViews>
  <mergeCells count="19">
    <mergeCell ref="A42:C42"/>
    <mergeCell ref="O4:P4"/>
    <mergeCell ref="A40:C40"/>
    <mergeCell ref="W4:X4"/>
    <mergeCell ref="S4:T4"/>
    <mergeCell ref="U4:V4"/>
    <mergeCell ref="A38:D38"/>
    <mergeCell ref="G4:H4"/>
    <mergeCell ref="I4:J4"/>
    <mergeCell ref="K4:L4"/>
    <mergeCell ref="Q4:R4"/>
    <mergeCell ref="A41:C41"/>
    <mergeCell ref="N2:O2"/>
    <mergeCell ref="A2:M2"/>
    <mergeCell ref="A39:C39"/>
    <mergeCell ref="E4:F4"/>
    <mergeCell ref="M4:N4"/>
    <mergeCell ref="A4:B4"/>
    <mergeCell ref="C4:D4"/>
  </mergeCells>
  <phoneticPr fontId="9" type="noConversion"/>
  <conditionalFormatting sqref="A5:A35">
    <cfRule type="expression" dxfId="26" priority="1" stopIfTrue="1">
      <formula>WEEKDAY($A5,2)=7</formula>
    </cfRule>
    <cfRule type="expression" dxfId="25" priority="2" stopIfTrue="1">
      <formula>WEEKDAY($A5,1)=7</formula>
    </cfRule>
  </conditionalFormatting>
  <conditionalFormatting sqref="C5:C35">
    <cfRule type="expression" dxfId="24" priority="3" stopIfTrue="1">
      <formula>WEEKDAY($C5,2)=7</formula>
    </cfRule>
    <cfRule type="expression" dxfId="23" priority="4" stopIfTrue="1">
      <formula>WEEKDAY($C5,1)=7</formula>
    </cfRule>
  </conditionalFormatting>
  <conditionalFormatting sqref="G5:G35">
    <cfRule type="expression" dxfId="22" priority="5" stopIfTrue="1">
      <formula>WEEKDAY($G5,2)=7</formula>
    </cfRule>
    <cfRule type="expression" dxfId="21" priority="6" stopIfTrue="1">
      <formula>WEEKDAY($G5,1)=7</formula>
    </cfRule>
  </conditionalFormatting>
  <conditionalFormatting sqref="I5:I35">
    <cfRule type="expression" dxfId="20" priority="7" stopIfTrue="1">
      <formula>WEEKDAY($I5,2)=7</formula>
    </cfRule>
    <cfRule type="expression" dxfId="19" priority="8" stopIfTrue="1">
      <formula>WEEKDAY($I5,1)=7</formula>
    </cfRule>
  </conditionalFormatting>
  <conditionalFormatting sqref="K5:K35">
    <cfRule type="expression" dxfId="18" priority="9" stopIfTrue="1">
      <formula>WEEKDAY($K5,2)=7</formula>
    </cfRule>
    <cfRule type="expression" dxfId="17" priority="10" stopIfTrue="1">
      <formula>WEEKDAY($K5,1)=7</formula>
    </cfRule>
  </conditionalFormatting>
  <conditionalFormatting sqref="M5:M35">
    <cfRule type="expression" dxfId="16" priority="11" stopIfTrue="1">
      <formula>WEEKDAY($M5,2)=7</formula>
    </cfRule>
    <cfRule type="expression" dxfId="15" priority="12" stopIfTrue="1">
      <formula>WEEKDAY($M5,1)=7</formula>
    </cfRule>
  </conditionalFormatting>
  <conditionalFormatting sqref="O5:O35">
    <cfRule type="expression" dxfId="14" priority="13" stopIfTrue="1">
      <formula>WEEKDAY($O5,2)=7</formula>
    </cfRule>
    <cfRule type="expression" dxfId="13" priority="14" stopIfTrue="1">
      <formula>WEEKDAY($O5,1)=7</formula>
    </cfRule>
  </conditionalFormatting>
  <conditionalFormatting sqref="Q5:Q35">
    <cfRule type="expression" dxfId="12" priority="15" stopIfTrue="1">
      <formula>WEEKDAY($Q5,2)=7</formula>
    </cfRule>
    <cfRule type="expression" dxfId="11" priority="16" stopIfTrue="1">
      <formula>WEEKDAY($Q5,1)=7</formula>
    </cfRule>
  </conditionalFormatting>
  <conditionalFormatting sqref="S5:S35">
    <cfRule type="expression" dxfId="10" priority="17" stopIfTrue="1">
      <formula>WEEKDAY($S5,2)=7</formula>
    </cfRule>
    <cfRule type="expression" dxfId="9" priority="18" stopIfTrue="1">
      <formula>WEEKDAY($S5,1)=7</formula>
    </cfRule>
  </conditionalFormatting>
  <conditionalFormatting sqref="U5:U35">
    <cfRule type="expression" dxfId="8" priority="19" stopIfTrue="1">
      <formula>WEEKDAY($U5,2)=7</formula>
    </cfRule>
    <cfRule type="expression" dxfId="7" priority="20" stopIfTrue="1">
      <formula>WEEKDAY($U5,1)=7</formula>
    </cfRule>
  </conditionalFormatting>
  <conditionalFormatting sqref="W5:W35">
    <cfRule type="expression" dxfId="6" priority="21" stopIfTrue="1">
      <formula>WEEKDAY($W5,2)=7</formula>
    </cfRule>
    <cfRule type="expression" dxfId="5" priority="22" stopIfTrue="1">
      <formula>WEEKDAY($W5,1)=7</formula>
    </cfRule>
  </conditionalFormatting>
  <conditionalFormatting sqref="E5:E35">
    <cfRule type="expression" dxfId="4" priority="23" stopIfTrue="1">
      <formula>WEEKDAY($E5,2)=7</formula>
    </cfRule>
    <cfRule type="expression" dxfId="3" priority="24" stopIfTrue="1">
      <formula>WEEKDAY($E5,1)=7</formula>
    </cfRule>
  </conditionalFormatting>
  <conditionalFormatting sqref="V5:V35 B5:B35 F5:F35 H5:H35 J5:J35 L5:L35 N5:N35 P5:P35 R5:R35 T5:T35 X5:X35 D5:D35">
    <cfRule type="cellIs" dxfId="2" priority="26" stopIfTrue="1" operator="equal">
      <formula>"Urlaub"</formula>
    </cfRule>
    <cfRule type="cellIs" dxfId="1" priority="27" stopIfTrue="1" operator="equal">
      <formula>"Krank"</formula>
    </cfRule>
  </conditionalFormatting>
  <printOptions horizontalCentered="1" verticalCentered="1"/>
  <pageMargins left="0.55118110236220474" right="0.55118110236220474" top="0.23622047244094491" bottom="0.15748031496062992" header="0.23622047244094491" footer="0.11811023622047245"/>
  <pageSetup paperSize="9" scale="59" orientation="landscape" r:id="rId2"/>
  <headerFooter alignWithMargins="0"/>
  <rowBreaks count="1" manualBreakCount="1">
    <brk id="42" max="16383" man="1"/>
  </rowBreaks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belle12"/>
  <dimension ref="A1:BW56"/>
  <sheetViews>
    <sheetView topLeftCell="BE10" workbookViewId="0">
      <selection activeCell="AR39" sqref="AR39"/>
    </sheetView>
  </sheetViews>
  <sheetFormatPr baseColWidth="10" defaultRowHeight="12.75"/>
  <cols>
    <col min="1" max="1" width="4.28515625" style="38" customWidth="1"/>
    <col min="3" max="3" width="11.42578125" style="38"/>
    <col min="4" max="4" width="8" style="38" customWidth="1"/>
    <col min="5" max="6" width="8.28515625" style="38" customWidth="1"/>
    <col min="7" max="7" width="4.28515625" style="38" customWidth="1"/>
    <col min="9" max="9" width="11.42578125" style="38"/>
    <col min="10" max="12" width="9.140625" style="38" customWidth="1"/>
    <col min="13" max="13" width="4.28515625" style="38" customWidth="1"/>
    <col min="15" max="15" width="11.42578125" style="38"/>
    <col min="16" max="18" width="9.140625" style="38" customWidth="1"/>
    <col min="19" max="19" width="4.28515625" style="38" customWidth="1"/>
    <col min="21" max="21" width="11.42578125" style="38"/>
    <col min="22" max="24" width="9.140625" style="38" customWidth="1"/>
    <col min="25" max="25" width="4.28515625" style="38" customWidth="1"/>
    <col min="27" max="27" width="11.42578125" style="38"/>
    <col min="28" max="30" width="9.140625" style="38" customWidth="1"/>
    <col min="31" max="31" width="4.28515625" style="38" customWidth="1"/>
    <col min="33" max="33" width="11.42578125" style="38"/>
    <col min="34" max="36" width="9.140625" style="38" customWidth="1"/>
    <col min="37" max="37" width="4.28515625" style="38" customWidth="1"/>
    <col min="39" max="39" width="11.42578125" style="38"/>
    <col min="40" max="42" width="9.140625" style="38" customWidth="1"/>
    <col min="43" max="43" width="4.28515625" style="38" customWidth="1"/>
    <col min="45" max="45" width="11.42578125" style="38"/>
    <col min="46" max="48" width="9.140625" style="38" customWidth="1"/>
    <col min="49" max="49" width="4.28515625" style="38" customWidth="1"/>
    <col min="51" max="51" width="11.42578125" style="38"/>
    <col min="52" max="54" width="9.140625" style="38" customWidth="1"/>
    <col min="55" max="55" width="4.28515625" style="38" customWidth="1"/>
    <col min="57" max="57" width="11.42578125" style="38"/>
    <col min="58" max="60" width="9.140625" style="38" customWidth="1"/>
    <col min="61" max="61" width="4.28515625" style="38" customWidth="1"/>
    <col min="63" max="63" width="11.42578125" style="38"/>
    <col min="64" max="66" width="9.140625" style="38" customWidth="1"/>
    <col min="67" max="67" width="4.28515625" style="38" customWidth="1"/>
    <col min="69" max="69" width="11.42578125" style="38"/>
    <col min="70" max="72" width="9.140625" style="38" customWidth="1"/>
    <col min="73" max="16384" width="11.42578125" style="38"/>
  </cols>
  <sheetData>
    <row r="1" spans="1:73" ht="15.75">
      <c r="A1"/>
      <c r="C1" s="91"/>
      <c r="D1" s="93"/>
      <c r="E1" s="93"/>
      <c r="F1" s="94"/>
      <c r="G1" s="93"/>
      <c r="I1" s="93"/>
      <c r="J1" s="93"/>
      <c r="K1" s="93"/>
      <c r="L1" s="97" t="s">
        <v>68</v>
      </c>
      <c r="M1" s="93"/>
      <c r="O1" s="93"/>
      <c r="P1" s="93"/>
      <c r="Q1" s="93"/>
      <c r="R1" s="93"/>
      <c r="S1" s="93"/>
      <c r="U1" s="93"/>
      <c r="V1" s="93"/>
      <c r="W1" s="93"/>
      <c r="X1" s="93"/>
      <c r="Y1" s="93"/>
      <c r="AA1" s="93"/>
      <c r="AB1" s="93"/>
      <c r="AC1" s="93"/>
      <c r="AD1" s="93"/>
      <c r="AE1" s="93"/>
      <c r="AG1" s="92"/>
      <c r="AH1" s="92"/>
      <c r="AI1" s="92"/>
      <c r="AJ1" s="92"/>
      <c r="AK1" s="92"/>
      <c r="AM1"/>
      <c r="AN1"/>
      <c r="AO1"/>
      <c r="AP1"/>
      <c r="AQ1"/>
      <c r="AS1"/>
      <c r="AT1"/>
      <c r="AU1"/>
      <c r="AV1"/>
      <c r="AW1"/>
      <c r="AY1"/>
      <c r="AZ1"/>
      <c r="BA1"/>
      <c r="BB1"/>
      <c r="BE1"/>
      <c r="BF1"/>
      <c r="BG1"/>
      <c r="BH1"/>
      <c r="BK1"/>
      <c r="BL1"/>
      <c r="BM1"/>
      <c r="BN1"/>
      <c r="BO1"/>
      <c r="BQ1"/>
      <c r="BR1"/>
      <c r="BS1"/>
      <c r="BT1"/>
      <c r="BU1"/>
    </row>
    <row r="2" spans="1:73" ht="15.75">
      <c r="A2"/>
      <c r="C2" s="95"/>
      <c r="D2" s="95"/>
      <c r="E2" s="95"/>
      <c r="F2" s="96"/>
      <c r="G2" s="95"/>
      <c r="I2" s="95"/>
      <c r="J2" s="95"/>
      <c r="K2" s="95"/>
      <c r="L2" s="35">
        <f>Einstellung!G5</f>
        <v>2020</v>
      </c>
      <c r="M2" s="95"/>
      <c r="O2" s="95"/>
      <c r="P2" s="95"/>
      <c r="Q2" s="95"/>
      <c r="R2" s="95"/>
      <c r="S2" s="95"/>
      <c r="U2" s="95"/>
      <c r="V2" s="95"/>
      <c r="W2" s="95"/>
      <c r="X2" s="95"/>
      <c r="Y2" s="95"/>
      <c r="AA2" s="95"/>
      <c r="AB2" s="95"/>
      <c r="AC2" s="95"/>
      <c r="AD2" s="95"/>
      <c r="AE2" s="95"/>
      <c r="AG2"/>
      <c r="AH2"/>
      <c r="AI2"/>
      <c r="AJ2"/>
      <c r="AK2"/>
      <c r="AM2"/>
      <c r="AN2"/>
      <c r="AO2"/>
      <c r="AP2"/>
      <c r="AQ2"/>
      <c r="AS2"/>
      <c r="AT2"/>
      <c r="AU2"/>
      <c r="AV2"/>
      <c r="AW2"/>
      <c r="AY2"/>
      <c r="AZ2"/>
      <c r="BA2"/>
      <c r="BB2"/>
      <c r="BE2"/>
      <c r="BF2"/>
      <c r="BG2"/>
      <c r="BH2"/>
      <c r="BK2"/>
      <c r="BL2"/>
      <c r="BM2"/>
      <c r="BN2"/>
      <c r="BO2"/>
      <c r="BQ2"/>
      <c r="BR2"/>
      <c r="BS2"/>
      <c r="BT2"/>
      <c r="BU2"/>
    </row>
    <row r="3" spans="1:73" ht="15.75">
      <c r="A3"/>
      <c r="C3" s="95"/>
      <c r="D3" s="95"/>
      <c r="E3" s="95"/>
      <c r="F3" s="96"/>
      <c r="G3" s="95"/>
      <c r="I3" s="95"/>
      <c r="J3" s="95"/>
      <c r="K3" s="95"/>
      <c r="L3" s="95"/>
      <c r="M3" s="95"/>
      <c r="O3" s="95"/>
      <c r="P3" s="95"/>
      <c r="Q3" s="95"/>
      <c r="R3" s="95"/>
      <c r="S3" s="95"/>
      <c r="U3" s="95"/>
      <c r="V3" s="95"/>
      <c r="W3" s="95"/>
      <c r="X3" s="95"/>
      <c r="Y3" s="95"/>
      <c r="AA3" s="95"/>
      <c r="AB3" s="95"/>
      <c r="AC3" s="95"/>
      <c r="AD3" s="95"/>
      <c r="AE3" s="95"/>
      <c r="AG3"/>
      <c r="AH3"/>
      <c r="AI3"/>
      <c r="AJ3"/>
      <c r="AK3"/>
      <c r="AM3"/>
      <c r="AN3"/>
      <c r="AO3"/>
      <c r="AP3"/>
      <c r="AQ3"/>
      <c r="AS3"/>
      <c r="AT3"/>
      <c r="AU3"/>
      <c r="AV3"/>
      <c r="AW3"/>
      <c r="AY3"/>
      <c r="AZ3"/>
      <c r="BA3"/>
      <c r="BB3"/>
      <c r="BE3"/>
      <c r="BF3"/>
      <c r="BG3"/>
      <c r="BH3"/>
      <c r="BK3"/>
      <c r="BL3"/>
      <c r="BM3"/>
      <c r="BN3"/>
      <c r="BO3"/>
      <c r="BQ3"/>
      <c r="BR3"/>
      <c r="BS3"/>
      <c r="BT3"/>
      <c r="BU3"/>
    </row>
    <row r="4" spans="1:73" ht="15.75">
      <c r="A4" s="244"/>
      <c r="C4" s="25" t="s">
        <v>66</v>
      </c>
      <c r="D4" s="244"/>
      <c r="E4" s="25"/>
      <c r="F4" s="99"/>
      <c r="G4" s="244"/>
      <c r="I4" s="25" t="s">
        <v>67</v>
      </c>
      <c r="J4" s="25"/>
      <c r="K4" s="25"/>
      <c r="L4" s="246"/>
      <c r="M4" s="244"/>
      <c r="O4" s="100" t="s">
        <v>12</v>
      </c>
      <c r="S4" s="244"/>
      <c r="U4" s="100" t="s">
        <v>3</v>
      </c>
      <c r="AA4" s="101" t="s">
        <v>4</v>
      </c>
      <c r="AB4" s="244"/>
      <c r="AG4" s="100" t="s">
        <v>11</v>
      </c>
      <c r="AH4" s="244"/>
      <c r="AM4" s="100" t="s">
        <v>10</v>
      </c>
      <c r="AN4" s="100"/>
      <c r="AO4" s="100"/>
      <c r="AP4" s="100"/>
      <c r="AQ4" s="244"/>
      <c r="AS4" s="100" t="s">
        <v>9</v>
      </c>
      <c r="AT4" s="100"/>
      <c r="AU4" s="100"/>
      <c r="AV4" s="100"/>
      <c r="AW4" s="100"/>
      <c r="AY4" s="95" t="s">
        <v>8</v>
      </c>
      <c r="AZ4" s="95"/>
      <c r="BA4" s="95"/>
      <c r="BB4" s="95"/>
      <c r="BE4" s="95" t="s">
        <v>7</v>
      </c>
      <c r="BF4" s="95"/>
      <c r="BG4" s="95"/>
      <c r="BH4" s="95"/>
      <c r="BK4" s="95" t="s">
        <v>6</v>
      </c>
      <c r="BL4" s="95"/>
      <c r="BM4" s="95"/>
      <c r="BN4" s="95"/>
      <c r="BO4" s="244"/>
      <c r="BQ4" s="95" t="s">
        <v>5</v>
      </c>
      <c r="BR4" s="95"/>
      <c r="BS4" s="95"/>
      <c r="BT4" s="95"/>
      <c r="BU4" s="244"/>
    </row>
    <row r="5" spans="1:73">
      <c r="A5" s="244"/>
      <c r="C5" s="244"/>
      <c r="D5" s="244"/>
      <c r="E5" s="244"/>
      <c r="F5" s="98"/>
      <c r="G5" s="244"/>
      <c r="I5" s="244"/>
      <c r="J5" s="244"/>
      <c r="K5" s="244"/>
      <c r="L5" s="244"/>
      <c r="M5" s="244"/>
      <c r="O5" s="244"/>
      <c r="P5" s="244"/>
      <c r="Q5" s="244"/>
      <c r="R5" s="244"/>
      <c r="S5" s="244"/>
      <c r="U5" s="244"/>
      <c r="V5" s="244"/>
      <c r="W5" s="244"/>
      <c r="X5" s="244"/>
      <c r="Y5" s="244"/>
      <c r="AA5" s="244"/>
      <c r="AB5" s="244"/>
      <c r="AC5" s="244"/>
      <c r="AD5" s="244"/>
      <c r="AE5" s="244"/>
      <c r="AG5" s="244"/>
      <c r="AH5" s="244"/>
      <c r="AI5" s="244"/>
      <c r="AJ5" s="244"/>
      <c r="AK5" s="244"/>
      <c r="AM5" s="244"/>
      <c r="AN5" s="244"/>
      <c r="AO5" s="244"/>
      <c r="AP5" s="244"/>
      <c r="AQ5" s="244"/>
      <c r="AS5" s="244"/>
      <c r="AT5" s="244"/>
      <c r="AU5" s="244"/>
      <c r="AV5" s="244"/>
      <c r="AW5" s="244"/>
      <c r="AY5" s="244"/>
      <c r="AZ5" s="244"/>
      <c r="BA5" s="244"/>
      <c r="BB5" s="244"/>
      <c r="BE5" s="244"/>
      <c r="BF5" s="244"/>
      <c r="BG5" s="244"/>
      <c r="BH5" s="244"/>
      <c r="BK5" s="244"/>
      <c r="BL5" s="244"/>
      <c r="BM5" s="244"/>
      <c r="BN5" s="244"/>
      <c r="BO5" s="244"/>
      <c r="BQ5" s="244"/>
      <c r="BR5" s="244"/>
      <c r="BS5" s="244"/>
      <c r="BT5" s="244"/>
      <c r="BU5" s="244"/>
    </row>
    <row r="6" spans="1:73" ht="12.75" customHeight="1">
      <c r="A6" s="244"/>
      <c r="C6" s="102"/>
      <c r="D6" s="276" t="s">
        <v>133</v>
      </c>
      <c r="E6" s="278" t="s">
        <v>135</v>
      </c>
      <c r="F6" s="103"/>
      <c r="G6" s="102"/>
      <c r="I6" s="10"/>
      <c r="J6" s="276" t="s">
        <v>133</v>
      </c>
      <c r="K6" s="278" t="s">
        <v>135</v>
      </c>
      <c r="L6" s="10"/>
      <c r="M6" s="102"/>
      <c r="O6" s="102"/>
      <c r="P6" s="276" t="s">
        <v>133</v>
      </c>
      <c r="Q6" s="278" t="s">
        <v>135</v>
      </c>
      <c r="R6" s="102"/>
      <c r="S6" s="102"/>
      <c r="U6" s="102"/>
      <c r="V6" s="276" t="s">
        <v>133</v>
      </c>
      <c r="W6" s="278" t="s">
        <v>135</v>
      </c>
      <c r="X6" s="102"/>
      <c r="Y6" s="102"/>
      <c r="AA6" s="102"/>
      <c r="AB6" s="276" t="s">
        <v>133</v>
      </c>
      <c r="AC6" s="278" t="s">
        <v>135</v>
      </c>
      <c r="AD6" s="104"/>
      <c r="AE6" s="102"/>
      <c r="AG6" s="102"/>
      <c r="AH6" s="276" t="s">
        <v>133</v>
      </c>
      <c r="AI6" s="278" t="s">
        <v>135</v>
      </c>
      <c r="AJ6" s="102"/>
      <c r="AK6" s="244"/>
      <c r="AM6" s="244"/>
      <c r="AN6" s="276" t="s">
        <v>133</v>
      </c>
      <c r="AO6" s="278" t="s">
        <v>135</v>
      </c>
      <c r="AP6" s="244"/>
      <c r="AQ6" s="244"/>
      <c r="AS6" s="244"/>
      <c r="AT6" s="276" t="s">
        <v>133</v>
      </c>
      <c r="AU6" s="278" t="s">
        <v>135</v>
      </c>
      <c r="AV6" s="244"/>
      <c r="AW6" s="244"/>
      <c r="AY6" s="244"/>
      <c r="AZ6" s="276" t="s">
        <v>133</v>
      </c>
      <c r="BA6" s="245" t="s">
        <v>69</v>
      </c>
      <c r="BB6" s="244"/>
      <c r="BE6" s="244"/>
      <c r="BF6" s="276" t="s">
        <v>133</v>
      </c>
      <c r="BG6" s="278" t="s">
        <v>135</v>
      </c>
      <c r="BH6" s="244"/>
      <c r="BK6" s="244"/>
      <c r="BL6" s="276" t="s">
        <v>133</v>
      </c>
      <c r="BM6" s="278" t="s">
        <v>135</v>
      </c>
      <c r="BN6" s="244"/>
      <c r="BO6" s="244"/>
      <c r="BQ6" s="244"/>
      <c r="BR6" s="276" t="s">
        <v>133</v>
      </c>
      <c r="BS6" s="278" t="s">
        <v>135</v>
      </c>
      <c r="BT6" s="244"/>
      <c r="BU6" s="244"/>
    </row>
    <row r="7" spans="1:73">
      <c r="A7" s="105"/>
      <c r="B7" s="288" t="s">
        <v>131</v>
      </c>
      <c r="C7" s="275" t="s">
        <v>132</v>
      </c>
      <c r="D7" s="277" t="s">
        <v>134</v>
      </c>
      <c r="E7" s="279" t="s">
        <v>1</v>
      </c>
      <c r="F7" s="106" t="s">
        <v>70</v>
      </c>
      <c r="G7" s="107"/>
      <c r="H7" s="140" t="s">
        <v>84</v>
      </c>
      <c r="I7" s="254" t="s">
        <v>96</v>
      </c>
      <c r="J7" s="277" t="s">
        <v>134</v>
      </c>
      <c r="K7" s="279" t="s">
        <v>1</v>
      </c>
      <c r="L7" s="108" t="s">
        <v>70</v>
      </c>
      <c r="M7" s="109"/>
      <c r="N7" s="140" t="s">
        <v>84</v>
      </c>
      <c r="O7" s="288" t="s">
        <v>96</v>
      </c>
      <c r="P7" s="277" t="s">
        <v>134</v>
      </c>
      <c r="Q7" s="279" t="s">
        <v>1</v>
      </c>
      <c r="R7" s="110" t="s">
        <v>70</v>
      </c>
      <c r="S7" s="107"/>
      <c r="T7" s="140" t="s">
        <v>84</v>
      </c>
      <c r="U7" s="288" t="s">
        <v>96</v>
      </c>
      <c r="V7" s="277" t="s">
        <v>134</v>
      </c>
      <c r="W7" s="279" t="s">
        <v>1</v>
      </c>
      <c r="X7" s="111" t="s">
        <v>70</v>
      </c>
      <c r="Y7" s="112"/>
      <c r="Z7" s="285" t="s">
        <v>84</v>
      </c>
      <c r="AA7" s="289" t="s">
        <v>96</v>
      </c>
      <c r="AB7" s="277" t="s">
        <v>134</v>
      </c>
      <c r="AC7" s="279" t="s">
        <v>1</v>
      </c>
      <c r="AD7" s="110" t="s">
        <v>70</v>
      </c>
      <c r="AE7" s="109"/>
      <c r="AF7" s="285" t="s">
        <v>84</v>
      </c>
      <c r="AG7" s="284" t="s">
        <v>96</v>
      </c>
      <c r="AH7" s="277" t="s">
        <v>134</v>
      </c>
      <c r="AI7" s="279" t="s">
        <v>1</v>
      </c>
      <c r="AJ7" s="113" t="s">
        <v>70</v>
      </c>
      <c r="AK7" s="114"/>
      <c r="AL7" s="285" t="s">
        <v>84</v>
      </c>
      <c r="AM7" s="290" t="s">
        <v>96</v>
      </c>
      <c r="AN7" s="277" t="s">
        <v>134</v>
      </c>
      <c r="AO7" s="279" t="s">
        <v>1</v>
      </c>
      <c r="AP7" s="42" t="s">
        <v>70</v>
      </c>
      <c r="AQ7" s="115"/>
      <c r="AR7" s="285" t="s">
        <v>84</v>
      </c>
      <c r="AS7" s="290" t="s">
        <v>96</v>
      </c>
      <c r="AT7" s="277" t="s">
        <v>134</v>
      </c>
      <c r="AU7" s="279" t="s">
        <v>1</v>
      </c>
      <c r="AV7" s="116" t="s">
        <v>70</v>
      </c>
      <c r="AW7" s="105"/>
      <c r="AX7" s="285" t="s">
        <v>84</v>
      </c>
      <c r="AY7" s="291" t="s">
        <v>96</v>
      </c>
      <c r="AZ7" s="277" t="s">
        <v>134</v>
      </c>
      <c r="BA7" s="279" t="s">
        <v>1</v>
      </c>
      <c r="BB7" s="244" t="s">
        <v>70</v>
      </c>
      <c r="BC7" s="147"/>
      <c r="BD7" s="285" t="s">
        <v>84</v>
      </c>
      <c r="BE7" s="283" t="s">
        <v>96</v>
      </c>
      <c r="BF7" s="277" t="s">
        <v>134</v>
      </c>
      <c r="BG7" s="279" t="s">
        <v>1</v>
      </c>
      <c r="BH7" s="116" t="s">
        <v>70</v>
      </c>
      <c r="BI7" s="144"/>
      <c r="BJ7" s="292" t="s">
        <v>84</v>
      </c>
      <c r="BK7" s="292" t="s">
        <v>96</v>
      </c>
      <c r="BL7" s="277" t="s">
        <v>134</v>
      </c>
      <c r="BM7" s="279" t="s">
        <v>1</v>
      </c>
      <c r="BN7" s="116" t="s">
        <v>70</v>
      </c>
      <c r="BO7" s="5"/>
      <c r="BP7" s="288" t="s">
        <v>84</v>
      </c>
      <c r="BQ7" s="288" t="s">
        <v>96</v>
      </c>
      <c r="BR7" s="277" t="s">
        <v>134</v>
      </c>
      <c r="BS7" s="279" t="s">
        <v>1</v>
      </c>
      <c r="BT7" s="116" t="s">
        <v>70</v>
      </c>
      <c r="BU7" s="244"/>
    </row>
    <row r="8" spans="1:73">
      <c r="A8" s="117">
        <f>Jan!B8</f>
        <v>43831</v>
      </c>
      <c r="B8" s="118" t="str">
        <f>IF(Jan!E8="","",Jan!E8)</f>
        <v/>
      </c>
      <c r="C8" s="118" t="str">
        <f>IF(Jan!F8="","",Jan!F8)</f>
        <v/>
      </c>
      <c r="D8" s="119" t="str">
        <f>IF(C8="","",Jan!N8)</f>
        <v/>
      </c>
      <c r="E8" s="119" t="str">
        <f>IF(Jan!F8="","",IF(AND(Jan!F8="Deutschland",Jan!E8="Deutschland"),28,IF(AND(Jan!F8="Deutschland",Jan!E8="Firma"),14,IF(Jan!F8&lt;&gt;Jan!E8,VLOOKUP(Jan!F8,Einstellung!$C$6:$D$25,2,0),VLOOKUP(Jan!F8,Einstellung!$A$6:$B$25,2,0)))))</f>
        <v/>
      </c>
      <c r="F8" s="120" t="str">
        <f>IF(E8="","",E8-D8)</f>
        <v/>
      </c>
      <c r="G8" s="117">
        <f>Feb!B8</f>
        <v>43862</v>
      </c>
      <c r="H8" s="121" t="str">
        <f>IF(Feb!E8="","",Feb!E8)</f>
        <v/>
      </c>
      <c r="I8" s="121" t="str">
        <f>IF(Feb!F8="","",Feb!F8)</f>
        <v/>
      </c>
      <c r="J8" s="227" t="str">
        <f>IF(I8="","",Feb!N8)</f>
        <v/>
      </c>
      <c r="K8" s="119" t="str">
        <f>IF(Feb!F8="","",IF(AND(Feb!F8="Deutschland",Feb!E8="Deutschland"),28,IF(AND(Feb!F8="Deutschland",Feb!E8="Firma"),14,IF(Feb!F8&lt;&gt;Feb!E8,VLOOKUP(Feb!F8,Einstellung!$C$6:$D$25,2,0),VLOOKUP(Feb!F8,Einstellung!$A$6:$B$25,2,0)))))</f>
        <v/>
      </c>
      <c r="L8" s="122" t="str">
        <f>IF(K8="","",K8-J8)</f>
        <v/>
      </c>
      <c r="M8" s="117">
        <f>März!B8</f>
        <v>43891</v>
      </c>
      <c r="N8" s="121" t="str">
        <f>IF(März!E8="","",März!E8)</f>
        <v/>
      </c>
      <c r="O8" s="121" t="str">
        <f>IF(März!F8="","",März!F8)</f>
        <v/>
      </c>
      <c r="P8" s="119" t="str">
        <f>IF(O8="","",März!N8)</f>
        <v/>
      </c>
      <c r="Q8" s="119" t="str">
        <f>IF(März!F8="","",IF(AND(März!F8="Deutschland",März!E8="Deutschland"),28,IF(AND(März!F8="Deutschland",März!E8="Firma"),14,IF(März!F8&lt;&gt;März!E8,VLOOKUP(März!F8,Einstellung!$C$6:$D$25,2,0),VLOOKUP(März!F8,Einstellung!$A$6:$B$25,2,0)))))</f>
        <v/>
      </c>
      <c r="R8" s="122" t="str">
        <f>IF(Q8="","",Q8-P8)</f>
        <v/>
      </c>
      <c r="S8" s="117">
        <f>April!B8</f>
        <v>43922</v>
      </c>
      <c r="T8" s="121" t="str">
        <f>IF(April!E8="","",April!E8)</f>
        <v/>
      </c>
      <c r="U8" s="121" t="str">
        <f>IF(April!F8="","",April!F8)</f>
        <v/>
      </c>
      <c r="V8" s="119" t="str">
        <f>IF(U8="","",April!N8)</f>
        <v/>
      </c>
      <c r="W8" s="119" t="str">
        <f>IF(April!F8="","",IF(AND(April!F8="Deutschland",April!E8="Deutschland"),28,IF(AND(April!F8="Deutschland",April!E8="Firma"),14,IF(April!F8&lt;&gt;April!E8,VLOOKUP(April!F8,Einstellung!$C$6:$D$25,2,0),VLOOKUP(April!F8,Einstellung!$A$6:$B$25,2,0)))))</f>
        <v/>
      </c>
      <c r="X8" s="123" t="str">
        <f>IF(W8="","",W8-V8)</f>
        <v/>
      </c>
      <c r="Y8" s="117">
        <f>Mai!B8</f>
        <v>43952</v>
      </c>
      <c r="Z8" s="118" t="str">
        <f>IF(Mai!E8="","",Mai!E8)</f>
        <v/>
      </c>
      <c r="AA8" s="118" t="str">
        <f>IF(Mai!F8="","",Mai!F8)</f>
        <v/>
      </c>
      <c r="AB8" s="119" t="str">
        <f>IF(AA8="","",Mai!N8)</f>
        <v/>
      </c>
      <c r="AC8" s="119" t="str">
        <f>IF(Mai!F8="","",IF(AND(Mai!F8="Deutschland",Mai!E8="Deutschland"),28,IF(AND(Mai!F8="Deutschland",Mai!E8="Firma"),14,IF(Mai!F8&lt;&gt;Mai!E8,VLOOKUP(Mai!F8,Einstellung!$C$6:$D$25,2,0),VLOOKUP(Mai!F8,Einstellung!$A$6:$B$25,2,0)))))</f>
        <v/>
      </c>
      <c r="AD8" s="122" t="str">
        <f>IF(AC8="","",AC8-AB8)</f>
        <v/>
      </c>
      <c r="AE8" s="117">
        <f>Juni!B8</f>
        <v>43983</v>
      </c>
      <c r="AF8" s="121" t="str">
        <f>IF(Juni!E8="","",Juni!E8)</f>
        <v/>
      </c>
      <c r="AG8" s="121" t="str">
        <f>IF(Juni!F8="","",Juni!F8)</f>
        <v/>
      </c>
      <c r="AH8" s="119" t="str">
        <f>IF(AG8="","",Juni!N8)</f>
        <v/>
      </c>
      <c r="AI8" s="119" t="str">
        <f>IF(Juni!F8="","",IF(AND(Juni!F8="Deutschland",Juni!E8="Deutschland"),28,IF(AND(Juni!F8="Deutschland",Juni!E8="Firma"),14,IF(Juni!F8&lt;&gt;Juni!E8,VLOOKUP(Juni!F8,Einstellung!$C$6:$D$25,2,0),VLOOKUP(Juni!F8,Einstellung!$A$6:$B$25,2,0)))))</f>
        <v/>
      </c>
      <c r="AJ8" s="122" t="str">
        <f>IF(AI8="","",AI8-AH8)</f>
        <v/>
      </c>
      <c r="AK8" s="117">
        <f>Juli!B8</f>
        <v>44013</v>
      </c>
      <c r="AL8" s="118" t="str">
        <f>IF(Juli!E8="","",Juli!E8)</f>
        <v/>
      </c>
      <c r="AM8" s="118" t="str">
        <f>IF(Juli!F8="","",Juli!F8)</f>
        <v/>
      </c>
      <c r="AN8" s="119" t="str">
        <f>IF(AM8="","",Juli!N8)</f>
        <v/>
      </c>
      <c r="AO8" s="119" t="str">
        <f>IF(Juli!F8="","",IF(AND(Juli!F8="Deutschland",Juli!E8="Deutschland"),28,IF(AND(Juli!F8="Deutschland",Juli!E8="Firma"),14,IF(Juli!F8&lt;&gt;Juli!E8,VLOOKUP(Juli!F8,Einstellung!$C$6:$D$25,2,0),VLOOKUP(Juli!F8,Einstellung!$A$6:$B$25,2,0)))))</f>
        <v/>
      </c>
      <c r="AP8" s="122" t="str">
        <f>IF(AO8="","",AO8-AN8)</f>
        <v/>
      </c>
      <c r="AQ8" s="117">
        <f>Aug!B8</f>
        <v>44044</v>
      </c>
      <c r="AR8" s="121" t="str">
        <f>IF(Aug!E8="","",Aug!E8)</f>
        <v/>
      </c>
      <c r="AS8" s="121" t="str">
        <f>IF(Aug!F8="","",Aug!F8)</f>
        <v/>
      </c>
      <c r="AT8" s="124" t="str">
        <f>IF(AS8="","",Aug!N8)</f>
        <v/>
      </c>
      <c r="AU8" s="119" t="str">
        <f>IF(Aug!F8="","",IF(AND(Aug!F8="Deutschland",Aug!E8="Deutschland"),28,IF(AND(Aug!F8="Deutschland",Aug!E8="Firma"),14,IF(Aug!F8&lt;&gt;Aug!E8,VLOOKUP(Aug!F8,Einstellung!$C$6:$D$25,2,0),VLOOKUP(Aug!F8,Einstellung!$A$6:$B$25,2,0)))))</f>
        <v/>
      </c>
      <c r="AV8" s="123" t="str">
        <f>IF(AU8="","",AU8-AT8)</f>
        <v/>
      </c>
      <c r="AW8" s="125">
        <f>Sep!B8</f>
        <v>44075</v>
      </c>
      <c r="AX8" s="118" t="str">
        <f>IF(Sep!E8="","",Sep!E8)</f>
        <v/>
      </c>
      <c r="AY8" s="118" t="str">
        <f>IF(Sep!F8="","",Sep!F8)</f>
        <v/>
      </c>
      <c r="AZ8" s="124" t="str">
        <f>IF(AY8="","",Sep!N8)</f>
        <v/>
      </c>
      <c r="BA8" s="119" t="str">
        <f>IF(Sep!F8="","",IF(AND(Sep!F8="Deutschland",Sep!E8="Deutschland"),28,IF(AND(Sep!F8="Deutschland",Sep!E8="Firma"),14,IF(Sep!F8&lt;&gt;Sep!E8,VLOOKUP(Sep!F8,Einstellung!$C$6:$D$25,2,0),VLOOKUP(Sep!F8,Einstellung!$A$6:$B$25,2,0)))))</f>
        <v/>
      </c>
      <c r="BB8" s="122" t="str">
        <f>IF(BA8="","",BA8-AZ8)</f>
        <v/>
      </c>
      <c r="BC8" s="148">
        <f>Okt!B8</f>
        <v>44105</v>
      </c>
      <c r="BD8" s="118" t="str">
        <f>IF(Okt!E8="","",Okt!E8)</f>
        <v/>
      </c>
      <c r="BE8" s="118" t="str">
        <f>IF(Okt!F8="","",Okt!F8)</f>
        <v/>
      </c>
      <c r="BF8" s="124" t="str">
        <f>IF(BE8="","",Okt!N8)</f>
        <v/>
      </c>
      <c r="BG8" s="119" t="str">
        <f>IF(Okt!F8="","",IF(AND(Okt!F8="Deutschland",Okt!E8="Deutschland"),28,IF(AND(Okt!F8="Deutschland",Okt!E8="Firma"),14,IF(Okt!F8&lt;&gt;Okt!E8,VLOOKUP(Okt!F8,Einstellung!$C$6:$D$25,2,0),VLOOKUP(Okt!F8,Einstellung!$A$6:$B$25,2,0)))))</f>
        <v/>
      </c>
      <c r="BH8" s="123" t="str">
        <f>IF(BG8="","",BG8-BF8)</f>
        <v/>
      </c>
      <c r="BI8" s="145">
        <f>Nov!B8</f>
        <v>44136</v>
      </c>
      <c r="BJ8" s="118" t="str">
        <f>IF(Nov!E8="","",Nov!E8)</f>
        <v/>
      </c>
      <c r="BK8" s="118" t="str">
        <f>IF(Nov!F8="","",Nov!F8)</f>
        <v/>
      </c>
      <c r="BL8" s="124" t="str">
        <f>IF(BK8="","",Nov!N8)</f>
        <v/>
      </c>
      <c r="BM8" s="119" t="str">
        <f>IF(Nov!F8="","",IF(AND(Nov!F8="Deutschland",Nov!E8="Deutschland"),28,IF(AND(Nov!F8="Deutschland",Nov!E8="Firma"),14,IF(Nov!F8&lt;&gt;Nov!E8,VLOOKUP(Nov!F8,Einstellung!$C$6:$D$25,2,0),VLOOKUP(Nov!F8,Einstellung!$A$6:$B$25,2,0)))))</f>
        <v/>
      </c>
      <c r="BN8" s="123" t="str">
        <f>IF(BM8="","",BM8-BL8)</f>
        <v/>
      </c>
      <c r="BO8" s="126">
        <f>Dez!B8</f>
        <v>44166</v>
      </c>
      <c r="BP8" s="118" t="str">
        <f>IF(Dez!E8="","",Dez!E8)</f>
        <v>Firma</v>
      </c>
      <c r="BQ8" s="118" t="str">
        <f>IF(Dez!F8="","",Dez!F8)</f>
        <v>Deutschland</v>
      </c>
      <c r="BR8" s="124">
        <f>IF(BQ8="","",Dez!N8)</f>
        <v>12</v>
      </c>
      <c r="BS8" s="119">
        <f>IF(Dez!F8="","",IF(AND(Dez!F8="Deutschland",Dez!E8="Deutschland"),28,IF(AND(Dez!F8="Deutschland",Dez!E8="Firma"),14,IF(Dez!F8&lt;&gt;Dez!E8,VLOOKUP(Dez!F8,Einstellung!$C$6:$D$25,2,0),VLOOKUP(Dez!F8,Einstellung!$A$6:$B$25,2,0)))))</f>
        <v>14</v>
      </c>
      <c r="BT8" s="123">
        <f>IF(BS8="","",BS8-BR8)</f>
        <v>2</v>
      </c>
      <c r="BU8" s="244"/>
    </row>
    <row r="9" spans="1:73">
      <c r="A9" s="117">
        <f>Jan!B9</f>
        <v>43832</v>
      </c>
      <c r="B9" s="118" t="str">
        <f>IF(Jan!E9="","",Jan!E9)</f>
        <v/>
      </c>
      <c r="C9" s="118" t="str">
        <f>IF(Jan!F9="","",Jan!F9)</f>
        <v/>
      </c>
      <c r="D9" s="119" t="str">
        <f>IF(Jan!N9=0,"",Jan!N9)</f>
        <v/>
      </c>
      <c r="E9" s="119" t="str">
        <f>IF(Jan!F9="","",IF(AND(Jan!F9="Deutschland",Jan!E9="Deutschland"),28,IF(AND(Jan!F9="Deutschland",Jan!E9="Firma"),14,IF(Jan!F9&lt;&gt;Jan!E9,VLOOKUP(Jan!F9,Einstellung!$C$6:$D$25,2,0),VLOOKUP(Jan!F9,Einstellung!$A$6:$B$25,2,0)))))</f>
        <v/>
      </c>
      <c r="F9" s="120" t="str">
        <f t="shared" ref="F9:F38" si="0">IF(E9="","",E9-D9)</f>
        <v/>
      </c>
      <c r="G9" s="117">
        <f>Feb!B9</f>
        <v>43863</v>
      </c>
      <c r="H9" s="121" t="str">
        <f>IF(Feb!E9="","",Feb!E9)</f>
        <v/>
      </c>
      <c r="I9" s="121" t="str">
        <f>IF(Feb!F9="","",Feb!F9)</f>
        <v/>
      </c>
      <c r="J9" s="227" t="str">
        <f>IF(I9="","",Feb!N9)</f>
        <v/>
      </c>
      <c r="K9" s="119" t="str">
        <f>IF(Feb!F9="","",IF(AND(Feb!F9="Deutschland",Feb!E9="Deutschland"),28,IF(AND(Feb!F9="Deutschland",Feb!E9="Firma"),14,IF(Feb!F9&lt;&gt;Feb!E9,VLOOKUP(Feb!F9,Einstellung!$C$6:$D$25,2,0),VLOOKUP(Feb!F9,Einstellung!$A$6:$B$25,2,0)))))</f>
        <v/>
      </c>
      <c r="L9" s="122" t="str">
        <f t="shared" ref="L9:L35" si="1">IF(K9="","",K9-J9)</f>
        <v/>
      </c>
      <c r="M9" s="117">
        <f>März!B9</f>
        <v>43892</v>
      </c>
      <c r="N9" s="121" t="str">
        <f>IF(März!E9="","",März!E9)</f>
        <v/>
      </c>
      <c r="O9" s="121" t="str">
        <f>IF(März!F9="","",März!F9)</f>
        <v/>
      </c>
      <c r="P9" s="119" t="str">
        <f>IF(O9="","",März!N9)</f>
        <v/>
      </c>
      <c r="Q9" s="119" t="str">
        <f>IF(März!F9="","",IF(AND(März!F9="Deutschland",März!E9="Deutschland"),28,IF(AND(März!F9="Deutschland",März!E9="Firma"),14,IF(März!F9&lt;&gt;März!E9,VLOOKUP(März!F9,Einstellung!$C$6:$D$25,2,0),VLOOKUP(März!F9,Einstellung!$A$6:$B$25,2,0)))))</f>
        <v/>
      </c>
      <c r="R9" s="122" t="str">
        <f t="shared" ref="R9:R38" si="2">IF(Q9="","",Q9-P9)</f>
        <v/>
      </c>
      <c r="S9" s="117">
        <f>April!B9</f>
        <v>43923</v>
      </c>
      <c r="T9" s="121" t="str">
        <f>IF(April!E9="","",April!E9)</f>
        <v/>
      </c>
      <c r="U9" s="121" t="str">
        <f>IF(April!F9="","",April!F9)</f>
        <v/>
      </c>
      <c r="V9" s="119" t="str">
        <f>IF(U9="","",April!N9)</f>
        <v/>
      </c>
      <c r="W9" s="119" t="str">
        <f>IF(April!F9="","",IF(AND(April!F9="Deutschland",April!E9="Deutschland"),28,IF(AND(April!F9="Deutschland",April!E9="Firma"),14,IF(April!F9&lt;&gt;April!E9,VLOOKUP(April!F9,Einstellung!$C$6:$D$25,2,0),VLOOKUP(April!F9,Einstellung!$A$6:$B$25,2,0)))))</f>
        <v/>
      </c>
      <c r="X9" s="123" t="str">
        <f t="shared" ref="X9:X37" si="3">IF(W9="","",W9-V9)</f>
        <v/>
      </c>
      <c r="Y9" s="117">
        <f>Mai!B9</f>
        <v>43953</v>
      </c>
      <c r="Z9" s="118" t="str">
        <f>IF(Mai!E9="","",Mai!E9)</f>
        <v/>
      </c>
      <c r="AA9" s="118" t="str">
        <f>IF(Mai!F9="","",Mai!F9)</f>
        <v/>
      </c>
      <c r="AB9" s="119" t="str">
        <f>IF(AA9="","",Mai!N9)</f>
        <v/>
      </c>
      <c r="AC9" s="119" t="str">
        <f>IF(Mai!F9="","",IF(AND(Mai!F9="Deutschland",Mai!E9="Deutschland"),28,IF(AND(Mai!F9="Deutschland",Mai!E9="Firma"),14,IF(Mai!F9&lt;&gt;Mai!E9,VLOOKUP(Mai!F9,Einstellung!$C$6:$D$25,2,0),VLOOKUP(Mai!F9,Einstellung!$A$6:$B$25,2,0)))))</f>
        <v/>
      </c>
      <c r="AD9" s="122" t="str">
        <f t="shared" ref="AD9:AD38" si="4">IF(AC9="","",AC9-AB9)</f>
        <v/>
      </c>
      <c r="AE9" s="117">
        <f>Juni!B9</f>
        <v>43984</v>
      </c>
      <c r="AF9" s="121" t="str">
        <f>IF(Juni!E9="","",Juni!E9)</f>
        <v/>
      </c>
      <c r="AG9" s="121" t="str">
        <f>IF(Juni!F9="","",Juni!F9)</f>
        <v/>
      </c>
      <c r="AH9" s="119" t="str">
        <f>IF(AG9="","",Juni!N9)</f>
        <v/>
      </c>
      <c r="AI9" s="119" t="str">
        <f>IF(Juni!F9="","",IF(AND(Juni!F9="Deutschland",Juni!E9="Deutschland"),28,IF(AND(Juni!F9="Deutschland",Juni!E9="Firma"),14,IF(Juni!F9&lt;&gt;Juni!E9,VLOOKUP(Juni!F9,Einstellung!$C$6:$D$25,2,0),VLOOKUP(Juni!F9,Einstellung!$A$6:$B$25,2,0)))))</f>
        <v/>
      </c>
      <c r="AJ9" s="122" t="str">
        <f t="shared" ref="AJ9:AJ37" si="5">IF(AI9="","",AI9-AH9)</f>
        <v/>
      </c>
      <c r="AK9" s="117">
        <f>Juli!B9</f>
        <v>44014</v>
      </c>
      <c r="AL9" s="118" t="str">
        <f>IF(Juli!E9="","",Juli!E9)</f>
        <v/>
      </c>
      <c r="AM9" s="118" t="str">
        <f>IF(Juli!F9="","",Juli!F9)</f>
        <v/>
      </c>
      <c r="AN9" s="119" t="str">
        <f>IF(AM9="","",Juli!N9)</f>
        <v/>
      </c>
      <c r="AO9" s="119" t="str">
        <f>IF(Juli!F9="","",IF(AND(Juli!F9="Deutschland",Juli!E9="Deutschland"),28,IF(AND(Juli!F9="Deutschland",Juli!E9="Firma"),14,IF(Juli!F9&lt;&gt;Juli!E9,VLOOKUP(Juli!F9,Einstellung!$C$6:$D$25,2,0),VLOOKUP(Juli!F9,Einstellung!$A$6:$B$25,2,0)))))</f>
        <v/>
      </c>
      <c r="AP9" s="122" t="str">
        <f t="shared" ref="AP9:AP38" si="6">IF(AO9="","",AO9-AN9)</f>
        <v/>
      </c>
      <c r="AQ9" s="117">
        <f>Aug!B9</f>
        <v>44045</v>
      </c>
      <c r="AR9" s="121" t="str">
        <f>IF(Aug!E9="","",Aug!E9)</f>
        <v/>
      </c>
      <c r="AS9" s="121" t="str">
        <f>IF(Aug!F9="","",Aug!F9)</f>
        <v/>
      </c>
      <c r="AT9" s="124" t="str">
        <f>IF(AS9="","",Aug!N9)</f>
        <v/>
      </c>
      <c r="AU9" s="119" t="str">
        <f>IF(Aug!F9="","",IF(AND(Aug!F9="Deutschland",Aug!E9="Deutschland"),28,IF(AND(Aug!F9="Deutschland",Aug!E9="Firma"),14,IF(Aug!F9&lt;&gt;Aug!E9,VLOOKUP(Aug!F9,Einstellung!$C$6:$D$25,2,0),VLOOKUP(Aug!F9,Einstellung!$A$6:$B$25,2,0)))))</f>
        <v/>
      </c>
      <c r="AV9" s="123" t="str">
        <f t="shared" ref="AV9:AV38" si="7">IF(AU9="","",AU9-AT9)</f>
        <v/>
      </c>
      <c r="AW9" s="125">
        <f>Sep!B9</f>
        <v>44076</v>
      </c>
      <c r="AX9" s="118" t="str">
        <f>IF(Sep!E9="","",Sep!E9)</f>
        <v/>
      </c>
      <c r="AY9" s="118" t="str">
        <f>IF(Sep!F9="","",Sep!F9)</f>
        <v/>
      </c>
      <c r="AZ9" s="124" t="str">
        <f>IF(AY9="","",Sep!N9)</f>
        <v/>
      </c>
      <c r="BA9" s="119" t="str">
        <f>IF(Sep!F9="","",IF(AND(Sep!F9="Deutschland",Sep!E9="Deutschland"),28,IF(AND(Sep!F9="Deutschland",Sep!E9="Firma"),14,IF(Sep!F9&lt;&gt;Sep!E9,VLOOKUP(Sep!F9,Einstellung!$C$6:$D$25,2,0),VLOOKUP(Sep!F9,Einstellung!$A$6:$B$25,2,0)))))</f>
        <v/>
      </c>
      <c r="BB9" s="122" t="str">
        <f t="shared" ref="BB9:BB37" si="8">IF(BA9="","",BA9-AZ9)</f>
        <v/>
      </c>
      <c r="BC9" s="148">
        <f>Okt!B9</f>
        <v>44106</v>
      </c>
      <c r="BD9" s="118" t="str">
        <f>IF(Okt!E9="","",Okt!E9)</f>
        <v/>
      </c>
      <c r="BE9" s="118" t="str">
        <f>IF(Okt!F9="","",Okt!F9)</f>
        <v/>
      </c>
      <c r="BF9" s="124" t="str">
        <f>IF(BE9="","",Okt!N9)</f>
        <v/>
      </c>
      <c r="BG9" s="119" t="str">
        <f>IF(Okt!F9="","",IF(AND(Okt!F9="Deutschland",Okt!E9="Deutschland"),28,IF(AND(Okt!F9="Deutschland",Okt!E9="Firma"),14,IF(Okt!F9&lt;&gt;Okt!E9,VLOOKUP(Okt!F9,Einstellung!$C$6:$D$25,2,0),VLOOKUP(Okt!F9,Einstellung!$A$6:$B$25,2,0)))))</f>
        <v/>
      </c>
      <c r="BH9" s="123" t="str">
        <f t="shared" ref="BH9:BH38" si="9">IF(BG9="","",BG9-BF9)</f>
        <v/>
      </c>
      <c r="BI9" s="145">
        <f>Nov!B9</f>
        <v>44137</v>
      </c>
      <c r="BJ9" s="118" t="str">
        <f>IF(Nov!E9="","",Nov!E9)</f>
        <v/>
      </c>
      <c r="BK9" s="118" t="str">
        <f>IF(Nov!F9="","",Nov!F9)</f>
        <v/>
      </c>
      <c r="BL9" s="124" t="str">
        <f>IF(BK9="","",Nov!N9)</f>
        <v/>
      </c>
      <c r="BM9" s="119" t="str">
        <f>IF(Nov!F9="","",IF(AND(Nov!F9="Deutschland",Nov!E9="Deutschland"),28,IF(AND(Nov!F9="Deutschland",Nov!E9="Firma"),14,IF(Nov!F9&lt;&gt;Nov!E9,VLOOKUP(Nov!F9,Einstellung!$C$6:$D$25,2,0),VLOOKUP(Nov!F9,Einstellung!$A$6:$B$25,2,0)))))</f>
        <v/>
      </c>
      <c r="BN9" s="123" t="str">
        <f t="shared" ref="BN9:BN37" si="10">IF(BM9="","",BM9-BL9)</f>
        <v/>
      </c>
      <c r="BO9" s="126">
        <f>Dez!B9</f>
        <v>44167</v>
      </c>
      <c r="BP9" s="118" t="str">
        <f>IF(Dez!E9="","",Dez!E9)</f>
        <v>Deutschland</v>
      </c>
      <c r="BQ9" s="118" t="str">
        <f>IF(Dez!F9="","",Dez!F9)</f>
        <v>Firma</v>
      </c>
      <c r="BR9" s="124">
        <f>IF(BQ9="","",Dez!N9)</f>
        <v>12</v>
      </c>
      <c r="BS9" s="119">
        <f>IF(Dez!F9="","",IF(AND(Dez!F9="Deutschland",Dez!E9="Deutschland"),28,IF(AND(Dez!F9="Deutschland",Dez!E9="Firma"),14,IF(Dez!F9&lt;&gt;Dez!E9,VLOOKUP(Dez!F9,Einstellung!$C$6:$D$25,2,0),VLOOKUP(Dez!F9,Einstellung!$A$6:$B$25,2,0)))))</f>
        <v>14</v>
      </c>
      <c r="BT9" s="123">
        <f t="shared" ref="BT9:BT38" si="11">IF(BS9="","",BS9-BR9)</f>
        <v>2</v>
      </c>
      <c r="BU9" s="244"/>
    </row>
    <row r="10" spans="1:73">
      <c r="A10" s="117">
        <f>Jan!B10</f>
        <v>43833</v>
      </c>
      <c r="B10" s="118" t="str">
        <f>IF(Jan!E10="","",Jan!E10)</f>
        <v/>
      </c>
      <c r="C10" s="118" t="str">
        <f>IF(Jan!F10="","",Jan!F10)</f>
        <v/>
      </c>
      <c r="D10" s="119" t="str">
        <f>IF(Jan!N10=0,"",Jan!N10)</f>
        <v/>
      </c>
      <c r="E10" s="119" t="str">
        <f>IF(Jan!F10="","",IF(AND(Jan!F10="Deutschland",Jan!E10="Deutschland"),28,IF(AND(Jan!F10="Deutschland",Jan!E10="Firma"),14,IF(Jan!F10&lt;&gt;Jan!E10,VLOOKUP(Jan!F10,Einstellung!$C$6:$D$25,2,0),VLOOKUP(Jan!F10,Einstellung!$A$6:$B$25,2,0)))))</f>
        <v/>
      </c>
      <c r="F10" s="120" t="str">
        <f t="shared" si="0"/>
        <v/>
      </c>
      <c r="G10" s="117">
        <f>Feb!B10</f>
        <v>43864</v>
      </c>
      <c r="H10" s="121" t="str">
        <f>IF(Feb!E10="","",Feb!E10)</f>
        <v/>
      </c>
      <c r="I10" s="121" t="str">
        <f>IF(Feb!F10="","",Feb!F10)</f>
        <v/>
      </c>
      <c r="J10" s="227" t="str">
        <f>IF(I10="","",Feb!N10)</f>
        <v/>
      </c>
      <c r="K10" s="119" t="str">
        <f>IF(Feb!F10="","",IF(AND(Feb!F10="Deutschland",Feb!E10="Deutschland"),28,IF(AND(Feb!F10="Deutschland",Feb!E10="Firma"),14,IF(Feb!F10&lt;&gt;Feb!E10,VLOOKUP(Feb!F10,Einstellung!$C$6:$D$25,2,0),VLOOKUP(Feb!F10,Einstellung!$A$6:$B$25,2,0)))))</f>
        <v/>
      </c>
      <c r="L10" s="122" t="str">
        <f t="shared" si="1"/>
        <v/>
      </c>
      <c r="M10" s="117">
        <f>März!B10</f>
        <v>43893</v>
      </c>
      <c r="N10" s="121" t="str">
        <f>IF(März!E10="","",März!E10)</f>
        <v/>
      </c>
      <c r="O10" s="121" t="str">
        <f>IF(März!F10="","",März!F10)</f>
        <v/>
      </c>
      <c r="P10" s="119" t="str">
        <f>IF(O10="","",März!N10)</f>
        <v/>
      </c>
      <c r="Q10" s="119" t="str">
        <f>IF(März!F10="","",IF(AND(März!F10="Deutschland",März!E10="Deutschland"),28,IF(AND(März!F10="Deutschland",März!E10="Firma"),14,IF(März!F10&lt;&gt;März!E10,VLOOKUP(März!F10,Einstellung!$C$6:$D$25,2,0),VLOOKUP(März!F10,Einstellung!$A$6:$B$25,2,0)))))</f>
        <v/>
      </c>
      <c r="R10" s="122" t="str">
        <f t="shared" si="2"/>
        <v/>
      </c>
      <c r="S10" s="117">
        <f>April!B10</f>
        <v>43924</v>
      </c>
      <c r="T10" s="121" t="str">
        <f>IF(April!E10="","",April!E10)</f>
        <v/>
      </c>
      <c r="U10" s="121" t="str">
        <f>IF(April!F10="","",April!F10)</f>
        <v/>
      </c>
      <c r="V10" s="119" t="str">
        <f>IF(U10="","",April!N10)</f>
        <v/>
      </c>
      <c r="W10" s="119" t="str">
        <f>IF(April!F10="","",IF(AND(April!F10="Deutschland",April!E10="Deutschland"),28,IF(AND(April!F10="Deutschland",April!E10="Firma"),14,IF(April!F10&lt;&gt;April!E10,VLOOKUP(April!F10,Einstellung!$C$6:$D$25,2,0),VLOOKUP(April!F10,Einstellung!$A$6:$B$25,2,0)))))</f>
        <v/>
      </c>
      <c r="X10" s="123" t="str">
        <f t="shared" si="3"/>
        <v/>
      </c>
      <c r="Y10" s="117">
        <f>Mai!B10</f>
        <v>43954</v>
      </c>
      <c r="Z10" s="118" t="str">
        <f>IF(Mai!E10="","",Mai!E10)</f>
        <v/>
      </c>
      <c r="AA10" s="118" t="str">
        <f>IF(Mai!F10="","",Mai!F10)</f>
        <v/>
      </c>
      <c r="AB10" s="119" t="str">
        <f>IF(AA10="","",Mai!N10)</f>
        <v/>
      </c>
      <c r="AC10" s="119" t="str">
        <f>IF(Mai!F10="","",IF(AND(Mai!F10="Deutschland",Mai!E10="Deutschland"),28,IF(AND(Mai!F10="Deutschland",Mai!E10="Firma"),14,IF(Mai!F10&lt;&gt;Mai!E10,VLOOKUP(Mai!F10,Einstellung!$C$6:$D$25,2,0),VLOOKUP(Mai!F10,Einstellung!$A$6:$B$25,2,0)))))</f>
        <v/>
      </c>
      <c r="AD10" s="122" t="str">
        <f t="shared" si="4"/>
        <v/>
      </c>
      <c r="AE10" s="117">
        <f>Juni!B10</f>
        <v>43985</v>
      </c>
      <c r="AF10" s="121" t="str">
        <f>IF(Juni!E10="","",Juni!E10)</f>
        <v/>
      </c>
      <c r="AG10" s="121" t="str">
        <f>IF(Juni!F10="","",Juni!F10)</f>
        <v/>
      </c>
      <c r="AH10" s="119" t="str">
        <f>IF(AG10="","",Juni!N10)</f>
        <v/>
      </c>
      <c r="AI10" s="119" t="str">
        <f>IF(Juni!F10="","",IF(AND(Juni!F10="Deutschland",Juni!E10="Deutschland"),28,IF(AND(Juni!F10="Deutschland",Juni!E10="Firma"),14,IF(Juni!F10&lt;&gt;Juni!E10,VLOOKUP(Juni!F10,Einstellung!$C$6:$D$25,2,0),VLOOKUP(Juni!F10,Einstellung!$A$6:$B$25,2,0)))))</f>
        <v/>
      </c>
      <c r="AJ10" s="122" t="str">
        <f t="shared" si="5"/>
        <v/>
      </c>
      <c r="AK10" s="117">
        <f>Juli!B10</f>
        <v>44015</v>
      </c>
      <c r="AL10" s="118" t="str">
        <f>IF(Juli!E10="","",Juli!E10)</f>
        <v/>
      </c>
      <c r="AM10" s="118" t="str">
        <f>IF(Juli!F10="","",Juli!F10)</f>
        <v/>
      </c>
      <c r="AN10" s="119" t="str">
        <f>IF(AM10="","",Juli!N10)</f>
        <v/>
      </c>
      <c r="AO10" s="119" t="str">
        <f>IF(Juli!F10="","",IF(AND(Juli!F10="Deutschland",Juli!E10="Deutschland"),28,IF(AND(Juli!F10="Deutschland",Juli!E10="Firma"),14,IF(Juli!F10&lt;&gt;Juli!E10,VLOOKUP(Juli!F10,Einstellung!$C$6:$D$25,2,0),VLOOKUP(Juli!F10,Einstellung!$A$6:$B$25,2,0)))))</f>
        <v/>
      </c>
      <c r="AP10" s="122" t="str">
        <f t="shared" si="6"/>
        <v/>
      </c>
      <c r="AQ10" s="117">
        <f>Aug!B10</f>
        <v>44046</v>
      </c>
      <c r="AR10" s="121" t="str">
        <f>IF(Aug!E10="","",Aug!E10)</f>
        <v/>
      </c>
      <c r="AS10" s="121" t="str">
        <f>IF(Aug!F10="","",Aug!F10)</f>
        <v/>
      </c>
      <c r="AT10" s="124" t="str">
        <f>IF(AS10="","",Aug!N10)</f>
        <v/>
      </c>
      <c r="AU10" s="119" t="str">
        <f>IF(Aug!F10="","",IF(AND(Aug!F10="Deutschland",Aug!E10="Deutschland"),28,IF(AND(Aug!F10="Deutschland",Aug!E10="Firma"),14,IF(Aug!F10&lt;&gt;Aug!E10,VLOOKUP(Aug!F10,Einstellung!$C$6:$D$25,2,0),VLOOKUP(Aug!F10,Einstellung!$A$6:$B$25,2,0)))))</f>
        <v/>
      </c>
      <c r="AV10" s="123" t="str">
        <f t="shared" si="7"/>
        <v/>
      </c>
      <c r="AW10" s="125">
        <f>Sep!B10</f>
        <v>44077</v>
      </c>
      <c r="AX10" s="118" t="str">
        <f>IF(Sep!E10="","",Sep!E10)</f>
        <v/>
      </c>
      <c r="AY10" s="118" t="str">
        <f>IF(Sep!F10="","",Sep!F10)</f>
        <v/>
      </c>
      <c r="AZ10" s="124" t="str">
        <f>IF(AY10="","",Sep!N10)</f>
        <v/>
      </c>
      <c r="BA10" s="119" t="str">
        <f>IF(Sep!F10="","",IF(AND(Sep!F10="Deutschland",Sep!E10="Deutschland"),28,IF(AND(Sep!F10="Deutschland",Sep!E10="Firma"),14,IF(Sep!F10&lt;&gt;Sep!E10,VLOOKUP(Sep!F10,Einstellung!$C$6:$D$25,2,0),VLOOKUP(Sep!F10,Einstellung!$A$6:$B$25,2,0)))))</f>
        <v/>
      </c>
      <c r="BB10" s="122" t="str">
        <f t="shared" si="8"/>
        <v/>
      </c>
      <c r="BC10" s="148">
        <f>Okt!B10</f>
        <v>44107</v>
      </c>
      <c r="BD10" s="118" t="str">
        <f>IF(Okt!E10="","",Okt!E10)</f>
        <v/>
      </c>
      <c r="BE10" s="118" t="str">
        <f>IF(Okt!F10="","",Okt!F10)</f>
        <v/>
      </c>
      <c r="BF10" s="124" t="str">
        <f>IF(BE10="","",Okt!N10)</f>
        <v/>
      </c>
      <c r="BG10" s="119" t="str">
        <f>IF(Okt!F10="","",IF(AND(Okt!F10="Deutschland",Okt!E10="Deutschland"),28,IF(AND(Okt!F10="Deutschland",Okt!E10="Firma"),14,IF(Okt!F10&lt;&gt;Okt!E10,VLOOKUP(Okt!F10,Einstellung!$C$6:$D$25,2,0),VLOOKUP(Okt!F10,Einstellung!$A$6:$B$25,2,0)))))</f>
        <v/>
      </c>
      <c r="BH10" s="123" t="str">
        <f t="shared" si="9"/>
        <v/>
      </c>
      <c r="BI10" s="145">
        <f>Nov!B10</f>
        <v>44138</v>
      </c>
      <c r="BJ10" s="118" t="str">
        <f>IF(Nov!E10="","",Nov!E10)</f>
        <v/>
      </c>
      <c r="BK10" s="118" t="str">
        <f>IF(Nov!F10="","",Nov!F10)</f>
        <v/>
      </c>
      <c r="BL10" s="124" t="str">
        <f>IF(BK10="","",Nov!N10)</f>
        <v/>
      </c>
      <c r="BM10" s="119" t="str">
        <f>IF(Nov!F10="","",IF(AND(Nov!F10="Deutschland",Nov!E10="Deutschland"),28,IF(AND(Nov!F10="Deutschland",Nov!E10="Firma"),14,IF(Nov!F10&lt;&gt;Nov!E10,VLOOKUP(Nov!F10,Einstellung!$C$6:$D$25,2,0),VLOOKUP(Nov!F10,Einstellung!$A$6:$B$25,2,0)))))</f>
        <v/>
      </c>
      <c r="BN10" s="123" t="str">
        <f t="shared" si="10"/>
        <v/>
      </c>
      <c r="BO10" s="126">
        <f>Dez!B10</f>
        <v>44168</v>
      </c>
      <c r="BP10" s="118" t="str">
        <f>IF(Dez!E10="","",Dez!E10)</f>
        <v>Firma</v>
      </c>
      <c r="BQ10" s="118" t="str">
        <f>IF(Dez!F10="","",Dez!F10)</f>
        <v>Firma</v>
      </c>
      <c r="BR10" s="124">
        <f>IF(BQ10="","",Dez!N10)</f>
        <v>12</v>
      </c>
      <c r="BS10" s="119">
        <f>IF(Dez!F10="","",IF(AND(Dez!F10="Deutschland",Dez!E10="Deutschland"),28,IF(AND(Dez!F10="Deutschland",Dez!E10="Firma"),14,IF(Dez!F10&lt;&gt;Dez!E10,VLOOKUP(Dez!F10,Einstellung!$C$6:$D$25,2,0),VLOOKUP(Dez!F10,Einstellung!$A$6:$B$25,2,0)))))</f>
        <v>14</v>
      </c>
      <c r="BT10" s="123">
        <f t="shared" si="11"/>
        <v>2</v>
      </c>
      <c r="BU10" s="244"/>
    </row>
    <row r="11" spans="1:73">
      <c r="A11" s="117">
        <f>Jan!B11</f>
        <v>43834</v>
      </c>
      <c r="B11" s="118" t="str">
        <f>IF(Jan!E11="","",Jan!E11)</f>
        <v/>
      </c>
      <c r="C11" s="118" t="str">
        <f>IF(Jan!F11="","",Jan!F11)</f>
        <v/>
      </c>
      <c r="D11" s="119" t="str">
        <f>IF(Jan!N11=0,"",Jan!N11)</f>
        <v/>
      </c>
      <c r="E11" s="119" t="str">
        <f>IF(Jan!F11="","",IF(AND(Jan!F11="Deutschland",Jan!E11="Deutschland"),28,IF(AND(Jan!F11="Deutschland",Jan!E11="Firma"),14,IF(Jan!F11&lt;&gt;Jan!E11,VLOOKUP(Jan!F11,Einstellung!$C$6:$D$25,2,0),VLOOKUP(Jan!F11,Einstellung!$A$6:$B$25,2,0)))))</f>
        <v/>
      </c>
      <c r="F11" s="120" t="str">
        <f t="shared" si="0"/>
        <v/>
      </c>
      <c r="G11" s="117">
        <f>Feb!B11</f>
        <v>43865</v>
      </c>
      <c r="H11" s="121" t="str">
        <f>IF(Feb!E11="","",Feb!E11)</f>
        <v/>
      </c>
      <c r="I11" s="121" t="str">
        <f>IF(Feb!F11="","",Feb!F11)</f>
        <v/>
      </c>
      <c r="J11" s="227" t="str">
        <f>IF(I11="","",Feb!N11)</f>
        <v/>
      </c>
      <c r="K11" s="119" t="str">
        <f>IF(Feb!F11="","",IF(AND(Feb!F11="Deutschland",Feb!E11="Deutschland"),28,IF(AND(Feb!F11="Deutschland",Feb!E11="Firma"),14,IF(Feb!F11&lt;&gt;Feb!E11,VLOOKUP(Feb!F11,Einstellung!$C$6:$D$25,2,0),VLOOKUP(Feb!F11,Einstellung!$A$6:$B$25,2,0)))))</f>
        <v/>
      </c>
      <c r="L11" s="122" t="str">
        <f t="shared" si="1"/>
        <v/>
      </c>
      <c r="M11" s="117">
        <f>März!B11</f>
        <v>43894</v>
      </c>
      <c r="N11" s="121" t="str">
        <f>IF(März!E11="","",März!E11)</f>
        <v/>
      </c>
      <c r="O11" s="121" t="str">
        <f>IF(März!F11="","",März!F11)</f>
        <v/>
      </c>
      <c r="P11" s="119" t="str">
        <f>IF(O11="","",März!N11)</f>
        <v/>
      </c>
      <c r="Q11" s="119" t="str">
        <f>IF(März!F11="","",IF(AND(März!F11="Deutschland",März!E11="Deutschland"),28,IF(AND(März!F11="Deutschland",März!E11="Firma"),14,IF(März!F11&lt;&gt;März!E11,VLOOKUP(März!F11,Einstellung!$C$6:$D$25,2,0),VLOOKUP(März!F11,Einstellung!$A$6:$B$25,2,0)))))</f>
        <v/>
      </c>
      <c r="R11" s="122" t="str">
        <f t="shared" si="2"/>
        <v/>
      </c>
      <c r="S11" s="117">
        <f>April!B11</f>
        <v>43925</v>
      </c>
      <c r="T11" s="121" t="str">
        <f>IF(April!E11="","",April!E11)</f>
        <v/>
      </c>
      <c r="U11" s="121" t="str">
        <f>IF(April!F11="","",April!F11)</f>
        <v/>
      </c>
      <c r="V11" s="119" t="str">
        <f>IF(U11="","",April!N11)</f>
        <v/>
      </c>
      <c r="W11" s="119" t="str">
        <f>IF(April!F11="","",IF(AND(April!F11="Deutschland",April!E11="Deutschland"),28,IF(AND(April!F11="Deutschland",April!E11="Firma"),14,IF(April!F11&lt;&gt;April!E11,VLOOKUP(April!F11,Einstellung!$C$6:$D$25,2,0),VLOOKUP(April!F11,Einstellung!$A$6:$B$25,2,0)))))</f>
        <v/>
      </c>
      <c r="X11" s="123" t="str">
        <f t="shared" si="3"/>
        <v/>
      </c>
      <c r="Y11" s="117">
        <f>Mai!B11</f>
        <v>43955</v>
      </c>
      <c r="Z11" s="118" t="str">
        <f>IF(Mai!E11="","",Mai!E11)</f>
        <v/>
      </c>
      <c r="AA11" s="118" t="str">
        <f>IF(Mai!F11="","",Mai!F11)</f>
        <v/>
      </c>
      <c r="AB11" s="119" t="str">
        <f>IF(AA11="","",Mai!N11)</f>
        <v/>
      </c>
      <c r="AC11" s="119" t="str">
        <f>IF(Mai!F11="","",IF(AND(Mai!F11="Deutschland",Mai!E11="Deutschland"),28,IF(AND(Mai!F11="Deutschland",Mai!E11="Firma"),14,IF(Mai!F11&lt;&gt;Mai!E11,VLOOKUP(Mai!F11,Einstellung!$C$6:$D$25,2,0),VLOOKUP(Mai!F11,Einstellung!$A$6:$B$25,2,0)))))</f>
        <v/>
      </c>
      <c r="AD11" s="122" t="str">
        <f t="shared" si="4"/>
        <v/>
      </c>
      <c r="AE11" s="117">
        <f>Juni!B11</f>
        <v>43986</v>
      </c>
      <c r="AF11" s="121" t="str">
        <f>IF(Juni!E11="","",Juni!E11)</f>
        <v/>
      </c>
      <c r="AG11" s="121" t="str">
        <f>IF(Juni!F11="","",Juni!F11)</f>
        <v/>
      </c>
      <c r="AH11" s="119" t="str">
        <f>IF(AG11="","",Juni!N11)</f>
        <v/>
      </c>
      <c r="AI11" s="119" t="str">
        <f>IF(Juni!F11="","",IF(AND(Juni!F11="Deutschland",Juni!E11="Deutschland"),28,IF(AND(Juni!F11="Deutschland",Juni!E11="Firma"),14,IF(Juni!F11&lt;&gt;Juni!E11,VLOOKUP(Juni!F11,Einstellung!$C$6:$D$25,2,0),VLOOKUP(Juni!F11,Einstellung!$A$6:$B$25,2,0)))))</f>
        <v/>
      </c>
      <c r="AJ11" s="122" t="str">
        <f t="shared" si="5"/>
        <v/>
      </c>
      <c r="AK11" s="117">
        <f>Juli!B11</f>
        <v>44016</v>
      </c>
      <c r="AL11" s="118" t="str">
        <f>IF(Juli!E11="","",Juli!E11)</f>
        <v/>
      </c>
      <c r="AM11" s="118" t="str">
        <f>IF(Juli!F11="","",Juli!F11)</f>
        <v/>
      </c>
      <c r="AN11" s="119" t="str">
        <f>IF(AM11="","",Juli!N11)</f>
        <v/>
      </c>
      <c r="AO11" s="119" t="str">
        <f>IF(Juli!F11="","",IF(AND(Juli!F11="Deutschland",Juli!E11="Deutschland"),28,IF(AND(Juli!F11="Deutschland",Juli!E11="Firma"),14,IF(Juli!F11&lt;&gt;Juli!E11,VLOOKUP(Juli!F11,Einstellung!$C$6:$D$25,2,0),VLOOKUP(Juli!F11,Einstellung!$A$6:$B$25,2,0)))))</f>
        <v/>
      </c>
      <c r="AP11" s="122" t="str">
        <f t="shared" si="6"/>
        <v/>
      </c>
      <c r="AQ11" s="117">
        <f>Aug!B11</f>
        <v>44047</v>
      </c>
      <c r="AR11" s="121" t="str">
        <f>IF(Aug!E11="","",Aug!E11)</f>
        <v/>
      </c>
      <c r="AS11" s="121" t="str">
        <f>IF(Aug!F11="","",Aug!F11)</f>
        <v/>
      </c>
      <c r="AT11" s="124" t="str">
        <f>IF(AS11="","",Aug!N11)</f>
        <v/>
      </c>
      <c r="AU11" s="119" t="str">
        <f>IF(Aug!F11="","",IF(AND(Aug!F11="Deutschland",Aug!E11="Deutschland"),28,IF(AND(Aug!F11="Deutschland",Aug!E11="Firma"),14,IF(Aug!F11&lt;&gt;Aug!E11,VLOOKUP(Aug!F11,Einstellung!$C$6:$D$25,2,0),VLOOKUP(Aug!F11,Einstellung!$A$6:$B$25,2,0)))))</f>
        <v/>
      </c>
      <c r="AV11" s="123" t="str">
        <f t="shared" si="7"/>
        <v/>
      </c>
      <c r="AW11" s="125">
        <f>Sep!B11</f>
        <v>44078</v>
      </c>
      <c r="AX11" s="118" t="str">
        <f>IF(Sep!E11="","",Sep!E11)</f>
        <v/>
      </c>
      <c r="AY11" s="118" t="str">
        <f>IF(Sep!F11="","",Sep!F11)</f>
        <v/>
      </c>
      <c r="AZ11" s="124" t="str">
        <f>IF(AY11="","",Sep!N11)</f>
        <v/>
      </c>
      <c r="BA11" s="119" t="str">
        <f>IF(Sep!F11="","",IF(AND(Sep!F11="Deutschland",Sep!E11="Deutschland"),28,IF(AND(Sep!F11="Deutschland",Sep!E11="Firma"),14,IF(Sep!F11&lt;&gt;Sep!E11,VLOOKUP(Sep!F11,Einstellung!$C$6:$D$25,2,0),VLOOKUP(Sep!F11,Einstellung!$A$6:$B$25,2,0)))))</f>
        <v/>
      </c>
      <c r="BB11" s="122" t="str">
        <f t="shared" si="8"/>
        <v/>
      </c>
      <c r="BC11" s="148">
        <f>Okt!B11</f>
        <v>44108</v>
      </c>
      <c r="BD11" s="118" t="str">
        <f>IF(Okt!E11="","",Okt!E11)</f>
        <v/>
      </c>
      <c r="BE11" s="118" t="str">
        <f>IF(Okt!F11="","",Okt!F11)</f>
        <v/>
      </c>
      <c r="BF11" s="124" t="str">
        <f>IF(BE11="","",Okt!N11)</f>
        <v/>
      </c>
      <c r="BG11" s="119" t="str">
        <f>IF(Okt!F11="","",IF(AND(Okt!F11="Deutschland",Okt!E11="Deutschland"),28,IF(AND(Okt!F11="Deutschland",Okt!E11="Firma"),14,IF(Okt!F11&lt;&gt;Okt!E11,VLOOKUP(Okt!F11,Einstellung!$C$6:$D$25,2,0),VLOOKUP(Okt!F11,Einstellung!$A$6:$B$25,2,0)))))</f>
        <v/>
      </c>
      <c r="BH11" s="123" t="str">
        <f t="shared" si="9"/>
        <v/>
      </c>
      <c r="BI11" s="145">
        <f>Nov!B11</f>
        <v>44139</v>
      </c>
      <c r="BJ11" s="118" t="str">
        <f>IF(Nov!E11="","",Nov!E11)</f>
        <v/>
      </c>
      <c r="BK11" s="118" t="str">
        <f>IF(Nov!F11="","",Nov!F11)</f>
        <v/>
      </c>
      <c r="BL11" s="124" t="str">
        <f>IF(BK11="","",Nov!N11)</f>
        <v/>
      </c>
      <c r="BM11" s="119" t="str">
        <f>IF(Nov!F11="","",IF(AND(Nov!F11="Deutschland",Nov!E11="Deutschland"),28,IF(AND(Nov!F11="Deutschland",Nov!E11="Firma"),14,IF(Nov!F11&lt;&gt;Nov!E11,VLOOKUP(Nov!F11,Einstellung!$C$6:$D$25,2,0),VLOOKUP(Nov!F11,Einstellung!$A$6:$B$25,2,0)))))</f>
        <v/>
      </c>
      <c r="BN11" s="123" t="str">
        <f t="shared" si="10"/>
        <v/>
      </c>
      <c r="BO11" s="126">
        <f>Dez!B11</f>
        <v>44169</v>
      </c>
      <c r="BP11" s="118" t="str">
        <f>IF(Dez!E11="","",Dez!E11)</f>
        <v>Firma</v>
      </c>
      <c r="BQ11" s="118" t="str">
        <f>IF(Dez!F11="","",Dez!F11)</f>
        <v>Firma</v>
      </c>
      <c r="BR11" s="124">
        <f>IF(BQ11="","",Dez!N11)</f>
        <v>12</v>
      </c>
      <c r="BS11" s="119">
        <f>IF(Dez!F11="","",IF(AND(Dez!F11="Deutschland",Dez!E11="Deutschland"),28,IF(AND(Dez!F11="Deutschland",Dez!E11="Firma"),14,IF(Dez!F11&lt;&gt;Dez!E11,VLOOKUP(Dez!F11,Einstellung!$C$6:$D$25,2,0),VLOOKUP(Dez!F11,Einstellung!$A$6:$B$25,2,0)))))</f>
        <v>14</v>
      </c>
      <c r="BT11" s="123">
        <f t="shared" si="11"/>
        <v>2</v>
      </c>
      <c r="BU11" s="244"/>
    </row>
    <row r="12" spans="1:73">
      <c r="A12" s="117">
        <f>Jan!B12</f>
        <v>43835</v>
      </c>
      <c r="B12" s="118" t="str">
        <f>IF(Jan!E12="","",Jan!E12)</f>
        <v/>
      </c>
      <c r="C12" s="118" t="str">
        <f>IF(Jan!F12="","",Jan!F12)</f>
        <v/>
      </c>
      <c r="D12" s="119" t="str">
        <f>IF(Jan!N12=0,"",Jan!N12)</f>
        <v/>
      </c>
      <c r="E12" s="119" t="str">
        <f>IF(Jan!F12="","",IF(AND(Jan!F12="Deutschland",Jan!E12="Deutschland"),28,IF(AND(Jan!F12="Deutschland",Jan!E12="Firma"),14,IF(Jan!F12&lt;&gt;Jan!E12,VLOOKUP(Jan!F12,Einstellung!$C$6:$D$25,2,0),VLOOKUP(Jan!F12,Einstellung!$A$6:$B$25,2,0)))))</f>
        <v/>
      </c>
      <c r="F12" s="120" t="str">
        <f t="shared" si="0"/>
        <v/>
      </c>
      <c r="G12" s="117">
        <f>Feb!B12</f>
        <v>43866</v>
      </c>
      <c r="H12" s="121" t="str">
        <f>IF(Feb!E12="","",Feb!E12)</f>
        <v/>
      </c>
      <c r="I12" s="121" t="str">
        <f>IF(Feb!F12="","",Feb!F12)</f>
        <v/>
      </c>
      <c r="J12" s="227" t="str">
        <f>IF(I12="","",Feb!N12)</f>
        <v/>
      </c>
      <c r="K12" s="119" t="str">
        <f>IF(Feb!F12="","",IF(AND(Feb!F12="Deutschland",Feb!E12="Deutschland"),28,IF(AND(Feb!F12="Deutschland",Feb!E12="Firma"),14,IF(Feb!F12&lt;&gt;Feb!E12,VLOOKUP(Feb!F12,Einstellung!$C$6:$D$25,2,0),VLOOKUP(Feb!F12,Einstellung!$A$6:$B$25,2,0)))))</f>
        <v/>
      </c>
      <c r="L12" s="122" t="str">
        <f t="shared" si="1"/>
        <v/>
      </c>
      <c r="M12" s="117">
        <f>März!B12</f>
        <v>43895</v>
      </c>
      <c r="N12" s="121" t="str">
        <f>IF(März!E12="","",März!E12)</f>
        <v/>
      </c>
      <c r="O12" s="121" t="str">
        <f>IF(März!F12="","",März!F12)</f>
        <v/>
      </c>
      <c r="P12" s="119" t="str">
        <f>IF(O12="","",März!N12)</f>
        <v/>
      </c>
      <c r="Q12" s="119" t="str">
        <f>IF(März!F12="","",IF(AND(März!F12="Deutschland",März!E12="Deutschland"),28,IF(AND(März!F12="Deutschland",März!E12="Firma"),14,IF(März!F12&lt;&gt;März!E12,VLOOKUP(März!F12,Einstellung!$C$6:$D$25,2,0),VLOOKUP(März!F12,Einstellung!$A$6:$B$25,2,0)))))</f>
        <v/>
      </c>
      <c r="R12" s="122" t="str">
        <f t="shared" si="2"/>
        <v/>
      </c>
      <c r="S12" s="117">
        <f>April!B12</f>
        <v>43926</v>
      </c>
      <c r="T12" s="121" t="str">
        <f>IF(April!E12="","",April!E12)</f>
        <v/>
      </c>
      <c r="U12" s="121" t="str">
        <f>IF(April!F12="","",April!F12)</f>
        <v/>
      </c>
      <c r="V12" s="119" t="str">
        <f>IF(U12="","",April!N12)</f>
        <v/>
      </c>
      <c r="W12" s="119" t="str">
        <f>IF(April!F12="","",IF(AND(April!F12="Deutschland",April!E12="Deutschland"),28,IF(AND(April!F12="Deutschland",April!E12="Firma"),14,IF(April!F12&lt;&gt;April!E12,VLOOKUP(April!F12,Einstellung!$C$6:$D$25,2,0),VLOOKUP(April!F12,Einstellung!$A$6:$B$25,2,0)))))</f>
        <v/>
      </c>
      <c r="X12" s="123" t="str">
        <f t="shared" si="3"/>
        <v/>
      </c>
      <c r="Y12" s="117">
        <f>Mai!B12</f>
        <v>43956</v>
      </c>
      <c r="Z12" s="118" t="str">
        <f>IF(Mai!E12="","",Mai!E12)</f>
        <v/>
      </c>
      <c r="AA12" s="118" t="str">
        <f>IF(Mai!F12="","",Mai!F12)</f>
        <v/>
      </c>
      <c r="AB12" s="119" t="str">
        <f>IF(AA12="","",Mai!N12)</f>
        <v/>
      </c>
      <c r="AC12" s="119" t="str">
        <f>IF(Mai!F12="","",IF(AND(Mai!F12="Deutschland",Mai!E12="Deutschland"),28,IF(AND(Mai!F12="Deutschland",Mai!E12="Firma"),14,IF(Mai!F12&lt;&gt;Mai!E12,VLOOKUP(Mai!F12,Einstellung!$C$6:$D$25,2,0),VLOOKUP(Mai!F12,Einstellung!$A$6:$B$25,2,0)))))</f>
        <v/>
      </c>
      <c r="AD12" s="122" t="str">
        <f t="shared" si="4"/>
        <v/>
      </c>
      <c r="AE12" s="117">
        <f>Juni!B12</f>
        <v>43987</v>
      </c>
      <c r="AF12" s="121" t="str">
        <f>IF(Juni!E12="","",Juni!E12)</f>
        <v/>
      </c>
      <c r="AG12" s="121" t="str">
        <f>IF(Juni!F12="","",Juni!F12)</f>
        <v/>
      </c>
      <c r="AH12" s="119" t="str">
        <f>IF(AG12="","",Juni!N12)</f>
        <v/>
      </c>
      <c r="AI12" s="119" t="str">
        <f>IF(Juni!F12="","",IF(AND(Juni!F12="Deutschland",Juni!E12="Deutschland"),28,IF(AND(Juni!F12="Deutschland",Juni!E12="Firma"),14,IF(Juni!F12&lt;&gt;Juni!E12,VLOOKUP(Juni!F12,Einstellung!$C$6:$D$25,2,0),VLOOKUP(Juni!F12,Einstellung!$A$6:$B$25,2,0)))))</f>
        <v/>
      </c>
      <c r="AJ12" s="122" t="str">
        <f t="shared" si="5"/>
        <v/>
      </c>
      <c r="AK12" s="117">
        <f>Juli!B12</f>
        <v>44017</v>
      </c>
      <c r="AL12" s="118" t="str">
        <f>IF(Juli!E12="","",Juli!E12)</f>
        <v/>
      </c>
      <c r="AM12" s="118" t="str">
        <f>IF(Juli!F12="","",Juli!F12)</f>
        <v/>
      </c>
      <c r="AN12" s="119" t="str">
        <f>IF(AM12="","",Juli!N12)</f>
        <v/>
      </c>
      <c r="AO12" s="119" t="str">
        <f>IF(Juli!F12="","",IF(AND(Juli!F12="Deutschland",Juli!E12="Deutschland"),28,IF(AND(Juli!F12="Deutschland",Juli!E12="Firma"),14,IF(Juli!F12&lt;&gt;Juli!E12,VLOOKUP(Juli!F12,Einstellung!$C$6:$D$25,2,0),VLOOKUP(Juli!F12,Einstellung!$A$6:$B$25,2,0)))))</f>
        <v/>
      </c>
      <c r="AP12" s="122" t="str">
        <f t="shared" si="6"/>
        <v/>
      </c>
      <c r="AQ12" s="117">
        <f>Aug!B12</f>
        <v>44048</v>
      </c>
      <c r="AR12" s="121" t="str">
        <f>IF(Aug!E12="","",Aug!E12)</f>
        <v/>
      </c>
      <c r="AS12" s="121" t="str">
        <f>IF(Aug!F12="","",Aug!F12)</f>
        <v/>
      </c>
      <c r="AT12" s="124" t="str">
        <f>IF(AS12="","",Aug!N12)</f>
        <v/>
      </c>
      <c r="AU12" s="119" t="str">
        <f>IF(Aug!F12="","",IF(AND(Aug!F12="Deutschland",Aug!E12="Deutschland"),28,IF(AND(Aug!F12="Deutschland",Aug!E12="Firma"),14,IF(Aug!F12&lt;&gt;Aug!E12,VLOOKUP(Aug!F12,Einstellung!$C$6:$D$25,2,0),VLOOKUP(Aug!F12,Einstellung!$A$6:$B$25,2,0)))))</f>
        <v/>
      </c>
      <c r="AV12" s="123" t="str">
        <f t="shared" si="7"/>
        <v/>
      </c>
      <c r="AW12" s="125">
        <f>Sep!B12</f>
        <v>44079</v>
      </c>
      <c r="AX12" s="118" t="str">
        <f>IF(Sep!E12="","",Sep!E12)</f>
        <v/>
      </c>
      <c r="AY12" s="118" t="str">
        <f>IF(Sep!F12="","",Sep!F12)</f>
        <v/>
      </c>
      <c r="AZ12" s="124" t="str">
        <f>IF(AY12="","",Sep!N12)</f>
        <v/>
      </c>
      <c r="BA12" s="119" t="str">
        <f>IF(Sep!F12="","",IF(AND(Sep!F12="Deutschland",Sep!E12="Deutschland"),28,IF(AND(Sep!F12="Deutschland",Sep!E12="Firma"),14,IF(Sep!F12&lt;&gt;Sep!E12,VLOOKUP(Sep!F12,Einstellung!$C$6:$D$25,2,0),VLOOKUP(Sep!F12,Einstellung!$A$6:$B$25,2,0)))))</f>
        <v/>
      </c>
      <c r="BB12" s="122" t="str">
        <f t="shared" si="8"/>
        <v/>
      </c>
      <c r="BC12" s="148">
        <f>Okt!B12</f>
        <v>44109</v>
      </c>
      <c r="BD12" s="118" t="str">
        <f>IF(Okt!E12="","",Okt!E12)</f>
        <v/>
      </c>
      <c r="BE12" s="118" t="str">
        <f>IF(Okt!F12="","",Okt!F12)</f>
        <v/>
      </c>
      <c r="BF12" s="124" t="str">
        <f>IF(BE12="","",Okt!N12)</f>
        <v/>
      </c>
      <c r="BG12" s="119" t="str">
        <f>IF(Okt!F12="","",IF(AND(Okt!F12="Deutschland",Okt!E12="Deutschland"),28,IF(AND(Okt!F12="Deutschland",Okt!E12="Firma"),14,IF(Okt!F12&lt;&gt;Okt!E12,VLOOKUP(Okt!F12,Einstellung!$C$6:$D$25,2,0),VLOOKUP(Okt!F12,Einstellung!$A$6:$B$25,2,0)))))</f>
        <v/>
      </c>
      <c r="BH12" s="123" t="str">
        <f t="shared" si="9"/>
        <v/>
      </c>
      <c r="BI12" s="145">
        <f>Nov!B12</f>
        <v>44140</v>
      </c>
      <c r="BJ12" s="118" t="str">
        <f>IF(Nov!E12="","",Nov!E12)</f>
        <v/>
      </c>
      <c r="BK12" s="118" t="str">
        <f>IF(Nov!F12="","",Nov!F12)</f>
        <v/>
      </c>
      <c r="BL12" s="124" t="str">
        <f>IF(BK12="","",Nov!N12)</f>
        <v/>
      </c>
      <c r="BM12" s="119" t="str">
        <f>IF(Nov!F12="","",IF(AND(Nov!F12="Deutschland",Nov!E12="Deutschland"),28,IF(AND(Nov!F12="Deutschland",Nov!E12="Firma"),14,IF(Nov!F12&lt;&gt;Nov!E12,VLOOKUP(Nov!F12,Einstellung!$C$6:$D$25,2,0),VLOOKUP(Nov!F12,Einstellung!$A$6:$B$25,2,0)))))</f>
        <v/>
      </c>
      <c r="BN12" s="123" t="str">
        <f t="shared" si="10"/>
        <v/>
      </c>
      <c r="BO12" s="126">
        <f>Dez!B12</f>
        <v>44170</v>
      </c>
      <c r="BP12" s="118" t="str">
        <f>IF(Dez!E12="","",Dez!E12)</f>
        <v/>
      </c>
      <c r="BQ12" s="118" t="str">
        <f>IF(Dez!F12="","",Dez!F12)</f>
        <v/>
      </c>
      <c r="BR12" s="124" t="str">
        <f>IF(BQ12="","",Dez!N12)</f>
        <v/>
      </c>
      <c r="BS12" s="119" t="str">
        <f>IF(Dez!F12="","",IF(AND(Dez!F12="Deutschland",Dez!E12="Deutschland"),28,IF(AND(Dez!F12="Deutschland",Dez!E12="Firma"),14,IF(Dez!F12&lt;&gt;Dez!E12,VLOOKUP(Dez!F12,Einstellung!$C$6:$D$25,2,0),VLOOKUP(Dez!F12,Einstellung!$A$6:$B$25,2,0)))))</f>
        <v/>
      </c>
      <c r="BT12" s="123" t="str">
        <f t="shared" si="11"/>
        <v/>
      </c>
      <c r="BU12" s="244"/>
    </row>
    <row r="13" spans="1:73">
      <c r="A13" s="117">
        <f>Jan!B13</f>
        <v>43836</v>
      </c>
      <c r="B13" s="118" t="str">
        <f>IF(Jan!E13="","",Jan!E13)</f>
        <v/>
      </c>
      <c r="C13" s="118" t="str">
        <f>IF(Jan!F13="","",Jan!F13)</f>
        <v/>
      </c>
      <c r="D13" s="119" t="str">
        <f>IF(Jan!N13=0,"",Jan!N13)</f>
        <v/>
      </c>
      <c r="E13" s="119" t="str">
        <f>IF(Jan!F13="","",IF(AND(Jan!F13="Deutschland",Jan!E13="Deutschland"),28,IF(AND(Jan!F13="Deutschland",Jan!E13="Firma"),14,IF(Jan!F13&lt;&gt;Jan!E13,VLOOKUP(Jan!F13,Einstellung!$C$6:$D$25,2,0),VLOOKUP(Jan!F13,Einstellung!$A$6:$B$25,2,0)))))</f>
        <v/>
      </c>
      <c r="F13" s="120" t="str">
        <f t="shared" si="0"/>
        <v/>
      </c>
      <c r="G13" s="117">
        <f>Feb!B13</f>
        <v>43867</v>
      </c>
      <c r="H13" s="121" t="str">
        <f>IF(Feb!E13="","",Feb!E13)</f>
        <v/>
      </c>
      <c r="I13" s="121" t="str">
        <f>IF(Feb!F13="","",Feb!F13)</f>
        <v/>
      </c>
      <c r="J13" s="227" t="str">
        <f>IF(I13="","",Feb!N13)</f>
        <v/>
      </c>
      <c r="K13" s="119" t="str">
        <f>IF(Feb!F13="","",IF(AND(Feb!F13="Deutschland",Feb!E13="Deutschland"),28,IF(AND(Feb!F13="Deutschland",Feb!E13="Firma"),14,IF(Feb!F13&lt;&gt;Feb!E13,VLOOKUP(Feb!F13,Einstellung!$C$6:$D$25,2,0),VLOOKUP(Feb!F13,Einstellung!$A$6:$B$25,2,0)))))</f>
        <v/>
      </c>
      <c r="L13" s="122" t="str">
        <f t="shared" si="1"/>
        <v/>
      </c>
      <c r="M13" s="117">
        <f>März!B13</f>
        <v>43896</v>
      </c>
      <c r="N13" s="121" t="str">
        <f>IF(März!E13="","",März!E13)</f>
        <v/>
      </c>
      <c r="O13" s="121" t="str">
        <f>IF(März!F13="","",März!F13)</f>
        <v/>
      </c>
      <c r="P13" s="119" t="str">
        <f>IF(O13="","",März!N13)</f>
        <v/>
      </c>
      <c r="Q13" s="119" t="str">
        <f>IF(März!F13="","",IF(AND(März!F13="Deutschland",März!E13="Deutschland"),28,IF(AND(März!F13="Deutschland",März!E13="Firma"),14,IF(März!F13&lt;&gt;März!E13,VLOOKUP(März!F13,Einstellung!$C$6:$D$25,2,0),VLOOKUP(März!F13,Einstellung!$A$6:$B$25,2,0)))))</f>
        <v/>
      </c>
      <c r="R13" s="122" t="str">
        <f t="shared" si="2"/>
        <v/>
      </c>
      <c r="S13" s="117">
        <f>April!B13</f>
        <v>43927</v>
      </c>
      <c r="T13" s="121" t="str">
        <f>IF(April!E13="","",April!E13)</f>
        <v/>
      </c>
      <c r="U13" s="121" t="str">
        <f>IF(April!F13="","",April!F13)</f>
        <v/>
      </c>
      <c r="V13" s="119" t="str">
        <f>IF(U13="","",April!N13)</f>
        <v/>
      </c>
      <c r="W13" s="119" t="str">
        <f>IF(April!F13="","",IF(AND(April!F13="Deutschland",April!E13="Deutschland"),28,IF(AND(April!F13="Deutschland",April!E13="Firma"),14,IF(April!F13&lt;&gt;April!E13,VLOOKUP(April!F13,Einstellung!$C$6:$D$25,2,0),VLOOKUP(April!F13,Einstellung!$A$6:$B$25,2,0)))))</f>
        <v/>
      </c>
      <c r="X13" s="123" t="str">
        <f t="shared" si="3"/>
        <v/>
      </c>
      <c r="Y13" s="117">
        <f>Mai!B13</f>
        <v>43957</v>
      </c>
      <c r="Z13" s="118" t="str">
        <f>IF(Mai!E13="","",Mai!E13)</f>
        <v/>
      </c>
      <c r="AA13" s="118" t="str">
        <f>IF(Mai!F13="","",Mai!F13)</f>
        <v/>
      </c>
      <c r="AB13" s="119" t="str">
        <f>IF(AA13="","",Mai!N13)</f>
        <v/>
      </c>
      <c r="AC13" s="119" t="str">
        <f>IF(Mai!F13="","",IF(AND(Mai!F13="Deutschland",Mai!E13="Deutschland"),28,IF(AND(Mai!F13="Deutschland",Mai!E13="Firma"),14,IF(Mai!F13&lt;&gt;Mai!E13,VLOOKUP(Mai!F13,Einstellung!$C$6:$D$25,2,0),VLOOKUP(Mai!F13,Einstellung!$A$6:$B$25,2,0)))))</f>
        <v/>
      </c>
      <c r="AD13" s="122" t="str">
        <f t="shared" si="4"/>
        <v/>
      </c>
      <c r="AE13" s="117">
        <f>Juni!B13</f>
        <v>43988</v>
      </c>
      <c r="AF13" s="121" t="str">
        <f>IF(Juni!E13="","",Juni!E13)</f>
        <v/>
      </c>
      <c r="AG13" s="121" t="str">
        <f>IF(Juni!F13="","",Juni!F13)</f>
        <v/>
      </c>
      <c r="AH13" s="119" t="str">
        <f>IF(AG13="","",Juni!N13)</f>
        <v/>
      </c>
      <c r="AI13" s="119" t="str">
        <f>IF(Juni!F13="","",IF(AND(Juni!F13="Deutschland",Juni!E13="Deutschland"),28,IF(AND(Juni!F13="Deutschland",Juni!E13="Firma"),14,IF(Juni!F13&lt;&gt;Juni!E13,VLOOKUP(Juni!F13,Einstellung!$C$6:$D$25,2,0),VLOOKUP(Juni!F13,Einstellung!$A$6:$B$25,2,0)))))</f>
        <v/>
      </c>
      <c r="AJ13" s="122" t="str">
        <f t="shared" si="5"/>
        <v/>
      </c>
      <c r="AK13" s="117">
        <f>Juli!B13</f>
        <v>44018</v>
      </c>
      <c r="AL13" s="118" t="str">
        <f>IF(Juli!E13="","",Juli!E13)</f>
        <v/>
      </c>
      <c r="AM13" s="118" t="str">
        <f>IF(Juli!F13="","",Juli!F13)</f>
        <v/>
      </c>
      <c r="AN13" s="119" t="str">
        <f>IF(AM13="","",Juli!N13)</f>
        <v/>
      </c>
      <c r="AO13" s="119" t="str">
        <f>IF(Juli!F13="","",IF(AND(Juli!F13="Deutschland",Juli!E13="Deutschland"),28,IF(AND(Juli!F13="Deutschland",Juli!E13="Firma"),14,IF(Juli!F13&lt;&gt;Juli!E13,VLOOKUP(Juli!F13,Einstellung!$C$6:$D$25,2,0),VLOOKUP(Juli!F13,Einstellung!$A$6:$B$25,2,0)))))</f>
        <v/>
      </c>
      <c r="AP13" s="122" t="str">
        <f t="shared" si="6"/>
        <v/>
      </c>
      <c r="AQ13" s="117">
        <f>Aug!B13</f>
        <v>44049</v>
      </c>
      <c r="AR13" s="121" t="str">
        <f>IF(Aug!E13="","",Aug!E13)</f>
        <v/>
      </c>
      <c r="AS13" s="121" t="str">
        <f>IF(Aug!F13="","",Aug!F13)</f>
        <v/>
      </c>
      <c r="AT13" s="124" t="str">
        <f>IF(AS13="","",Aug!N13)</f>
        <v/>
      </c>
      <c r="AU13" s="119" t="str">
        <f>IF(Aug!F13="","",IF(AND(Aug!F13="Deutschland",Aug!E13="Deutschland"),28,IF(AND(Aug!F13="Deutschland",Aug!E13="Firma"),14,IF(Aug!F13&lt;&gt;Aug!E13,VLOOKUP(Aug!F13,Einstellung!$C$6:$D$25,2,0),VLOOKUP(Aug!F13,Einstellung!$A$6:$B$25,2,0)))))</f>
        <v/>
      </c>
      <c r="AV13" s="123" t="str">
        <f t="shared" si="7"/>
        <v/>
      </c>
      <c r="AW13" s="125">
        <f>Sep!B13</f>
        <v>44080</v>
      </c>
      <c r="AX13" s="118" t="str">
        <f>IF(Sep!E13="","",Sep!E13)</f>
        <v/>
      </c>
      <c r="AY13" s="118" t="str">
        <f>IF(Sep!F13="","",Sep!F13)</f>
        <v/>
      </c>
      <c r="AZ13" s="124" t="str">
        <f>IF(AY13="","",Sep!N13)</f>
        <v/>
      </c>
      <c r="BA13" s="119" t="str">
        <f>IF(Sep!F13="","",IF(AND(Sep!F13="Deutschland",Sep!E13="Deutschland"),28,IF(AND(Sep!F13="Deutschland",Sep!E13="Firma"),14,IF(Sep!F13&lt;&gt;Sep!E13,VLOOKUP(Sep!F13,Einstellung!$C$6:$D$25,2,0),VLOOKUP(Sep!F13,Einstellung!$A$6:$B$25,2,0)))))</f>
        <v/>
      </c>
      <c r="BB13" s="122" t="str">
        <f t="shared" si="8"/>
        <v/>
      </c>
      <c r="BC13" s="148">
        <f>Okt!B13</f>
        <v>44110</v>
      </c>
      <c r="BD13" s="118" t="str">
        <f>IF(Okt!E13="","",Okt!E13)</f>
        <v/>
      </c>
      <c r="BE13" s="118" t="str">
        <f>IF(Okt!F13="","",Okt!F13)</f>
        <v/>
      </c>
      <c r="BF13" s="124" t="str">
        <f>IF(BE13="","",Okt!N13)</f>
        <v/>
      </c>
      <c r="BG13" s="119" t="str">
        <f>IF(Okt!F13="","",IF(AND(Okt!F13="Deutschland",Okt!E13="Deutschland"),28,IF(AND(Okt!F13="Deutschland",Okt!E13="Firma"),14,IF(Okt!F13&lt;&gt;Okt!E13,VLOOKUP(Okt!F13,Einstellung!$C$6:$D$25,2,0),VLOOKUP(Okt!F13,Einstellung!$A$6:$B$25,2,0)))))</f>
        <v/>
      </c>
      <c r="BH13" s="123" t="str">
        <f t="shared" si="9"/>
        <v/>
      </c>
      <c r="BI13" s="145">
        <f>Nov!B13</f>
        <v>44141</v>
      </c>
      <c r="BJ13" s="118" t="str">
        <f>IF(Nov!E13="","",Nov!E13)</f>
        <v/>
      </c>
      <c r="BK13" s="118" t="str">
        <f>IF(Nov!F13="","",Nov!F13)</f>
        <v/>
      </c>
      <c r="BL13" s="124" t="str">
        <f>IF(BK13="","",Nov!N13)</f>
        <v/>
      </c>
      <c r="BM13" s="119" t="str">
        <f>IF(Nov!F13="","",IF(AND(Nov!F13="Deutschland",Nov!E13="Deutschland"),28,IF(AND(Nov!F13="Deutschland",Nov!E13="Firma"),14,IF(Nov!F13&lt;&gt;Nov!E13,VLOOKUP(Nov!F13,Einstellung!$C$6:$D$25,2,0),VLOOKUP(Nov!F13,Einstellung!$A$6:$B$25,2,0)))))</f>
        <v/>
      </c>
      <c r="BN13" s="123" t="str">
        <f t="shared" si="10"/>
        <v/>
      </c>
      <c r="BO13" s="126">
        <f>Dez!B13</f>
        <v>44171</v>
      </c>
      <c r="BP13" s="118" t="str">
        <f>IF(Dez!E13="","",Dez!E13)</f>
        <v/>
      </c>
      <c r="BQ13" s="118" t="str">
        <f>IF(Dez!F13="","",Dez!F13)</f>
        <v/>
      </c>
      <c r="BR13" s="124" t="str">
        <f>IF(BQ13="","",Dez!N13)</f>
        <v/>
      </c>
      <c r="BS13" s="119" t="str">
        <f>IF(Dez!F13="","",IF(AND(Dez!F13="Deutschland",Dez!E13="Deutschland"),28,IF(AND(Dez!F13="Deutschland",Dez!E13="Firma"),14,IF(Dez!F13&lt;&gt;Dez!E13,VLOOKUP(Dez!F13,Einstellung!$C$6:$D$25,2,0),VLOOKUP(Dez!F13,Einstellung!$A$6:$B$25,2,0)))))</f>
        <v/>
      </c>
      <c r="BT13" s="123" t="str">
        <f t="shared" si="11"/>
        <v/>
      </c>
      <c r="BU13" s="244"/>
    </row>
    <row r="14" spans="1:73">
      <c r="A14" s="117">
        <f>Jan!B14</f>
        <v>43837</v>
      </c>
      <c r="B14" s="118" t="str">
        <f>IF(Jan!E14="","",Jan!E14)</f>
        <v/>
      </c>
      <c r="C14" s="118" t="str">
        <f>IF(Jan!F14="","",Jan!F14)</f>
        <v/>
      </c>
      <c r="D14" s="119" t="str">
        <f>IF(Jan!N14=0,"",Jan!N14)</f>
        <v/>
      </c>
      <c r="E14" s="119" t="str">
        <f>IF(Jan!F14="","",IF(AND(Jan!F14="Deutschland",Jan!E14="Deutschland"),28,IF(AND(Jan!F14="Deutschland",Jan!E14="Firma"),14,IF(Jan!F14&lt;&gt;Jan!E14,VLOOKUP(Jan!F14,Einstellung!$C$6:$D$25,2,0),VLOOKUP(Jan!F14,Einstellung!$A$6:$B$25,2,0)))))</f>
        <v/>
      </c>
      <c r="F14" s="120" t="str">
        <f t="shared" si="0"/>
        <v/>
      </c>
      <c r="G14" s="117">
        <f>Feb!B14</f>
        <v>43868</v>
      </c>
      <c r="H14" s="121" t="str">
        <f>IF(Feb!E14="","",Feb!E14)</f>
        <v/>
      </c>
      <c r="I14" s="121" t="str">
        <f>IF(Feb!F14="","",Feb!F14)</f>
        <v/>
      </c>
      <c r="J14" s="227" t="str">
        <f>IF(I14="","",Feb!N14)</f>
        <v/>
      </c>
      <c r="K14" s="119" t="str">
        <f>IF(Feb!F14="","",IF(AND(Feb!F14="Deutschland",Feb!E14="Deutschland"),28,IF(AND(Feb!F14="Deutschland",Feb!E14="Firma"),14,IF(Feb!F14&lt;&gt;Feb!E14,VLOOKUP(Feb!F14,Einstellung!$C$6:$D$25,2,0),VLOOKUP(Feb!F14,Einstellung!$A$6:$B$25,2,0)))))</f>
        <v/>
      </c>
      <c r="L14" s="122" t="str">
        <f t="shared" si="1"/>
        <v/>
      </c>
      <c r="M14" s="117">
        <f>März!B14</f>
        <v>43897</v>
      </c>
      <c r="N14" s="121" t="str">
        <f>IF(März!E14="","",März!E14)</f>
        <v/>
      </c>
      <c r="O14" s="121" t="str">
        <f>IF(März!F14="","",März!F14)</f>
        <v/>
      </c>
      <c r="P14" s="119" t="str">
        <f>IF(O14="","",März!N14)</f>
        <v/>
      </c>
      <c r="Q14" s="119" t="str">
        <f>IF(März!F14="","",IF(AND(März!F14="Deutschland",März!E14="Deutschland"),28,IF(AND(März!F14="Deutschland",März!E14="Firma"),14,IF(März!F14&lt;&gt;März!E14,VLOOKUP(März!F14,Einstellung!$C$6:$D$25,2,0),VLOOKUP(März!F14,Einstellung!$A$6:$B$25,2,0)))))</f>
        <v/>
      </c>
      <c r="R14" s="122" t="str">
        <f t="shared" si="2"/>
        <v/>
      </c>
      <c r="S14" s="117">
        <f>April!B14</f>
        <v>43928</v>
      </c>
      <c r="T14" s="121" t="str">
        <f>IF(April!E14="","",April!E14)</f>
        <v/>
      </c>
      <c r="U14" s="121" t="str">
        <f>IF(April!F14="","",April!F14)</f>
        <v/>
      </c>
      <c r="V14" s="119" t="str">
        <f>IF(U14="","",April!N14)</f>
        <v/>
      </c>
      <c r="W14" s="119" t="str">
        <f>IF(April!F14="","",IF(AND(April!F14="Deutschland",April!E14="Deutschland"),28,IF(AND(April!F14="Deutschland",April!E14="Firma"),14,IF(April!F14&lt;&gt;April!E14,VLOOKUP(April!F14,Einstellung!$C$6:$D$25,2,0),VLOOKUP(April!F14,Einstellung!$A$6:$B$25,2,0)))))</f>
        <v/>
      </c>
      <c r="X14" s="123" t="str">
        <f t="shared" si="3"/>
        <v/>
      </c>
      <c r="Y14" s="117">
        <f>Mai!B14</f>
        <v>43958</v>
      </c>
      <c r="Z14" s="118" t="str">
        <f>IF(Mai!E14="","",Mai!E14)</f>
        <v/>
      </c>
      <c r="AA14" s="118" t="str">
        <f>IF(Mai!F14="","",Mai!F14)</f>
        <v/>
      </c>
      <c r="AB14" s="119" t="str">
        <f>IF(AA14="","",Mai!N14)</f>
        <v/>
      </c>
      <c r="AC14" s="119" t="str">
        <f>IF(Mai!F14="","",IF(AND(Mai!F14="Deutschland",Mai!E14="Deutschland"),28,IF(AND(Mai!F14="Deutschland",Mai!E14="Firma"),14,IF(Mai!F14&lt;&gt;Mai!E14,VLOOKUP(Mai!F14,Einstellung!$C$6:$D$25,2,0),VLOOKUP(Mai!F14,Einstellung!$A$6:$B$25,2,0)))))</f>
        <v/>
      </c>
      <c r="AD14" s="122" t="str">
        <f t="shared" si="4"/>
        <v/>
      </c>
      <c r="AE14" s="117">
        <f>Juni!B14</f>
        <v>43989</v>
      </c>
      <c r="AF14" s="121" t="str">
        <f>IF(Juni!E14="","",Juni!E14)</f>
        <v/>
      </c>
      <c r="AG14" s="121" t="str">
        <f>IF(Juni!F14="","",Juni!F14)</f>
        <v/>
      </c>
      <c r="AH14" s="119" t="str">
        <f>IF(AG14="","",Juni!N14)</f>
        <v/>
      </c>
      <c r="AI14" s="119" t="str">
        <f>IF(Juni!F14="","",IF(AND(Juni!F14="Deutschland",Juni!E14="Deutschland"),28,IF(AND(Juni!F14="Deutschland",Juni!E14="Firma"),14,IF(Juni!F14&lt;&gt;Juni!E14,VLOOKUP(Juni!F14,Einstellung!$C$6:$D$25,2,0),VLOOKUP(Juni!F14,Einstellung!$A$6:$B$25,2,0)))))</f>
        <v/>
      </c>
      <c r="AJ14" s="122" t="str">
        <f t="shared" si="5"/>
        <v/>
      </c>
      <c r="AK14" s="117">
        <f>Juli!B14</f>
        <v>44019</v>
      </c>
      <c r="AL14" s="118" t="str">
        <f>IF(Juli!E14="","",Juli!E14)</f>
        <v/>
      </c>
      <c r="AM14" s="118" t="str">
        <f>IF(Juli!F14="","",Juli!F14)</f>
        <v/>
      </c>
      <c r="AN14" s="119" t="str">
        <f>IF(AM14="","",Juli!N14)</f>
        <v/>
      </c>
      <c r="AO14" s="119" t="str">
        <f>IF(Juli!F14="","",IF(AND(Juli!F14="Deutschland",Juli!E14="Deutschland"),28,IF(AND(Juli!F14="Deutschland",Juli!E14="Firma"),14,IF(Juli!F14&lt;&gt;Juli!E14,VLOOKUP(Juli!F14,Einstellung!$C$6:$D$25,2,0),VLOOKUP(Juli!F14,Einstellung!$A$6:$B$25,2,0)))))</f>
        <v/>
      </c>
      <c r="AP14" s="122" t="str">
        <f t="shared" si="6"/>
        <v/>
      </c>
      <c r="AQ14" s="117">
        <f>Aug!B14</f>
        <v>44050</v>
      </c>
      <c r="AR14" s="121" t="str">
        <f>IF(Aug!E14="","",Aug!E14)</f>
        <v/>
      </c>
      <c r="AS14" s="121" t="str">
        <f>IF(Aug!F14="","",Aug!F14)</f>
        <v/>
      </c>
      <c r="AT14" s="124" t="str">
        <f>IF(AS14="","",Aug!N14)</f>
        <v/>
      </c>
      <c r="AU14" s="119" t="str">
        <f>IF(Aug!F14="","",IF(AND(Aug!F14="Deutschland",Aug!E14="Deutschland"),28,IF(AND(Aug!F14="Deutschland",Aug!E14="Firma"),14,IF(Aug!F14&lt;&gt;Aug!E14,VLOOKUP(Aug!F14,Einstellung!$C$6:$D$25,2,0),VLOOKUP(Aug!F14,Einstellung!$A$6:$B$25,2,0)))))</f>
        <v/>
      </c>
      <c r="AV14" s="123" t="str">
        <f t="shared" si="7"/>
        <v/>
      </c>
      <c r="AW14" s="125">
        <f>Sep!B14</f>
        <v>44081</v>
      </c>
      <c r="AX14" s="118" t="str">
        <f>IF(Sep!E14="","",Sep!E14)</f>
        <v/>
      </c>
      <c r="AY14" s="118" t="str">
        <f>IF(Sep!F14="","",Sep!F14)</f>
        <v/>
      </c>
      <c r="AZ14" s="124" t="str">
        <f>IF(AY14="","",Sep!N14)</f>
        <v/>
      </c>
      <c r="BA14" s="119" t="str">
        <f>IF(Sep!F14="","",IF(AND(Sep!F14="Deutschland",Sep!E14="Deutschland"),28,IF(AND(Sep!F14="Deutschland",Sep!E14="Firma"),14,IF(Sep!F14&lt;&gt;Sep!E14,VLOOKUP(Sep!F14,Einstellung!$C$6:$D$25,2,0),VLOOKUP(Sep!F14,Einstellung!$A$6:$B$25,2,0)))))</f>
        <v/>
      </c>
      <c r="BB14" s="122" t="str">
        <f t="shared" si="8"/>
        <v/>
      </c>
      <c r="BC14" s="148">
        <f>Okt!B14</f>
        <v>44111</v>
      </c>
      <c r="BD14" s="118" t="str">
        <f>IF(Okt!E14="","",Okt!E14)</f>
        <v/>
      </c>
      <c r="BE14" s="118" t="str">
        <f>IF(Okt!F14="","",Okt!F14)</f>
        <v/>
      </c>
      <c r="BF14" s="124" t="str">
        <f>IF(BE14="","",Okt!N14)</f>
        <v/>
      </c>
      <c r="BG14" s="119" t="str">
        <f>IF(Okt!F14="","",IF(AND(Okt!F14="Deutschland",Okt!E14="Deutschland"),28,IF(AND(Okt!F14="Deutschland",Okt!E14="Firma"),14,IF(Okt!F14&lt;&gt;Okt!E14,VLOOKUP(Okt!F14,Einstellung!$C$6:$D$25,2,0),VLOOKUP(Okt!F14,Einstellung!$A$6:$B$25,2,0)))))</f>
        <v/>
      </c>
      <c r="BH14" s="123" t="str">
        <f t="shared" si="9"/>
        <v/>
      </c>
      <c r="BI14" s="145">
        <f>Nov!B14</f>
        <v>44142</v>
      </c>
      <c r="BJ14" s="118" t="str">
        <f>IF(Nov!E14="","",Nov!E14)</f>
        <v/>
      </c>
      <c r="BK14" s="118" t="str">
        <f>IF(Nov!F14="","",Nov!F14)</f>
        <v/>
      </c>
      <c r="BL14" s="124" t="str">
        <f>IF(BK14="","",Nov!N14)</f>
        <v/>
      </c>
      <c r="BM14" s="119" t="str">
        <f>IF(Nov!F14="","",IF(AND(Nov!F14="Deutschland",Nov!E14="Deutschland"),28,IF(AND(Nov!F14="Deutschland",Nov!E14="Firma"),14,IF(Nov!F14&lt;&gt;Nov!E14,VLOOKUP(Nov!F14,Einstellung!$C$6:$D$25,2,0),VLOOKUP(Nov!F14,Einstellung!$A$6:$B$25,2,0)))))</f>
        <v/>
      </c>
      <c r="BN14" s="123" t="str">
        <f t="shared" si="10"/>
        <v/>
      </c>
      <c r="BO14" s="126">
        <f>Dez!B14</f>
        <v>44172</v>
      </c>
      <c r="BP14" s="118" t="str">
        <f>IF(Dez!E14="","",Dez!E14)</f>
        <v/>
      </c>
      <c r="BQ14" s="118" t="str">
        <f>IF(Dez!F14="","",Dez!F14)</f>
        <v/>
      </c>
      <c r="BR14" s="124" t="str">
        <f>IF(BQ14="","",Dez!N14)</f>
        <v/>
      </c>
      <c r="BS14" s="119" t="str">
        <f>IF(Dez!F14="","",IF(AND(Dez!F14="Deutschland",Dez!E14="Deutschland"),28,IF(AND(Dez!F14="Deutschland",Dez!E14="Firma"),14,IF(Dez!F14&lt;&gt;Dez!E14,VLOOKUP(Dez!F14,Einstellung!$C$6:$D$25,2,0),VLOOKUP(Dez!F14,Einstellung!$A$6:$B$25,2,0)))))</f>
        <v/>
      </c>
      <c r="BT14" s="123" t="str">
        <f t="shared" si="11"/>
        <v/>
      </c>
      <c r="BU14" s="244"/>
    </row>
    <row r="15" spans="1:73">
      <c r="A15" s="117">
        <f>Jan!B15</f>
        <v>43838</v>
      </c>
      <c r="B15" s="118" t="str">
        <f>IF(Jan!E15="","",Jan!E15)</f>
        <v/>
      </c>
      <c r="C15" s="118" t="str">
        <f>IF(Jan!F15="","",Jan!F15)</f>
        <v/>
      </c>
      <c r="D15" s="119" t="str">
        <f>IF(Jan!N15=0,"",Jan!N15)</f>
        <v/>
      </c>
      <c r="E15" s="119" t="str">
        <f>IF(Jan!F15="","",IF(AND(Jan!F15="Deutschland",Jan!E15="Deutschland"),28,IF(AND(Jan!F15="Deutschland",Jan!E15="Firma"),14,IF(Jan!F15&lt;&gt;Jan!E15,VLOOKUP(Jan!F15,Einstellung!$C$6:$D$25,2,0),VLOOKUP(Jan!F15,Einstellung!$A$6:$B$25,2,0)))))</f>
        <v/>
      </c>
      <c r="F15" s="120" t="str">
        <f t="shared" si="0"/>
        <v/>
      </c>
      <c r="G15" s="117">
        <f>Feb!B15</f>
        <v>43869</v>
      </c>
      <c r="H15" s="121" t="str">
        <f>IF(Feb!E15="","",Feb!E15)</f>
        <v/>
      </c>
      <c r="I15" s="121" t="str">
        <f>IF(Feb!F15="","",Feb!F15)</f>
        <v/>
      </c>
      <c r="J15" s="227" t="str">
        <f>IF(I15="","",Feb!N15)</f>
        <v/>
      </c>
      <c r="K15" s="119" t="str">
        <f>IF(Feb!F15="","",IF(AND(Feb!F15="Deutschland",Feb!E15="Deutschland"),28,IF(AND(Feb!F15="Deutschland",Feb!E15="Firma"),14,IF(Feb!F15&lt;&gt;Feb!E15,VLOOKUP(Feb!F15,Einstellung!$C$6:$D$25,2,0),VLOOKUP(Feb!F15,Einstellung!$A$6:$B$25,2,0)))))</f>
        <v/>
      </c>
      <c r="L15" s="122" t="str">
        <f t="shared" si="1"/>
        <v/>
      </c>
      <c r="M15" s="117">
        <f>März!B15</f>
        <v>43898</v>
      </c>
      <c r="N15" s="121" t="str">
        <f>IF(März!E15="","",März!E15)</f>
        <v/>
      </c>
      <c r="O15" s="121" t="str">
        <f>IF(März!F15="","",März!F15)</f>
        <v/>
      </c>
      <c r="P15" s="119" t="str">
        <f>IF(O15="","",März!N15)</f>
        <v/>
      </c>
      <c r="Q15" s="119" t="str">
        <f>IF(März!F15="","",IF(AND(März!F15="Deutschland",März!E15="Deutschland"),28,IF(AND(März!F15="Deutschland",März!E15="Firma"),14,IF(März!F15&lt;&gt;März!E15,VLOOKUP(März!F15,Einstellung!$C$6:$D$25,2,0),VLOOKUP(März!F15,Einstellung!$A$6:$B$25,2,0)))))</f>
        <v/>
      </c>
      <c r="R15" s="122" t="str">
        <f t="shared" si="2"/>
        <v/>
      </c>
      <c r="S15" s="117">
        <f>April!B15</f>
        <v>43929</v>
      </c>
      <c r="T15" s="121" t="str">
        <f>IF(April!E15="","",April!E15)</f>
        <v/>
      </c>
      <c r="U15" s="121" t="str">
        <f>IF(April!F15="","",April!F15)</f>
        <v/>
      </c>
      <c r="V15" s="119" t="str">
        <f>IF(U15="","",April!N15)</f>
        <v/>
      </c>
      <c r="W15" s="119" t="str">
        <f>IF(April!F15="","",IF(AND(April!F15="Deutschland",April!E15="Deutschland"),28,IF(AND(April!F15="Deutschland",April!E15="Firma"),14,IF(April!F15&lt;&gt;April!E15,VLOOKUP(April!F15,Einstellung!$C$6:$D$25,2,0),VLOOKUP(April!F15,Einstellung!$A$6:$B$25,2,0)))))</f>
        <v/>
      </c>
      <c r="X15" s="123" t="str">
        <f t="shared" si="3"/>
        <v/>
      </c>
      <c r="Y15" s="117">
        <f>Mai!B15</f>
        <v>43959</v>
      </c>
      <c r="Z15" s="118" t="str">
        <f>IF(Mai!E15="","",Mai!E15)</f>
        <v/>
      </c>
      <c r="AA15" s="118" t="str">
        <f>IF(Mai!F15="","",Mai!F15)</f>
        <v/>
      </c>
      <c r="AB15" s="119" t="str">
        <f>IF(AA15="","",Mai!N15)</f>
        <v/>
      </c>
      <c r="AC15" s="119" t="str">
        <f>IF(Mai!F15="","",IF(AND(Mai!F15="Deutschland",Mai!E15="Deutschland"),28,IF(AND(Mai!F15="Deutschland",Mai!E15="Firma"),14,IF(Mai!F15&lt;&gt;Mai!E15,VLOOKUP(Mai!F15,Einstellung!$C$6:$D$25,2,0),VLOOKUP(Mai!F15,Einstellung!$A$6:$B$25,2,0)))))</f>
        <v/>
      </c>
      <c r="AD15" s="122" t="str">
        <f t="shared" si="4"/>
        <v/>
      </c>
      <c r="AE15" s="117">
        <f>Juni!B15</f>
        <v>43990</v>
      </c>
      <c r="AF15" s="121" t="str">
        <f>IF(Juni!E15="","",Juni!E15)</f>
        <v/>
      </c>
      <c r="AG15" s="121" t="str">
        <f>IF(Juni!F15="","",Juni!F15)</f>
        <v/>
      </c>
      <c r="AH15" s="119" t="str">
        <f>IF(AG15="","",Juni!N15)</f>
        <v/>
      </c>
      <c r="AI15" s="119" t="str">
        <f>IF(Juni!F15="","",IF(AND(Juni!F15="Deutschland",Juni!E15="Deutschland"),28,IF(AND(Juni!F15="Deutschland",Juni!E15="Firma"),14,IF(Juni!F15&lt;&gt;Juni!E15,VLOOKUP(Juni!F15,Einstellung!$C$6:$D$25,2,0),VLOOKUP(Juni!F15,Einstellung!$A$6:$B$25,2,0)))))</f>
        <v/>
      </c>
      <c r="AJ15" s="122" t="str">
        <f t="shared" si="5"/>
        <v/>
      </c>
      <c r="AK15" s="117">
        <f>Juli!B15</f>
        <v>44020</v>
      </c>
      <c r="AL15" s="118" t="str">
        <f>IF(Juli!E15="","",Juli!E15)</f>
        <v/>
      </c>
      <c r="AM15" s="118" t="str">
        <f>IF(Juli!F15="","",Juli!F15)</f>
        <v/>
      </c>
      <c r="AN15" s="119" t="str">
        <f>IF(AM15="","",Juli!N15)</f>
        <v/>
      </c>
      <c r="AO15" s="119" t="str">
        <f>IF(Juli!F15="","",IF(AND(Juli!F15="Deutschland",Juli!E15="Deutschland"),28,IF(AND(Juli!F15="Deutschland",Juli!E15="Firma"),14,IF(Juli!F15&lt;&gt;Juli!E15,VLOOKUP(Juli!F15,Einstellung!$C$6:$D$25,2,0),VLOOKUP(Juli!F15,Einstellung!$A$6:$B$25,2,0)))))</f>
        <v/>
      </c>
      <c r="AP15" s="122" t="str">
        <f t="shared" si="6"/>
        <v/>
      </c>
      <c r="AQ15" s="117">
        <f>Aug!B15</f>
        <v>44051</v>
      </c>
      <c r="AR15" s="121" t="str">
        <f>IF(Aug!E15="","",Aug!E15)</f>
        <v/>
      </c>
      <c r="AS15" s="121" t="str">
        <f>IF(Aug!F15="","",Aug!F15)</f>
        <v/>
      </c>
      <c r="AT15" s="124" t="str">
        <f>IF(AS15="","",Aug!N15)</f>
        <v/>
      </c>
      <c r="AU15" s="119" t="str">
        <f>IF(Aug!F15="","",IF(AND(Aug!F15="Deutschland",Aug!E15="Deutschland"),28,IF(AND(Aug!F15="Deutschland",Aug!E15="Firma"),14,IF(Aug!F15&lt;&gt;Aug!E15,VLOOKUP(Aug!F15,Einstellung!$C$6:$D$25,2,0),VLOOKUP(Aug!F15,Einstellung!$A$6:$B$25,2,0)))))</f>
        <v/>
      </c>
      <c r="AV15" s="123" t="str">
        <f t="shared" si="7"/>
        <v/>
      </c>
      <c r="AW15" s="125">
        <f>Sep!B15</f>
        <v>44082</v>
      </c>
      <c r="AX15" s="118" t="str">
        <f>IF(Sep!E15="","",Sep!E15)</f>
        <v/>
      </c>
      <c r="AY15" s="118" t="str">
        <f>IF(Sep!F15="","",Sep!F15)</f>
        <v/>
      </c>
      <c r="AZ15" s="124" t="str">
        <f>IF(AY15="","",Sep!N15)</f>
        <v/>
      </c>
      <c r="BA15" s="119" t="str">
        <f>IF(Sep!F15="","",IF(AND(Sep!F15="Deutschland",Sep!E15="Deutschland"),28,IF(AND(Sep!F15="Deutschland",Sep!E15="Firma"),14,IF(Sep!F15&lt;&gt;Sep!E15,VLOOKUP(Sep!F15,Einstellung!$C$6:$D$25,2,0),VLOOKUP(Sep!F15,Einstellung!$A$6:$B$25,2,0)))))</f>
        <v/>
      </c>
      <c r="BB15" s="122" t="str">
        <f t="shared" si="8"/>
        <v/>
      </c>
      <c r="BC15" s="148">
        <f>Okt!B15</f>
        <v>44112</v>
      </c>
      <c r="BD15" s="118" t="str">
        <f>IF(Okt!E15="","",Okt!E15)</f>
        <v/>
      </c>
      <c r="BE15" s="118" t="str">
        <f>IF(Okt!F15="","",Okt!F15)</f>
        <v/>
      </c>
      <c r="BF15" s="124" t="str">
        <f>IF(BE15="","",Okt!N15)</f>
        <v/>
      </c>
      <c r="BG15" s="119" t="str">
        <f>IF(Okt!F15="","",IF(AND(Okt!F15="Deutschland",Okt!E15="Deutschland"),28,IF(AND(Okt!F15="Deutschland",Okt!E15="Firma"),14,IF(Okt!F15&lt;&gt;Okt!E15,VLOOKUP(Okt!F15,Einstellung!$C$6:$D$25,2,0),VLOOKUP(Okt!F15,Einstellung!$A$6:$B$25,2,0)))))</f>
        <v/>
      </c>
      <c r="BH15" s="123" t="str">
        <f t="shared" si="9"/>
        <v/>
      </c>
      <c r="BI15" s="145">
        <f>Nov!B15</f>
        <v>44143</v>
      </c>
      <c r="BJ15" s="118" t="str">
        <f>IF(Nov!E15="","",Nov!E15)</f>
        <v/>
      </c>
      <c r="BK15" s="118" t="str">
        <f>IF(Nov!F15="","",Nov!F15)</f>
        <v/>
      </c>
      <c r="BL15" s="124" t="str">
        <f>IF(BK15="","",Nov!N15)</f>
        <v/>
      </c>
      <c r="BM15" s="119" t="str">
        <f>IF(Nov!F15="","",IF(AND(Nov!F15="Deutschland",Nov!E15="Deutschland"),28,IF(AND(Nov!F15="Deutschland",Nov!E15="Firma"),14,IF(Nov!F15&lt;&gt;Nov!E15,VLOOKUP(Nov!F15,Einstellung!$C$6:$D$25,2,0),VLOOKUP(Nov!F15,Einstellung!$A$6:$B$25,2,0)))))</f>
        <v/>
      </c>
      <c r="BN15" s="123" t="str">
        <f t="shared" si="10"/>
        <v/>
      </c>
      <c r="BO15" s="126">
        <f>Dez!B15</f>
        <v>44173</v>
      </c>
      <c r="BP15" s="118" t="str">
        <f>IF(Dez!E15="","",Dez!E15)</f>
        <v/>
      </c>
      <c r="BQ15" s="118" t="str">
        <f>IF(Dez!F15="","",Dez!F15)</f>
        <v/>
      </c>
      <c r="BR15" s="124" t="str">
        <f>IF(BQ15="","",Dez!N15)</f>
        <v/>
      </c>
      <c r="BS15" s="119" t="str">
        <f>IF(Dez!F15="","",IF(AND(Dez!F15="Deutschland",Dez!E15="Deutschland"),28,IF(AND(Dez!F15="Deutschland",Dez!E15="Firma"),14,IF(Dez!F15&lt;&gt;Dez!E15,VLOOKUP(Dez!F15,Einstellung!$C$6:$D$25,2,0),VLOOKUP(Dez!F15,Einstellung!$A$6:$B$25,2,0)))))</f>
        <v/>
      </c>
      <c r="BT15" s="123" t="str">
        <f t="shared" si="11"/>
        <v/>
      </c>
      <c r="BU15" s="244"/>
    </row>
    <row r="16" spans="1:73">
      <c r="A16" s="117">
        <f>Jan!B16</f>
        <v>43839</v>
      </c>
      <c r="B16" s="118" t="str">
        <f>IF(Jan!E16="","",Jan!E16)</f>
        <v/>
      </c>
      <c r="C16" s="118" t="str">
        <f>IF(Jan!F16="","",Jan!F16)</f>
        <v/>
      </c>
      <c r="D16" s="119" t="str">
        <f>IF(Jan!N16=0,"",Jan!N16)</f>
        <v/>
      </c>
      <c r="E16" s="119" t="str">
        <f>IF(Jan!F16="","",IF(AND(Jan!F16="Deutschland",Jan!E16="Deutschland"),28,IF(AND(Jan!F16="Deutschland",Jan!E16="Firma"),14,IF(Jan!F16&lt;&gt;Jan!E16,VLOOKUP(Jan!F16,Einstellung!$C$6:$D$25,2,0),VLOOKUP(Jan!F16,Einstellung!$A$6:$B$25,2,0)))))</f>
        <v/>
      </c>
      <c r="F16" s="120" t="str">
        <f t="shared" si="0"/>
        <v/>
      </c>
      <c r="G16" s="117">
        <f>Feb!B16</f>
        <v>43870</v>
      </c>
      <c r="H16" s="121" t="str">
        <f>IF(Feb!E16="","",Feb!E16)</f>
        <v/>
      </c>
      <c r="I16" s="121" t="str">
        <f>IF(Feb!F16="","",Feb!F16)</f>
        <v/>
      </c>
      <c r="J16" s="227" t="str">
        <f>IF(I16="","",Feb!N16)</f>
        <v/>
      </c>
      <c r="K16" s="119" t="str">
        <f>IF(Feb!F16="","",IF(AND(Feb!F16="Deutschland",Feb!E16="Deutschland"),28,IF(AND(Feb!F16="Deutschland",Feb!E16="Firma"),14,IF(Feb!F16&lt;&gt;Feb!E16,VLOOKUP(Feb!F16,Einstellung!$C$6:$D$25,2,0),VLOOKUP(Feb!F16,Einstellung!$A$6:$B$25,2,0)))))</f>
        <v/>
      </c>
      <c r="L16" s="122" t="str">
        <f t="shared" si="1"/>
        <v/>
      </c>
      <c r="M16" s="117">
        <f>März!B16</f>
        <v>43899</v>
      </c>
      <c r="N16" s="121" t="str">
        <f>IF(März!E16="","",März!E16)</f>
        <v/>
      </c>
      <c r="O16" s="121" t="str">
        <f>IF(März!F16="","",März!F16)</f>
        <v/>
      </c>
      <c r="P16" s="119" t="str">
        <f>IF(O16="","",März!N16)</f>
        <v/>
      </c>
      <c r="Q16" s="119" t="str">
        <f>IF(März!F16="","",IF(AND(März!F16="Deutschland",März!E16="Deutschland"),28,IF(AND(März!F16="Deutschland",März!E16="Firma"),14,IF(März!F16&lt;&gt;März!E16,VLOOKUP(März!F16,Einstellung!$C$6:$D$25,2,0),VLOOKUP(März!F16,Einstellung!$A$6:$B$25,2,0)))))</f>
        <v/>
      </c>
      <c r="R16" s="122" t="str">
        <f t="shared" si="2"/>
        <v/>
      </c>
      <c r="S16" s="117">
        <f>April!B16</f>
        <v>43930</v>
      </c>
      <c r="T16" s="121" t="str">
        <f>IF(April!E16="","",April!E16)</f>
        <v/>
      </c>
      <c r="U16" s="121" t="str">
        <f>IF(April!F16="","",April!F16)</f>
        <v/>
      </c>
      <c r="V16" s="119" t="str">
        <f>IF(U16="","",April!N16)</f>
        <v/>
      </c>
      <c r="W16" s="119" t="str">
        <f>IF(April!F16="","",IF(AND(April!F16="Deutschland",April!E16="Deutschland"),28,IF(AND(April!F16="Deutschland",April!E16="Firma"),14,IF(April!F16&lt;&gt;April!E16,VLOOKUP(April!F16,Einstellung!$C$6:$D$25,2,0),VLOOKUP(April!F16,Einstellung!$A$6:$B$25,2,0)))))</f>
        <v/>
      </c>
      <c r="X16" s="123" t="str">
        <f t="shared" si="3"/>
        <v/>
      </c>
      <c r="Y16" s="117">
        <f>Mai!B16</f>
        <v>43960</v>
      </c>
      <c r="Z16" s="118" t="str">
        <f>IF(Mai!E16="","",Mai!E16)</f>
        <v/>
      </c>
      <c r="AA16" s="118" t="str">
        <f>IF(Mai!F16="","",Mai!F16)</f>
        <v/>
      </c>
      <c r="AB16" s="119" t="str">
        <f>IF(AA16="","",Mai!N16)</f>
        <v/>
      </c>
      <c r="AC16" s="119" t="str">
        <f>IF(Mai!F16="","",IF(AND(Mai!F16="Deutschland",Mai!E16="Deutschland"),28,IF(AND(Mai!F16="Deutschland",Mai!E16="Firma"),14,IF(Mai!F16&lt;&gt;Mai!E16,VLOOKUP(Mai!F16,Einstellung!$C$6:$D$25,2,0),VLOOKUP(Mai!F16,Einstellung!$A$6:$B$25,2,0)))))</f>
        <v/>
      </c>
      <c r="AD16" s="122" t="str">
        <f t="shared" si="4"/>
        <v/>
      </c>
      <c r="AE16" s="117">
        <f>Juni!B16</f>
        <v>43991</v>
      </c>
      <c r="AF16" s="121" t="str">
        <f>IF(Juni!E16="","",Juni!E16)</f>
        <v/>
      </c>
      <c r="AG16" s="121" t="str">
        <f>IF(Juni!F16="","",Juni!F16)</f>
        <v/>
      </c>
      <c r="AH16" s="119" t="str">
        <f>IF(AG16="","",Juni!N16)</f>
        <v/>
      </c>
      <c r="AI16" s="119" t="str">
        <f>IF(Juni!F16="","",IF(AND(Juni!F16="Deutschland",Juni!E16="Deutschland"),28,IF(AND(Juni!F16="Deutschland",Juni!E16="Firma"),14,IF(Juni!F16&lt;&gt;Juni!E16,VLOOKUP(Juni!F16,Einstellung!$C$6:$D$25,2,0),VLOOKUP(Juni!F16,Einstellung!$A$6:$B$25,2,0)))))</f>
        <v/>
      </c>
      <c r="AJ16" s="122" t="str">
        <f t="shared" si="5"/>
        <v/>
      </c>
      <c r="AK16" s="117">
        <f>Juli!B16</f>
        <v>44021</v>
      </c>
      <c r="AL16" s="118" t="str">
        <f>IF(Juli!E16="","",Juli!E16)</f>
        <v/>
      </c>
      <c r="AM16" s="118" t="str">
        <f>IF(Juli!F16="","",Juli!F16)</f>
        <v/>
      </c>
      <c r="AN16" s="119" t="str">
        <f>IF(AM16="","",Juli!N16)</f>
        <v/>
      </c>
      <c r="AO16" s="119" t="str">
        <f>IF(Juli!F16="","",IF(AND(Juli!F16="Deutschland",Juli!E16="Deutschland"),28,IF(AND(Juli!F16="Deutschland",Juli!E16="Firma"),14,IF(Juli!F16&lt;&gt;Juli!E16,VLOOKUP(Juli!F16,Einstellung!$C$6:$D$25,2,0),VLOOKUP(Juli!F16,Einstellung!$A$6:$B$25,2,0)))))</f>
        <v/>
      </c>
      <c r="AP16" s="122" t="str">
        <f t="shared" si="6"/>
        <v/>
      </c>
      <c r="AQ16" s="117">
        <f>Aug!B16</f>
        <v>44052</v>
      </c>
      <c r="AR16" s="121" t="str">
        <f>IF(Aug!E16="","",Aug!E16)</f>
        <v/>
      </c>
      <c r="AS16" s="121" t="str">
        <f>IF(Aug!F16="","",Aug!F16)</f>
        <v/>
      </c>
      <c r="AT16" s="124" t="str">
        <f>IF(AS16="","",Aug!N16)</f>
        <v/>
      </c>
      <c r="AU16" s="119" t="str">
        <f>IF(Aug!F16="","",IF(AND(Aug!F16="Deutschland",Aug!E16="Deutschland"),28,IF(AND(Aug!F16="Deutschland",Aug!E16="Firma"),14,IF(Aug!F16&lt;&gt;Aug!E16,VLOOKUP(Aug!F16,Einstellung!$C$6:$D$25,2,0),VLOOKUP(Aug!F16,Einstellung!$A$6:$B$25,2,0)))))</f>
        <v/>
      </c>
      <c r="AV16" s="123" t="str">
        <f t="shared" si="7"/>
        <v/>
      </c>
      <c r="AW16" s="125">
        <f>Sep!B16</f>
        <v>44083</v>
      </c>
      <c r="AX16" s="118" t="str">
        <f>IF(Sep!E16="","",Sep!E16)</f>
        <v/>
      </c>
      <c r="AY16" s="118" t="str">
        <f>IF(Sep!F16="","",Sep!F16)</f>
        <v/>
      </c>
      <c r="AZ16" s="124" t="str">
        <f>IF(AY16="","",Sep!N16)</f>
        <v/>
      </c>
      <c r="BA16" s="119" t="str">
        <f>IF(Sep!F16="","",IF(AND(Sep!F16="Deutschland",Sep!E16="Deutschland"),28,IF(AND(Sep!F16="Deutschland",Sep!E16="Firma"),14,IF(Sep!F16&lt;&gt;Sep!E16,VLOOKUP(Sep!F16,Einstellung!$C$6:$D$25,2,0),VLOOKUP(Sep!F16,Einstellung!$A$6:$B$25,2,0)))))</f>
        <v/>
      </c>
      <c r="BB16" s="122" t="str">
        <f t="shared" si="8"/>
        <v/>
      </c>
      <c r="BC16" s="148">
        <f>Okt!B16</f>
        <v>44113</v>
      </c>
      <c r="BD16" s="118" t="str">
        <f>IF(Okt!E16="","",Okt!E16)</f>
        <v/>
      </c>
      <c r="BE16" s="118" t="str">
        <f>IF(Okt!F16="","",Okt!F16)</f>
        <v/>
      </c>
      <c r="BF16" s="124" t="str">
        <f>IF(BE16="","",Okt!N16)</f>
        <v/>
      </c>
      <c r="BG16" s="119" t="str">
        <f>IF(Okt!F16="","",IF(AND(Okt!F16="Deutschland",Okt!E16="Deutschland"),28,IF(AND(Okt!F16="Deutschland",Okt!E16="Firma"),14,IF(Okt!F16&lt;&gt;Okt!E16,VLOOKUP(Okt!F16,Einstellung!$C$6:$D$25,2,0),VLOOKUP(Okt!F16,Einstellung!$A$6:$B$25,2,0)))))</f>
        <v/>
      </c>
      <c r="BH16" s="123" t="str">
        <f t="shared" si="9"/>
        <v/>
      </c>
      <c r="BI16" s="145">
        <f>Nov!B16</f>
        <v>44144</v>
      </c>
      <c r="BJ16" s="118" t="str">
        <f>IF(Nov!E16="","",Nov!E16)</f>
        <v/>
      </c>
      <c r="BK16" s="118" t="str">
        <f>IF(Nov!F16="","",Nov!F16)</f>
        <v/>
      </c>
      <c r="BL16" s="124" t="str">
        <f>IF(BK16="","",Nov!N16)</f>
        <v/>
      </c>
      <c r="BM16" s="119" t="str">
        <f>IF(Nov!F16="","",IF(AND(Nov!F16="Deutschland",Nov!E16="Deutschland"),28,IF(AND(Nov!F16="Deutschland",Nov!E16="Firma"),14,IF(Nov!F16&lt;&gt;Nov!E16,VLOOKUP(Nov!F16,Einstellung!$C$6:$D$25,2,0),VLOOKUP(Nov!F16,Einstellung!$A$6:$B$25,2,0)))))</f>
        <v/>
      </c>
      <c r="BN16" s="123" t="str">
        <f t="shared" si="10"/>
        <v/>
      </c>
      <c r="BO16" s="126">
        <f>Dez!B16</f>
        <v>44174</v>
      </c>
      <c r="BP16" s="118" t="str">
        <f>IF(Dez!E16="","",Dez!E16)</f>
        <v>Firma</v>
      </c>
      <c r="BQ16" s="118" t="str">
        <f>IF(Dez!F16="","",Dez!F16)</f>
        <v>Firma</v>
      </c>
      <c r="BR16" s="124">
        <f>IF(BQ16="","",Dez!N16)</f>
        <v>12</v>
      </c>
      <c r="BS16" s="119">
        <f>IF(Dez!F16="","",IF(AND(Dez!F16="Deutschland",Dez!E16="Deutschland"),28,IF(AND(Dez!F16="Deutschland",Dez!E16="Firma"),14,IF(Dez!F16&lt;&gt;Dez!E16,VLOOKUP(Dez!F16,Einstellung!$C$6:$D$25,2,0),VLOOKUP(Dez!F16,Einstellung!$A$6:$B$25,2,0)))))</f>
        <v>14</v>
      </c>
      <c r="BT16" s="123">
        <f t="shared" si="11"/>
        <v>2</v>
      </c>
      <c r="BU16" s="244"/>
    </row>
    <row r="17" spans="1:73">
      <c r="A17" s="117">
        <f>Jan!B17</f>
        <v>43840</v>
      </c>
      <c r="B17" s="118" t="str">
        <f>IF(Jan!E17="","",Jan!E17)</f>
        <v/>
      </c>
      <c r="C17" s="118" t="str">
        <f>IF(Jan!F17="","",Jan!F17)</f>
        <v/>
      </c>
      <c r="D17" s="119" t="str">
        <f>IF(Jan!N17=0,"",Jan!N17)</f>
        <v/>
      </c>
      <c r="E17" s="119" t="str">
        <f>IF(Jan!F17="","",IF(AND(Jan!F17="Deutschland",Jan!E17="Deutschland"),28,IF(AND(Jan!F17="Deutschland",Jan!E17="Firma"),14,IF(Jan!F17&lt;&gt;Jan!E17,VLOOKUP(Jan!F17,Einstellung!$C$6:$D$25,2,0),VLOOKUP(Jan!F17,Einstellung!$A$6:$B$25,2,0)))))</f>
        <v/>
      </c>
      <c r="F17" s="120" t="str">
        <f t="shared" si="0"/>
        <v/>
      </c>
      <c r="G17" s="117">
        <f>Feb!B17</f>
        <v>43871</v>
      </c>
      <c r="H17" s="121" t="str">
        <f>IF(Feb!E17="","",Feb!E17)</f>
        <v/>
      </c>
      <c r="I17" s="121" t="str">
        <f>IF(Feb!F17="","",Feb!F17)</f>
        <v/>
      </c>
      <c r="J17" s="227" t="str">
        <f>IF(I17="","",Feb!N17)</f>
        <v/>
      </c>
      <c r="K17" s="119" t="str">
        <f>IF(Feb!F17="","",IF(AND(Feb!F17="Deutschland",Feb!E17="Deutschland"),28,IF(AND(Feb!F17="Deutschland",Feb!E17="Firma"),14,IF(Feb!F17&lt;&gt;Feb!E17,VLOOKUP(Feb!F17,Einstellung!$C$6:$D$25,2,0),VLOOKUP(Feb!F17,Einstellung!$A$6:$B$25,2,0)))))</f>
        <v/>
      </c>
      <c r="L17" s="122" t="str">
        <f t="shared" si="1"/>
        <v/>
      </c>
      <c r="M17" s="117">
        <f>März!B17</f>
        <v>43900</v>
      </c>
      <c r="N17" s="121" t="str">
        <f>IF(März!E17="","",März!E17)</f>
        <v/>
      </c>
      <c r="O17" s="121" t="str">
        <f>IF(März!F17="","",März!F17)</f>
        <v/>
      </c>
      <c r="P17" s="119" t="str">
        <f>IF(O17="","",März!N17)</f>
        <v/>
      </c>
      <c r="Q17" s="119" t="str">
        <f>IF(März!F17="","",IF(AND(März!F17="Deutschland",März!E17="Deutschland"),28,IF(AND(März!F17="Deutschland",März!E17="Firma"),14,IF(März!F17&lt;&gt;März!E17,VLOOKUP(März!F17,Einstellung!$C$6:$D$25,2,0),VLOOKUP(März!F17,Einstellung!$A$6:$B$25,2,0)))))</f>
        <v/>
      </c>
      <c r="R17" s="122" t="str">
        <f t="shared" si="2"/>
        <v/>
      </c>
      <c r="S17" s="117">
        <f>April!B17</f>
        <v>43931</v>
      </c>
      <c r="T17" s="121" t="str">
        <f>IF(April!E17="","",April!E17)</f>
        <v/>
      </c>
      <c r="U17" s="121" t="str">
        <f>IF(April!F17="","",April!F17)</f>
        <v/>
      </c>
      <c r="V17" s="119" t="str">
        <f>IF(U17="","",April!N17)</f>
        <v/>
      </c>
      <c r="W17" s="119" t="str">
        <f>IF(April!F17="","",IF(AND(April!F17="Deutschland",April!E17="Deutschland"),28,IF(AND(April!F17="Deutschland",April!E17="Firma"),14,IF(April!F17&lt;&gt;April!E17,VLOOKUP(April!F17,Einstellung!$C$6:$D$25,2,0),VLOOKUP(April!F17,Einstellung!$A$6:$B$25,2,0)))))</f>
        <v/>
      </c>
      <c r="X17" s="123" t="str">
        <f t="shared" si="3"/>
        <v/>
      </c>
      <c r="Y17" s="117">
        <f>Mai!B17</f>
        <v>43961</v>
      </c>
      <c r="Z17" s="118" t="str">
        <f>IF(Mai!E17="","",Mai!E17)</f>
        <v/>
      </c>
      <c r="AA17" s="118" t="str">
        <f>IF(Mai!F17="","",Mai!F17)</f>
        <v/>
      </c>
      <c r="AB17" s="119" t="str">
        <f>IF(AA17="","",Mai!N17)</f>
        <v/>
      </c>
      <c r="AC17" s="119" t="str">
        <f>IF(Mai!F17="","",IF(AND(Mai!F17="Deutschland",Mai!E17="Deutschland"),28,IF(AND(Mai!F17="Deutschland",Mai!E17="Firma"),14,IF(Mai!F17&lt;&gt;Mai!E17,VLOOKUP(Mai!F17,Einstellung!$C$6:$D$25,2,0),VLOOKUP(Mai!F17,Einstellung!$A$6:$B$25,2,0)))))</f>
        <v/>
      </c>
      <c r="AD17" s="122" t="str">
        <f t="shared" si="4"/>
        <v/>
      </c>
      <c r="AE17" s="117">
        <f>Juni!B17</f>
        <v>43992</v>
      </c>
      <c r="AF17" s="121" t="str">
        <f>IF(Juni!E17="","",Juni!E17)</f>
        <v/>
      </c>
      <c r="AG17" s="121" t="str">
        <f>IF(Juni!F17="","",Juni!F17)</f>
        <v/>
      </c>
      <c r="AH17" s="119" t="str">
        <f>IF(AG17="","",Juni!N17)</f>
        <v/>
      </c>
      <c r="AI17" s="119" t="str">
        <f>IF(Juni!F17="","",IF(AND(Juni!F17="Deutschland",Juni!E17="Deutschland"),28,IF(AND(Juni!F17="Deutschland",Juni!E17="Firma"),14,IF(Juni!F17&lt;&gt;Juni!E17,VLOOKUP(Juni!F17,Einstellung!$C$6:$D$25,2,0),VLOOKUP(Juni!F17,Einstellung!$A$6:$B$25,2,0)))))</f>
        <v/>
      </c>
      <c r="AJ17" s="122" t="str">
        <f t="shared" si="5"/>
        <v/>
      </c>
      <c r="AK17" s="117">
        <f>Juli!B17</f>
        <v>44022</v>
      </c>
      <c r="AL17" s="118" t="str">
        <f>IF(Juli!E17="","",Juli!E17)</f>
        <v/>
      </c>
      <c r="AM17" s="118" t="str">
        <f>IF(Juli!F17="","",Juli!F17)</f>
        <v/>
      </c>
      <c r="AN17" s="119" t="str">
        <f>IF(AM17="","",Juli!N17)</f>
        <v/>
      </c>
      <c r="AO17" s="119" t="str">
        <f>IF(Juli!F17="","",IF(AND(Juli!F17="Deutschland",Juli!E17="Deutschland"),28,IF(AND(Juli!F17="Deutschland",Juli!E17="Firma"),14,IF(Juli!F17&lt;&gt;Juli!E17,VLOOKUP(Juli!F17,Einstellung!$C$6:$D$25,2,0),VLOOKUP(Juli!F17,Einstellung!$A$6:$B$25,2,0)))))</f>
        <v/>
      </c>
      <c r="AP17" s="122" t="str">
        <f t="shared" si="6"/>
        <v/>
      </c>
      <c r="AQ17" s="117">
        <f>Aug!B17</f>
        <v>44053</v>
      </c>
      <c r="AR17" s="121" t="str">
        <f>IF(Aug!E17="","",Aug!E17)</f>
        <v/>
      </c>
      <c r="AS17" s="121" t="str">
        <f>IF(Aug!F17="","",Aug!F17)</f>
        <v/>
      </c>
      <c r="AT17" s="124" t="str">
        <f>IF(AS17="","",Aug!N17)</f>
        <v/>
      </c>
      <c r="AU17" s="119" t="str">
        <f>IF(Aug!F17="","",IF(AND(Aug!F17="Deutschland",Aug!E17="Deutschland"),28,IF(AND(Aug!F17="Deutschland",Aug!E17="Firma"),14,IF(Aug!F17&lt;&gt;Aug!E17,VLOOKUP(Aug!F17,Einstellung!$C$6:$D$25,2,0),VLOOKUP(Aug!F17,Einstellung!$A$6:$B$25,2,0)))))</f>
        <v/>
      </c>
      <c r="AV17" s="123" t="str">
        <f t="shared" si="7"/>
        <v/>
      </c>
      <c r="AW17" s="125">
        <f>Sep!B17</f>
        <v>44084</v>
      </c>
      <c r="AX17" s="118" t="str">
        <f>IF(Sep!E17="","",Sep!E17)</f>
        <v/>
      </c>
      <c r="AY17" s="118" t="str">
        <f>IF(Sep!F17="","",Sep!F17)</f>
        <v/>
      </c>
      <c r="AZ17" s="124" t="str">
        <f>IF(AY17="","",Sep!N17)</f>
        <v/>
      </c>
      <c r="BA17" s="119" t="str">
        <f>IF(Sep!F17="","",IF(AND(Sep!F17="Deutschland",Sep!E17="Deutschland"),28,IF(AND(Sep!F17="Deutschland",Sep!E17="Firma"),14,IF(Sep!F17&lt;&gt;Sep!E17,VLOOKUP(Sep!F17,Einstellung!$C$6:$D$25,2,0),VLOOKUP(Sep!F17,Einstellung!$A$6:$B$25,2,0)))))</f>
        <v/>
      </c>
      <c r="BB17" s="122" t="str">
        <f t="shared" si="8"/>
        <v/>
      </c>
      <c r="BC17" s="148">
        <f>Okt!B17</f>
        <v>44114</v>
      </c>
      <c r="BD17" s="118" t="str">
        <f>IF(Okt!E17="","",Okt!E17)</f>
        <v/>
      </c>
      <c r="BE17" s="118" t="str">
        <f>IF(Okt!F17="","",Okt!F17)</f>
        <v/>
      </c>
      <c r="BF17" s="124" t="str">
        <f>IF(BE17="","",Okt!N17)</f>
        <v/>
      </c>
      <c r="BG17" s="119" t="str">
        <f>IF(Okt!F17="","",IF(AND(Okt!F17="Deutschland",Okt!E17="Deutschland"),28,IF(AND(Okt!F17="Deutschland",Okt!E17="Firma"),14,IF(Okt!F17&lt;&gt;Okt!E17,VLOOKUP(Okt!F17,Einstellung!$C$6:$D$25,2,0),VLOOKUP(Okt!F17,Einstellung!$A$6:$B$25,2,0)))))</f>
        <v/>
      </c>
      <c r="BH17" s="123" t="str">
        <f t="shared" si="9"/>
        <v/>
      </c>
      <c r="BI17" s="145">
        <f>Nov!B17</f>
        <v>44145</v>
      </c>
      <c r="BJ17" s="118" t="str">
        <f>IF(Nov!E17="","",Nov!E17)</f>
        <v/>
      </c>
      <c r="BK17" s="118" t="str">
        <f>IF(Nov!F17="","",Nov!F17)</f>
        <v/>
      </c>
      <c r="BL17" s="124" t="str">
        <f>IF(BK17="","",Nov!N17)</f>
        <v/>
      </c>
      <c r="BM17" s="119" t="str">
        <f>IF(Nov!F17="","",IF(AND(Nov!F17="Deutschland",Nov!E17="Deutschland"),28,IF(AND(Nov!F17="Deutschland",Nov!E17="Firma"),14,IF(Nov!F17&lt;&gt;Nov!E17,VLOOKUP(Nov!F17,Einstellung!$C$6:$D$25,2,0),VLOOKUP(Nov!F17,Einstellung!$A$6:$B$25,2,0)))))</f>
        <v/>
      </c>
      <c r="BN17" s="123" t="str">
        <f t="shared" si="10"/>
        <v/>
      </c>
      <c r="BO17" s="126">
        <f>Dez!B17</f>
        <v>44175</v>
      </c>
      <c r="BP17" s="118" t="str">
        <f>IF(Dez!E17="","",Dez!E17)</f>
        <v>Firma</v>
      </c>
      <c r="BQ17" s="118" t="str">
        <f>IF(Dez!F17="","",Dez!F17)</f>
        <v>Deutschland</v>
      </c>
      <c r="BR17" s="124">
        <f>IF(BQ17="","",Dez!N17)</f>
        <v>12</v>
      </c>
      <c r="BS17" s="119">
        <f>IF(Dez!F17="","",IF(AND(Dez!F17="Deutschland",Dez!E17="Deutschland"),28,IF(AND(Dez!F17="Deutschland",Dez!E17="Firma"),14,IF(Dez!F17&lt;&gt;Dez!E17,VLOOKUP(Dez!F17,Einstellung!$C$6:$D$25,2,0),VLOOKUP(Dez!F17,Einstellung!$A$6:$B$25,2,0)))))</f>
        <v>14</v>
      </c>
      <c r="BT17" s="123">
        <f t="shared" si="11"/>
        <v>2</v>
      </c>
      <c r="BU17" s="244"/>
    </row>
    <row r="18" spans="1:73">
      <c r="A18" s="117">
        <f>Jan!B18</f>
        <v>43841</v>
      </c>
      <c r="B18" s="118" t="str">
        <f>IF(Jan!E18="","",Jan!E18)</f>
        <v/>
      </c>
      <c r="C18" s="118" t="str">
        <f>IF(Jan!F18="","",Jan!F18)</f>
        <v/>
      </c>
      <c r="D18" s="119" t="str">
        <f>IF(Jan!N18=0,"",Jan!N18)</f>
        <v/>
      </c>
      <c r="E18" s="119" t="str">
        <f>IF(Jan!F18="","",IF(AND(Jan!F18="Deutschland",Jan!E18="Deutschland"),28,IF(AND(Jan!F18="Deutschland",Jan!E18="Firma"),14,IF(Jan!F18&lt;&gt;Jan!E18,VLOOKUP(Jan!F18,Einstellung!$C$6:$D$25,2,0),VLOOKUP(Jan!F18,Einstellung!$A$6:$B$25,2,0)))))</f>
        <v/>
      </c>
      <c r="F18" s="120" t="str">
        <f t="shared" si="0"/>
        <v/>
      </c>
      <c r="G18" s="117">
        <f>Feb!B18</f>
        <v>43872</v>
      </c>
      <c r="H18" s="121" t="str">
        <f>IF(Feb!E18="","",Feb!E18)</f>
        <v/>
      </c>
      <c r="I18" s="121" t="str">
        <f>IF(Feb!F18="","",Feb!F18)</f>
        <v/>
      </c>
      <c r="J18" s="227" t="str">
        <f>IF(I18="","",Feb!N18)</f>
        <v/>
      </c>
      <c r="K18" s="119" t="str">
        <f>IF(Feb!F18="","",IF(AND(Feb!F18="Deutschland",Feb!E18="Deutschland"),28,IF(AND(Feb!F18="Deutschland",Feb!E18="Firma"),14,IF(Feb!F18&lt;&gt;Feb!E18,VLOOKUP(Feb!F18,Einstellung!$C$6:$D$25,2,0),VLOOKUP(Feb!F18,Einstellung!$A$6:$B$25,2,0)))))</f>
        <v/>
      </c>
      <c r="L18" s="122" t="str">
        <f t="shared" si="1"/>
        <v/>
      </c>
      <c r="M18" s="117">
        <f>März!B18</f>
        <v>43901</v>
      </c>
      <c r="N18" s="121" t="str">
        <f>IF(März!E18="","",März!E18)</f>
        <v/>
      </c>
      <c r="O18" s="121" t="str">
        <f>IF(März!F18="","",März!F18)</f>
        <v/>
      </c>
      <c r="P18" s="119" t="str">
        <f>IF(O18="","",März!N18)</f>
        <v/>
      </c>
      <c r="Q18" s="119" t="str">
        <f>IF(März!F18="","",IF(AND(März!F18="Deutschland",März!E18="Deutschland"),28,IF(AND(März!F18="Deutschland",März!E18="Firma"),14,IF(März!F18&lt;&gt;März!E18,VLOOKUP(März!F18,Einstellung!$C$6:$D$25,2,0),VLOOKUP(März!F18,Einstellung!$A$6:$B$25,2,0)))))</f>
        <v/>
      </c>
      <c r="R18" s="122" t="str">
        <f t="shared" si="2"/>
        <v/>
      </c>
      <c r="S18" s="117">
        <f>April!B18</f>
        <v>43932</v>
      </c>
      <c r="T18" s="121" t="str">
        <f>IF(April!E18="","",April!E18)</f>
        <v/>
      </c>
      <c r="U18" s="121" t="str">
        <f>IF(April!F18="","",April!F18)</f>
        <v/>
      </c>
      <c r="V18" s="119" t="str">
        <f>IF(U18="","",April!N18)</f>
        <v/>
      </c>
      <c r="W18" s="119" t="str">
        <f>IF(April!F18="","",IF(AND(April!F18="Deutschland",April!E18="Deutschland"),28,IF(AND(April!F18="Deutschland",April!E18="Firma"),14,IF(April!F18&lt;&gt;April!E18,VLOOKUP(April!F18,Einstellung!$C$6:$D$25,2,0),VLOOKUP(April!F18,Einstellung!$A$6:$B$25,2,0)))))</f>
        <v/>
      </c>
      <c r="X18" s="123" t="str">
        <f t="shared" si="3"/>
        <v/>
      </c>
      <c r="Y18" s="117">
        <f>Mai!B18</f>
        <v>43962</v>
      </c>
      <c r="Z18" s="118" t="str">
        <f>IF(Mai!E18="","",Mai!E18)</f>
        <v/>
      </c>
      <c r="AA18" s="118" t="str">
        <f>IF(Mai!F18="","",Mai!F18)</f>
        <v/>
      </c>
      <c r="AB18" s="119" t="str">
        <f>IF(AA18="","",Mai!N18)</f>
        <v/>
      </c>
      <c r="AC18" s="119" t="str">
        <f>IF(Mai!F18="","",IF(AND(Mai!F18="Deutschland",Mai!E18="Deutschland"),28,IF(AND(Mai!F18="Deutschland",Mai!E18="Firma"),14,IF(Mai!F18&lt;&gt;Mai!E18,VLOOKUP(Mai!F18,Einstellung!$C$6:$D$25,2,0),VLOOKUP(Mai!F18,Einstellung!$A$6:$B$25,2,0)))))</f>
        <v/>
      </c>
      <c r="AD18" s="122" t="str">
        <f t="shared" si="4"/>
        <v/>
      </c>
      <c r="AE18" s="117">
        <f>Juni!B18</f>
        <v>43993</v>
      </c>
      <c r="AF18" s="121" t="str">
        <f>IF(Juni!E18="","",Juni!E18)</f>
        <v/>
      </c>
      <c r="AG18" s="121" t="str">
        <f>IF(Juni!F18="","",Juni!F18)</f>
        <v/>
      </c>
      <c r="AH18" s="119" t="str">
        <f>IF(AG18="","",Juni!N18)</f>
        <v/>
      </c>
      <c r="AI18" s="119" t="str">
        <f>IF(Juni!F18="","",IF(AND(Juni!F18="Deutschland",Juni!E18="Deutschland"),28,IF(AND(Juni!F18="Deutschland",Juni!E18="Firma"),14,IF(Juni!F18&lt;&gt;Juni!E18,VLOOKUP(Juni!F18,Einstellung!$C$6:$D$25,2,0),VLOOKUP(Juni!F18,Einstellung!$A$6:$B$25,2,0)))))</f>
        <v/>
      </c>
      <c r="AJ18" s="122" t="str">
        <f t="shared" si="5"/>
        <v/>
      </c>
      <c r="AK18" s="117">
        <f>Juli!B18</f>
        <v>44023</v>
      </c>
      <c r="AL18" s="118" t="str">
        <f>IF(Juli!E18="","",Juli!E18)</f>
        <v/>
      </c>
      <c r="AM18" s="118" t="str">
        <f>IF(Juli!F18="","",Juli!F18)</f>
        <v/>
      </c>
      <c r="AN18" s="119" t="str">
        <f>IF(AM18="","",Juli!N18)</f>
        <v/>
      </c>
      <c r="AO18" s="119" t="str">
        <f>IF(Juli!F18="","",IF(AND(Juli!F18="Deutschland",Juli!E18="Deutschland"),28,IF(AND(Juli!F18="Deutschland",Juli!E18="Firma"),14,IF(Juli!F18&lt;&gt;Juli!E18,VLOOKUP(Juli!F18,Einstellung!$C$6:$D$25,2,0),VLOOKUP(Juli!F18,Einstellung!$A$6:$B$25,2,0)))))</f>
        <v/>
      </c>
      <c r="AP18" s="122" t="str">
        <f t="shared" si="6"/>
        <v/>
      </c>
      <c r="AQ18" s="117">
        <f>Aug!B18</f>
        <v>44054</v>
      </c>
      <c r="AR18" s="121" t="str">
        <f>IF(Aug!E18="","",Aug!E18)</f>
        <v/>
      </c>
      <c r="AS18" s="121" t="str">
        <f>IF(Aug!F18="","",Aug!F18)</f>
        <v/>
      </c>
      <c r="AT18" s="124" t="str">
        <f>IF(AS18="","",Aug!N18)</f>
        <v/>
      </c>
      <c r="AU18" s="119" t="str">
        <f>IF(Aug!F18="","",IF(AND(Aug!F18="Deutschland",Aug!E18="Deutschland"),28,IF(AND(Aug!F18="Deutschland",Aug!E18="Firma"),14,IF(Aug!F18&lt;&gt;Aug!E18,VLOOKUP(Aug!F18,Einstellung!$C$6:$D$25,2,0),VLOOKUP(Aug!F18,Einstellung!$A$6:$B$25,2,0)))))</f>
        <v/>
      </c>
      <c r="AV18" s="123" t="str">
        <f t="shared" si="7"/>
        <v/>
      </c>
      <c r="AW18" s="125">
        <f>Sep!B18</f>
        <v>44085</v>
      </c>
      <c r="AX18" s="118" t="str">
        <f>IF(Sep!E18="","",Sep!E18)</f>
        <v/>
      </c>
      <c r="AY18" s="118" t="str">
        <f>IF(Sep!F18="","",Sep!F18)</f>
        <v/>
      </c>
      <c r="AZ18" s="124" t="str">
        <f>IF(AY18="","",Sep!N18)</f>
        <v/>
      </c>
      <c r="BA18" s="119" t="str">
        <f>IF(Sep!F18="","",IF(AND(Sep!F18="Deutschland",Sep!E18="Deutschland"),28,IF(AND(Sep!F18="Deutschland",Sep!E18="Firma"),14,IF(Sep!F18&lt;&gt;Sep!E18,VLOOKUP(Sep!F18,Einstellung!$C$6:$D$25,2,0),VLOOKUP(Sep!F18,Einstellung!$A$6:$B$25,2,0)))))</f>
        <v/>
      </c>
      <c r="BB18" s="122" t="str">
        <f t="shared" si="8"/>
        <v/>
      </c>
      <c r="BC18" s="148">
        <f>Okt!B18</f>
        <v>44115</v>
      </c>
      <c r="BD18" s="118" t="str">
        <f>IF(Okt!E18="","",Okt!E18)</f>
        <v/>
      </c>
      <c r="BE18" s="118" t="str">
        <f>IF(Okt!F18="","",Okt!F18)</f>
        <v/>
      </c>
      <c r="BF18" s="124" t="str">
        <f>IF(BE18="","",Okt!N18)</f>
        <v/>
      </c>
      <c r="BG18" s="119" t="str">
        <f>IF(Okt!F18="","",IF(AND(Okt!F18="Deutschland",Okt!E18="Deutschland"),28,IF(AND(Okt!F18="Deutschland",Okt!E18="Firma"),14,IF(Okt!F18&lt;&gt;Okt!E18,VLOOKUP(Okt!F18,Einstellung!$C$6:$D$25,2,0),VLOOKUP(Okt!F18,Einstellung!$A$6:$B$25,2,0)))))</f>
        <v/>
      </c>
      <c r="BH18" s="123" t="str">
        <f t="shared" si="9"/>
        <v/>
      </c>
      <c r="BI18" s="145">
        <f>Nov!B18</f>
        <v>44146</v>
      </c>
      <c r="BJ18" s="118" t="str">
        <f>IF(Nov!E18="","",Nov!E18)</f>
        <v/>
      </c>
      <c r="BK18" s="118" t="str">
        <f>IF(Nov!F18="","",Nov!F18)</f>
        <v/>
      </c>
      <c r="BL18" s="124" t="str">
        <f>IF(BK18="","",Nov!N18)</f>
        <v/>
      </c>
      <c r="BM18" s="119" t="str">
        <f>IF(Nov!F18="","",IF(AND(Nov!F18="Deutschland",Nov!E18="Deutschland"),28,IF(AND(Nov!F18="Deutschland",Nov!E18="Firma"),14,IF(Nov!F18&lt;&gt;Nov!E18,VLOOKUP(Nov!F18,Einstellung!$C$6:$D$25,2,0),VLOOKUP(Nov!F18,Einstellung!$A$6:$B$25,2,0)))))</f>
        <v/>
      </c>
      <c r="BN18" s="123" t="str">
        <f t="shared" si="10"/>
        <v/>
      </c>
      <c r="BO18" s="126">
        <f>Dez!B18</f>
        <v>44176</v>
      </c>
      <c r="BP18" s="118" t="str">
        <f>IF(Dez!E18="","",Dez!E18)</f>
        <v>Deutschland</v>
      </c>
      <c r="BQ18" s="118" t="str">
        <f>IF(Dez!F18="","",Dez!F18)</f>
        <v>Deutschland</v>
      </c>
      <c r="BR18" s="124">
        <f>IF(BQ18="","",Dez!N18)</f>
        <v>24</v>
      </c>
      <c r="BS18" s="119">
        <f>IF(Dez!F18="","",IF(AND(Dez!F18="Deutschland",Dez!E18="Deutschland"),28,IF(AND(Dez!F18="Deutschland",Dez!E18="Firma"),14,IF(Dez!F18&lt;&gt;Dez!E18,VLOOKUP(Dez!F18,Einstellung!$C$6:$D$25,2,0),VLOOKUP(Dez!F18,Einstellung!$A$6:$B$25,2,0)))))</f>
        <v>28</v>
      </c>
      <c r="BT18" s="123">
        <f t="shared" si="11"/>
        <v>4</v>
      </c>
      <c r="BU18" s="244"/>
    </row>
    <row r="19" spans="1:73">
      <c r="A19" s="117">
        <f>Jan!B19</f>
        <v>43842</v>
      </c>
      <c r="B19" s="118" t="str">
        <f>IF(Jan!E19="","",Jan!E19)</f>
        <v/>
      </c>
      <c r="C19" s="118" t="str">
        <f>IF(Jan!F19="","",Jan!F19)</f>
        <v/>
      </c>
      <c r="D19" s="119" t="str">
        <f>IF(Jan!N19=0,"",Jan!N19)</f>
        <v/>
      </c>
      <c r="E19" s="119" t="str">
        <f>IF(Jan!F19="","",IF(AND(Jan!F19="Deutschland",Jan!E19="Deutschland"),28,IF(AND(Jan!F19="Deutschland",Jan!E19="Firma"),14,IF(Jan!F19&lt;&gt;Jan!E19,VLOOKUP(Jan!F19,Einstellung!$C$6:$D$25,2,0),VLOOKUP(Jan!F19,Einstellung!$A$6:$B$25,2,0)))))</f>
        <v/>
      </c>
      <c r="F19" s="120" t="str">
        <f t="shared" si="0"/>
        <v/>
      </c>
      <c r="G19" s="117">
        <f>Feb!B19</f>
        <v>43873</v>
      </c>
      <c r="H19" s="121" t="str">
        <f>IF(Feb!E19="","",Feb!E19)</f>
        <v/>
      </c>
      <c r="I19" s="121" t="str">
        <f>IF(Feb!F19="","",Feb!F19)</f>
        <v/>
      </c>
      <c r="J19" s="227" t="str">
        <f>IF(I19="","",Feb!N19)</f>
        <v/>
      </c>
      <c r="K19" s="119" t="str">
        <f>IF(Feb!F19="","",IF(AND(Feb!F19="Deutschland",Feb!E19="Deutschland"),28,IF(AND(Feb!F19="Deutschland",Feb!E19="Firma"),14,IF(Feb!F19&lt;&gt;Feb!E19,VLOOKUP(Feb!F19,Einstellung!$C$6:$D$25,2,0),VLOOKUP(Feb!F19,Einstellung!$A$6:$B$25,2,0)))))</f>
        <v/>
      </c>
      <c r="L19" s="122" t="str">
        <f t="shared" si="1"/>
        <v/>
      </c>
      <c r="M19" s="117">
        <f>März!B19</f>
        <v>43902</v>
      </c>
      <c r="N19" s="121" t="str">
        <f>IF(März!E19="","",März!E19)</f>
        <v/>
      </c>
      <c r="O19" s="121" t="str">
        <f>IF(März!F19="","",März!F19)</f>
        <v/>
      </c>
      <c r="P19" s="119" t="str">
        <f>IF(O19="","",März!N19)</f>
        <v/>
      </c>
      <c r="Q19" s="119" t="str">
        <f>IF(März!F19="","",IF(AND(März!F19="Deutschland",März!E19="Deutschland"),28,IF(AND(März!F19="Deutschland",März!E19="Firma"),14,IF(März!F19&lt;&gt;März!E19,VLOOKUP(März!F19,Einstellung!$C$6:$D$25,2,0),VLOOKUP(März!F19,Einstellung!$A$6:$B$25,2,0)))))</f>
        <v/>
      </c>
      <c r="R19" s="122" t="str">
        <f t="shared" si="2"/>
        <v/>
      </c>
      <c r="S19" s="117">
        <f>April!B19</f>
        <v>43933</v>
      </c>
      <c r="T19" s="121" t="str">
        <f>IF(April!E19="","",April!E19)</f>
        <v/>
      </c>
      <c r="U19" s="121" t="str">
        <f>IF(April!F19="","",April!F19)</f>
        <v/>
      </c>
      <c r="V19" s="119" t="str">
        <f>IF(U19="","",April!N19)</f>
        <v/>
      </c>
      <c r="W19" s="119" t="str">
        <f>IF(April!F19="","",IF(AND(April!F19="Deutschland",April!E19="Deutschland"),28,IF(AND(April!F19="Deutschland",April!E19="Firma"),14,IF(April!F19&lt;&gt;April!E19,VLOOKUP(April!F19,Einstellung!$C$6:$D$25,2,0),VLOOKUP(April!F19,Einstellung!$A$6:$B$25,2,0)))))</f>
        <v/>
      </c>
      <c r="X19" s="123" t="str">
        <f t="shared" si="3"/>
        <v/>
      </c>
      <c r="Y19" s="117">
        <f>Mai!B19</f>
        <v>43963</v>
      </c>
      <c r="Z19" s="118" t="str">
        <f>IF(Mai!E19="","",Mai!E19)</f>
        <v/>
      </c>
      <c r="AA19" s="118" t="str">
        <f>IF(Mai!F19="","",Mai!F19)</f>
        <v/>
      </c>
      <c r="AB19" s="119" t="str">
        <f>IF(AA19="","",Mai!N19)</f>
        <v/>
      </c>
      <c r="AC19" s="119" t="str">
        <f>IF(Mai!F19="","",IF(AND(Mai!F19="Deutschland",Mai!E19="Deutschland"),28,IF(AND(Mai!F19="Deutschland",Mai!E19="Firma"),14,IF(Mai!F19&lt;&gt;Mai!E19,VLOOKUP(Mai!F19,Einstellung!$C$6:$D$25,2,0),VLOOKUP(Mai!F19,Einstellung!$A$6:$B$25,2,0)))))</f>
        <v/>
      </c>
      <c r="AD19" s="122" t="str">
        <f t="shared" si="4"/>
        <v/>
      </c>
      <c r="AE19" s="117">
        <f>Juni!B19</f>
        <v>43994</v>
      </c>
      <c r="AF19" s="121" t="str">
        <f>IF(Juni!E19="","",Juni!E19)</f>
        <v/>
      </c>
      <c r="AG19" s="121" t="str">
        <f>IF(Juni!F19="","",Juni!F19)</f>
        <v/>
      </c>
      <c r="AH19" s="119" t="str">
        <f>IF(AG19="","",Juni!N19)</f>
        <v/>
      </c>
      <c r="AI19" s="119" t="str">
        <f>IF(Juni!F19="","",IF(AND(Juni!F19="Deutschland",Juni!E19="Deutschland"),28,IF(AND(Juni!F19="Deutschland",Juni!E19="Firma"),14,IF(Juni!F19&lt;&gt;Juni!E19,VLOOKUP(Juni!F19,Einstellung!$C$6:$D$25,2,0),VLOOKUP(Juni!F19,Einstellung!$A$6:$B$25,2,0)))))</f>
        <v/>
      </c>
      <c r="AJ19" s="122" t="str">
        <f t="shared" si="5"/>
        <v/>
      </c>
      <c r="AK19" s="117">
        <f>Juli!B19</f>
        <v>44024</v>
      </c>
      <c r="AL19" s="118" t="str">
        <f>IF(Juli!E19="","",Juli!E19)</f>
        <v/>
      </c>
      <c r="AM19" s="118" t="str">
        <f>IF(Juli!F19="","",Juli!F19)</f>
        <v/>
      </c>
      <c r="AN19" s="119" t="str">
        <f>IF(AM19="","",Juli!N19)</f>
        <v/>
      </c>
      <c r="AO19" s="119" t="str">
        <f>IF(Juli!F19="","",IF(AND(Juli!F19="Deutschland",Juli!E19="Deutschland"),28,IF(AND(Juli!F19="Deutschland",Juli!E19="Firma"),14,IF(Juli!F19&lt;&gt;Juli!E19,VLOOKUP(Juli!F19,Einstellung!$C$6:$D$25,2,0),VLOOKUP(Juli!F19,Einstellung!$A$6:$B$25,2,0)))))</f>
        <v/>
      </c>
      <c r="AP19" s="122" t="str">
        <f t="shared" si="6"/>
        <v/>
      </c>
      <c r="AQ19" s="117">
        <f>Aug!B19</f>
        <v>44055</v>
      </c>
      <c r="AR19" s="121" t="str">
        <f>IF(Aug!E19="","",Aug!E19)</f>
        <v/>
      </c>
      <c r="AS19" s="121" t="str">
        <f>IF(Aug!F19="","",Aug!F19)</f>
        <v/>
      </c>
      <c r="AT19" s="124" t="str">
        <f>IF(AS19="","",Aug!N19)</f>
        <v/>
      </c>
      <c r="AU19" s="119" t="str">
        <f>IF(Aug!F19="","",IF(AND(Aug!F19="Deutschland",Aug!E19="Deutschland"),28,IF(AND(Aug!F19="Deutschland",Aug!E19="Firma"),14,IF(Aug!F19&lt;&gt;Aug!E19,VLOOKUP(Aug!F19,Einstellung!$C$6:$D$25,2,0),VLOOKUP(Aug!F19,Einstellung!$A$6:$B$25,2,0)))))</f>
        <v/>
      </c>
      <c r="AV19" s="123" t="str">
        <f t="shared" si="7"/>
        <v/>
      </c>
      <c r="AW19" s="125">
        <f>Sep!B19</f>
        <v>44086</v>
      </c>
      <c r="AX19" s="118" t="str">
        <f>IF(Sep!E19="","",Sep!E19)</f>
        <v/>
      </c>
      <c r="AY19" s="118" t="str">
        <f>IF(Sep!F19="","",Sep!F19)</f>
        <v/>
      </c>
      <c r="AZ19" s="124" t="str">
        <f>IF(AY19="","",Sep!N19)</f>
        <v/>
      </c>
      <c r="BA19" s="119" t="str">
        <f>IF(Sep!F19="","",IF(AND(Sep!F19="Deutschland",Sep!E19="Deutschland"),28,IF(AND(Sep!F19="Deutschland",Sep!E19="Firma"),14,IF(Sep!F19&lt;&gt;Sep!E19,VLOOKUP(Sep!F19,Einstellung!$C$6:$D$25,2,0),VLOOKUP(Sep!F19,Einstellung!$A$6:$B$25,2,0)))))</f>
        <v/>
      </c>
      <c r="BB19" s="122" t="str">
        <f t="shared" si="8"/>
        <v/>
      </c>
      <c r="BC19" s="148">
        <f>Okt!B19</f>
        <v>44116</v>
      </c>
      <c r="BD19" s="118" t="str">
        <f>IF(Okt!E19="","",Okt!E19)</f>
        <v/>
      </c>
      <c r="BE19" s="118" t="str">
        <f>IF(Okt!F19="","",Okt!F19)</f>
        <v/>
      </c>
      <c r="BF19" s="124" t="str">
        <f>IF(BE19="","",Okt!N19)</f>
        <v/>
      </c>
      <c r="BG19" s="119" t="str">
        <f>IF(Okt!F19="","",IF(AND(Okt!F19="Deutschland",Okt!E19="Deutschland"),28,IF(AND(Okt!F19="Deutschland",Okt!E19="Firma"),14,IF(Okt!F19&lt;&gt;Okt!E19,VLOOKUP(Okt!F19,Einstellung!$C$6:$D$25,2,0),VLOOKUP(Okt!F19,Einstellung!$A$6:$B$25,2,0)))))</f>
        <v/>
      </c>
      <c r="BH19" s="123" t="str">
        <f t="shared" si="9"/>
        <v/>
      </c>
      <c r="BI19" s="145">
        <f>Nov!B19</f>
        <v>44147</v>
      </c>
      <c r="BJ19" s="118" t="str">
        <f>IF(Nov!E19="","",Nov!E19)</f>
        <v/>
      </c>
      <c r="BK19" s="118" t="str">
        <f>IF(Nov!F19="","",Nov!F19)</f>
        <v/>
      </c>
      <c r="BL19" s="124" t="str">
        <f>IF(BK19="","",Nov!N19)</f>
        <v/>
      </c>
      <c r="BM19" s="119" t="str">
        <f>IF(Nov!F19="","",IF(AND(Nov!F19="Deutschland",Nov!E19="Deutschland"),28,IF(AND(Nov!F19="Deutschland",Nov!E19="Firma"),14,IF(Nov!F19&lt;&gt;Nov!E19,VLOOKUP(Nov!F19,Einstellung!$C$6:$D$25,2,0),VLOOKUP(Nov!F19,Einstellung!$A$6:$B$25,2,0)))))</f>
        <v/>
      </c>
      <c r="BN19" s="123" t="str">
        <f t="shared" si="10"/>
        <v/>
      </c>
      <c r="BO19" s="126">
        <f>Dez!B19</f>
        <v>44177</v>
      </c>
      <c r="BP19" s="118" t="str">
        <f>IF(Dez!E19="","",Dez!E19)</f>
        <v>Deutschland</v>
      </c>
      <c r="BQ19" s="118" t="str">
        <f>IF(Dez!F19="","",Dez!F19)</f>
        <v>Firma</v>
      </c>
      <c r="BR19" s="124">
        <f>IF(BQ19="","",Dez!N19)</f>
        <v>12</v>
      </c>
      <c r="BS19" s="119">
        <f>IF(Dez!F19="","",IF(AND(Dez!F19="Deutschland",Dez!E19="Deutschland"),28,IF(AND(Dez!F19="Deutschland",Dez!E19="Firma"),14,IF(Dez!F19&lt;&gt;Dez!E19,VLOOKUP(Dez!F19,Einstellung!$C$6:$D$25,2,0),VLOOKUP(Dez!F19,Einstellung!$A$6:$B$25,2,0)))))</f>
        <v>14</v>
      </c>
      <c r="BT19" s="123">
        <f t="shared" si="11"/>
        <v>2</v>
      </c>
      <c r="BU19" s="244"/>
    </row>
    <row r="20" spans="1:73">
      <c r="A20" s="117">
        <f>Jan!B20</f>
        <v>43843</v>
      </c>
      <c r="B20" s="118" t="str">
        <f>IF(Jan!E20="","",Jan!E20)</f>
        <v/>
      </c>
      <c r="C20" s="118" t="str">
        <f>IF(Jan!F20="","",Jan!F20)</f>
        <v/>
      </c>
      <c r="D20" s="119" t="str">
        <f>IF(Jan!N20=0,"",Jan!N20)</f>
        <v/>
      </c>
      <c r="E20" s="119" t="str">
        <f>IF(Jan!F20="","",IF(AND(Jan!F20="Deutschland",Jan!E20="Deutschland"),28,IF(AND(Jan!F20="Deutschland",Jan!E20="Firma"),14,IF(Jan!F20&lt;&gt;Jan!E20,VLOOKUP(Jan!F20,Einstellung!$C$6:$D$25,2,0),VLOOKUP(Jan!F20,Einstellung!$A$6:$B$25,2,0)))))</f>
        <v/>
      </c>
      <c r="F20" s="120" t="str">
        <f t="shared" si="0"/>
        <v/>
      </c>
      <c r="G20" s="117">
        <f>Feb!B20</f>
        <v>43874</v>
      </c>
      <c r="H20" s="121" t="str">
        <f>IF(Feb!E20="","",Feb!E20)</f>
        <v/>
      </c>
      <c r="I20" s="121" t="str">
        <f>IF(Feb!F20="","",Feb!F20)</f>
        <v/>
      </c>
      <c r="J20" s="227" t="str">
        <f>IF(I20="","",Feb!N20)</f>
        <v/>
      </c>
      <c r="K20" s="119" t="str">
        <f>IF(Feb!F20="","",IF(AND(Feb!F20="Deutschland",Feb!E20="Deutschland"),28,IF(AND(Feb!F20="Deutschland",Feb!E20="Firma"),14,IF(Feb!F20&lt;&gt;Feb!E20,VLOOKUP(Feb!F20,Einstellung!$C$6:$D$25,2,0),VLOOKUP(Feb!F20,Einstellung!$A$6:$B$25,2,0)))))</f>
        <v/>
      </c>
      <c r="L20" s="122" t="str">
        <f t="shared" si="1"/>
        <v/>
      </c>
      <c r="M20" s="117">
        <f>März!B20</f>
        <v>43903</v>
      </c>
      <c r="N20" s="121" t="str">
        <f>IF(März!E20="","",März!E20)</f>
        <v/>
      </c>
      <c r="O20" s="121" t="str">
        <f>IF(März!F20="","",März!F20)</f>
        <v/>
      </c>
      <c r="P20" s="119" t="str">
        <f>IF(O20="","",März!N20)</f>
        <v/>
      </c>
      <c r="Q20" s="119" t="str">
        <f>IF(März!F20="","",IF(AND(März!F20="Deutschland",März!E20="Deutschland"),28,IF(AND(März!F20="Deutschland",März!E20="Firma"),14,IF(März!F20&lt;&gt;März!E20,VLOOKUP(März!F20,Einstellung!$C$6:$D$25,2,0),VLOOKUP(März!F20,Einstellung!$A$6:$B$25,2,0)))))</f>
        <v/>
      </c>
      <c r="R20" s="122" t="str">
        <f t="shared" si="2"/>
        <v/>
      </c>
      <c r="S20" s="117">
        <f>April!B20</f>
        <v>43934</v>
      </c>
      <c r="T20" s="121" t="str">
        <f>IF(April!E20="","",April!E20)</f>
        <v/>
      </c>
      <c r="U20" s="121" t="str">
        <f>IF(April!F20="","",April!F20)</f>
        <v/>
      </c>
      <c r="V20" s="119" t="str">
        <f>IF(U20="","",April!N20)</f>
        <v/>
      </c>
      <c r="W20" s="119" t="str">
        <f>IF(April!F20="","",IF(AND(April!F20="Deutschland",April!E20="Deutschland"),28,IF(AND(April!F20="Deutschland",April!E20="Firma"),14,IF(April!F20&lt;&gt;April!E20,VLOOKUP(April!F20,Einstellung!$C$6:$D$25,2,0),VLOOKUP(April!F20,Einstellung!$A$6:$B$25,2,0)))))</f>
        <v/>
      </c>
      <c r="X20" s="123" t="str">
        <f t="shared" si="3"/>
        <v/>
      </c>
      <c r="Y20" s="117">
        <f>Mai!B20</f>
        <v>43964</v>
      </c>
      <c r="Z20" s="118" t="str">
        <f>IF(Mai!E20="","",Mai!E20)</f>
        <v/>
      </c>
      <c r="AA20" s="118" t="str">
        <f>IF(Mai!F20="","",Mai!F20)</f>
        <v/>
      </c>
      <c r="AB20" s="119" t="str">
        <f>IF(AA20="","",Mai!N20)</f>
        <v/>
      </c>
      <c r="AC20" s="119" t="str">
        <f>IF(Mai!F20="","",IF(AND(Mai!F20="Deutschland",Mai!E20="Deutschland"),28,IF(AND(Mai!F20="Deutschland",Mai!E20="Firma"),14,IF(Mai!F20&lt;&gt;Mai!E20,VLOOKUP(Mai!F20,Einstellung!$C$6:$D$25,2,0),VLOOKUP(Mai!F20,Einstellung!$A$6:$B$25,2,0)))))</f>
        <v/>
      </c>
      <c r="AD20" s="122" t="str">
        <f t="shared" si="4"/>
        <v/>
      </c>
      <c r="AE20" s="117">
        <f>Juni!B20</f>
        <v>43995</v>
      </c>
      <c r="AF20" s="121" t="str">
        <f>IF(Juni!E20="","",Juni!E20)</f>
        <v/>
      </c>
      <c r="AG20" s="121" t="str">
        <f>IF(Juni!F20="","",Juni!F20)</f>
        <v/>
      </c>
      <c r="AH20" s="119" t="str">
        <f>IF(AG20="","",Juni!N20)</f>
        <v/>
      </c>
      <c r="AI20" s="119" t="str">
        <f>IF(Juni!F20="","",IF(AND(Juni!F20="Deutschland",Juni!E20="Deutschland"),28,IF(AND(Juni!F20="Deutschland",Juni!E20="Firma"),14,IF(Juni!F20&lt;&gt;Juni!E20,VLOOKUP(Juni!F20,Einstellung!$C$6:$D$25,2,0),VLOOKUP(Juni!F20,Einstellung!$A$6:$B$25,2,0)))))</f>
        <v/>
      </c>
      <c r="AJ20" s="122" t="str">
        <f t="shared" si="5"/>
        <v/>
      </c>
      <c r="AK20" s="117">
        <f>Juli!B20</f>
        <v>44025</v>
      </c>
      <c r="AL20" s="118" t="str">
        <f>IF(Juli!E20="","",Juli!E20)</f>
        <v/>
      </c>
      <c r="AM20" s="118" t="str">
        <f>IF(Juli!F20="","",Juli!F20)</f>
        <v/>
      </c>
      <c r="AN20" s="119" t="str">
        <f>IF(AM20="","",Juli!N20)</f>
        <v/>
      </c>
      <c r="AO20" s="119" t="str">
        <f>IF(Juli!F20="","",IF(AND(Juli!F20="Deutschland",Juli!E20="Deutschland"),28,IF(AND(Juli!F20="Deutschland",Juli!E20="Firma"),14,IF(Juli!F20&lt;&gt;Juli!E20,VLOOKUP(Juli!F20,Einstellung!$C$6:$D$25,2,0),VLOOKUP(Juli!F20,Einstellung!$A$6:$B$25,2,0)))))</f>
        <v/>
      </c>
      <c r="AP20" s="122" t="str">
        <f t="shared" si="6"/>
        <v/>
      </c>
      <c r="AQ20" s="117">
        <f>Aug!B20</f>
        <v>44056</v>
      </c>
      <c r="AR20" s="121" t="str">
        <f>IF(Aug!E20="","",Aug!E20)</f>
        <v/>
      </c>
      <c r="AS20" s="121" t="str">
        <f>IF(Aug!F20="","",Aug!F20)</f>
        <v/>
      </c>
      <c r="AT20" s="124" t="str">
        <f>IF(AS20="","",Aug!N20)</f>
        <v/>
      </c>
      <c r="AU20" s="119" t="str">
        <f>IF(Aug!F20="","",IF(AND(Aug!F20="Deutschland",Aug!E20="Deutschland"),28,IF(AND(Aug!F20="Deutschland",Aug!E20="Firma"),14,IF(Aug!F20&lt;&gt;Aug!E20,VLOOKUP(Aug!F20,Einstellung!$C$6:$D$25,2,0),VLOOKUP(Aug!F20,Einstellung!$A$6:$B$25,2,0)))))</f>
        <v/>
      </c>
      <c r="AV20" s="123" t="str">
        <f t="shared" si="7"/>
        <v/>
      </c>
      <c r="AW20" s="125">
        <f>Sep!B20</f>
        <v>44087</v>
      </c>
      <c r="AX20" s="118" t="str">
        <f>IF(Sep!E20="","",Sep!E20)</f>
        <v/>
      </c>
      <c r="AY20" s="118" t="str">
        <f>IF(Sep!F20="","",Sep!F20)</f>
        <v/>
      </c>
      <c r="AZ20" s="124" t="str">
        <f>IF(AY20="","",Sep!N20)</f>
        <v/>
      </c>
      <c r="BA20" s="119" t="str">
        <f>IF(Sep!F20="","",IF(AND(Sep!F20="Deutschland",Sep!E20="Deutschland"),28,IF(AND(Sep!F20="Deutschland",Sep!E20="Firma"),14,IF(Sep!F20&lt;&gt;Sep!E20,VLOOKUP(Sep!F20,Einstellung!$C$6:$D$25,2,0),VLOOKUP(Sep!F20,Einstellung!$A$6:$B$25,2,0)))))</f>
        <v/>
      </c>
      <c r="BB20" s="122" t="str">
        <f t="shared" si="8"/>
        <v/>
      </c>
      <c r="BC20" s="148">
        <f>Okt!B20</f>
        <v>44117</v>
      </c>
      <c r="BD20" s="118" t="str">
        <f>IF(Okt!E20="","",Okt!E20)</f>
        <v/>
      </c>
      <c r="BE20" s="118" t="str">
        <f>IF(Okt!F20="","",Okt!F20)</f>
        <v/>
      </c>
      <c r="BF20" s="124" t="str">
        <f>IF(BE20="","",Okt!N20)</f>
        <v/>
      </c>
      <c r="BG20" s="119" t="str">
        <f>IF(Okt!F20="","",IF(AND(Okt!F20="Deutschland",Okt!E20="Deutschland"),28,IF(AND(Okt!F20="Deutschland",Okt!E20="Firma"),14,IF(Okt!F20&lt;&gt;Okt!E20,VLOOKUP(Okt!F20,Einstellung!$C$6:$D$25,2,0),VLOOKUP(Okt!F20,Einstellung!$A$6:$B$25,2,0)))))</f>
        <v/>
      </c>
      <c r="BH20" s="123" t="str">
        <f t="shared" si="9"/>
        <v/>
      </c>
      <c r="BI20" s="145">
        <f>Nov!B20</f>
        <v>44148</v>
      </c>
      <c r="BJ20" s="118" t="str">
        <f>IF(Nov!E20="","",Nov!E20)</f>
        <v/>
      </c>
      <c r="BK20" s="118" t="str">
        <f>IF(Nov!F20="","",Nov!F20)</f>
        <v/>
      </c>
      <c r="BL20" s="124" t="str">
        <f>IF(BK20="","",Nov!N20)</f>
        <v/>
      </c>
      <c r="BM20" s="119" t="str">
        <f>IF(Nov!F20="","",IF(AND(Nov!F20="Deutschland",Nov!E20="Deutschland"),28,IF(AND(Nov!F20="Deutschland",Nov!E20="Firma"),14,IF(Nov!F20&lt;&gt;Nov!E20,VLOOKUP(Nov!F20,Einstellung!$C$6:$D$25,2,0),VLOOKUP(Nov!F20,Einstellung!$A$6:$B$25,2,0)))))</f>
        <v/>
      </c>
      <c r="BN20" s="123" t="str">
        <f t="shared" si="10"/>
        <v/>
      </c>
      <c r="BO20" s="126">
        <f>Dez!B20</f>
        <v>44178</v>
      </c>
      <c r="BP20" s="118" t="str">
        <f>IF(Dez!E20="","",Dez!E20)</f>
        <v/>
      </c>
      <c r="BQ20" s="118" t="str">
        <f>IF(Dez!F20="","",Dez!F20)</f>
        <v/>
      </c>
      <c r="BR20" s="124" t="str">
        <f>IF(BQ20="","",Dez!N20)</f>
        <v/>
      </c>
      <c r="BS20" s="119" t="str">
        <f>IF(Dez!F20="","",IF(AND(Dez!F20="Deutschland",Dez!E20="Deutschland"),28,IF(AND(Dez!F20="Deutschland",Dez!E20="Firma"),14,IF(Dez!F20&lt;&gt;Dez!E20,VLOOKUP(Dez!F20,Einstellung!$C$6:$D$25,2,0),VLOOKUP(Dez!F20,Einstellung!$A$6:$B$25,2,0)))))</f>
        <v/>
      </c>
      <c r="BT20" s="123" t="str">
        <f t="shared" si="11"/>
        <v/>
      </c>
      <c r="BU20" s="244"/>
    </row>
    <row r="21" spans="1:73">
      <c r="A21" s="117">
        <f>Jan!B21</f>
        <v>43844</v>
      </c>
      <c r="B21" s="118" t="str">
        <f>IF(Jan!E21="","",Jan!E21)</f>
        <v/>
      </c>
      <c r="C21" s="118" t="str">
        <f>IF(Jan!F21="","",Jan!F21)</f>
        <v/>
      </c>
      <c r="D21" s="119" t="str">
        <f>IF(Jan!N21=0,"",Jan!N21)</f>
        <v/>
      </c>
      <c r="E21" s="119" t="str">
        <f>IF(Jan!F21="","",IF(AND(Jan!F21="Deutschland",Jan!E21="Deutschland"),28,IF(AND(Jan!F21="Deutschland",Jan!E21="Firma"),14,IF(Jan!F21&lt;&gt;Jan!E21,VLOOKUP(Jan!F21,Einstellung!$C$6:$D$25,2,0),VLOOKUP(Jan!F21,Einstellung!$A$6:$B$25,2,0)))))</f>
        <v/>
      </c>
      <c r="F21" s="120" t="str">
        <f t="shared" si="0"/>
        <v/>
      </c>
      <c r="G21" s="117">
        <f>Feb!B21</f>
        <v>43875</v>
      </c>
      <c r="H21" s="121" t="str">
        <f>IF(Feb!E21="","",Feb!E21)</f>
        <v/>
      </c>
      <c r="I21" s="121" t="str">
        <f>IF(Feb!F21="","",Feb!F21)</f>
        <v/>
      </c>
      <c r="J21" s="227" t="str">
        <f>IF(I21="","",Feb!N21)</f>
        <v/>
      </c>
      <c r="K21" s="119" t="str">
        <f>IF(Feb!F21="","",IF(AND(Feb!F21="Deutschland",Feb!E21="Deutschland"),28,IF(AND(Feb!F21="Deutschland",Feb!E21="Firma"),14,IF(Feb!F21&lt;&gt;Feb!E21,VLOOKUP(Feb!F21,Einstellung!$C$6:$D$25,2,0),VLOOKUP(Feb!F21,Einstellung!$A$6:$B$25,2,0)))))</f>
        <v/>
      </c>
      <c r="L21" s="122" t="str">
        <f t="shared" si="1"/>
        <v/>
      </c>
      <c r="M21" s="117">
        <f>März!B21</f>
        <v>43904</v>
      </c>
      <c r="N21" s="121" t="str">
        <f>IF(März!E21="","",März!E21)</f>
        <v/>
      </c>
      <c r="O21" s="121" t="str">
        <f>IF(März!F21="","",März!F21)</f>
        <v/>
      </c>
      <c r="P21" s="119" t="str">
        <f>IF(O21="","",März!N21)</f>
        <v/>
      </c>
      <c r="Q21" s="119" t="str">
        <f>IF(März!F21="","",IF(AND(März!F21="Deutschland",März!E21="Deutschland"),28,IF(AND(März!F21="Deutschland",März!E21="Firma"),14,IF(März!F21&lt;&gt;März!E21,VLOOKUP(März!F21,Einstellung!$C$6:$D$25,2,0),VLOOKUP(März!F21,Einstellung!$A$6:$B$25,2,0)))))</f>
        <v/>
      </c>
      <c r="R21" s="122" t="str">
        <f t="shared" si="2"/>
        <v/>
      </c>
      <c r="S21" s="117">
        <f>April!B21</f>
        <v>43935</v>
      </c>
      <c r="T21" s="121" t="str">
        <f>IF(April!E21="","",April!E21)</f>
        <v/>
      </c>
      <c r="U21" s="121" t="str">
        <f>IF(April!F21="","",April!F21)</f>
        <v/>
      </c>
      <c r="V21" s="119" t="str">
        <f>IF(U21="","",April!N21)</f>
        <v/>
      </c>
      <c r="W21" s="119" t="str">
        <f>IF(April!F21="","",IF(AND(April!F21="Deutschland",April!E21="Deutschland"),28,IF(AND(April!F21="Deutschland",April!E21="Firma"),14,IF(April!F21&lt;&gt;April!E21,VLOOKUP(April!F21,Einstellung!$C$6:$D$25,2,0),VLOOKUP(April!F21,Einstellung!$A$6:$B$25,2,0)))))</f>
        <v/>
      </c>
      <c r="X21" s="123" t="str">
        <f t="shared" si="3"/>
        <v/>
      </c>
      <c r="Y21" s="117">
        <f>Mai!B21</f>
        <v>43965</v>
      </c>
      <c r="Z21" s="118" t="str">
        <f>IF(Mai!E21="","",Mai!E21)</f>
        <v/>
      </c>
      <c r="AA21" s="118" t="str">
        <f>IF(Mai!F21="","",Mai!F21)</f>
        <v/>
      </c>
      <c r="AB21" s="119" t="str">
        <f>IF(AA21="","",Mai!N21)</f>
        <v/>
      </c>
      <c r="AC21" s="119" t="str">
        <f>IF(Mai!F21="","",IF(AND(Mai!F21="Deutschland",Mai!E21="Deutschland"),28,IF(AND(Mai!F21="Deutschland",Mai!E21="Firma"),14,IF(Mai!F21&lt;&gt;Mai!E21,VLOOKUP(Mai!F21,Einstellung!$C$6:$D$25,2,0),VLOOKUP(Mai!F21,Einstellung!$A$6:$B$25,2,0)))))</f>
        <v/>
      </c>
      <c r="AD21" s="122" t="str">
        <f t="shared" si="4"/>
        <v/>
      </c>
      <c r="AE21" s="117">
        <f>Juni!B21</f>
        <v>43996</v>
      </c>
      <c r="AF21" s="121" t="str">
        <f>IF(Juni!E21="","",Juni!E21)</f>
        <v/>
      </c>
      <c r="AG21" s="121" t="str">
        <f>IF(Juni!F21="","",Juni!F21)</f>
        <v/>
      </c>
      <c r="AH21" s="119" t="str">
        <f>IF(AG21="","",Juni!N21)</f>
        <v/>
      </c>
      <c r="AI21" s="119" t="str">
        <f>IF(Juni!F21="","",IF(AND(Juni!F21="Deutschland",Juni!E21="Deutschland"),28,IF(AND(Juni!F21="Deutschland",Juni!E21="Firma"),14,IF(Juni!F21&lt;&gt;Juni!E21,VLOOKUP(Juni!F21,Einstellung!$C$6:$D$25,2,0),VLOOKUP(Juni!F21,Einstellung!$A$6:$B$25,2,0)))))</f>
        <v/>
      </c>
      <c r="AJ21" s="122" t="str">
        <f t="shared" si="5"/>
        <v/>
      </c>
      <c r="AK21" s="117">
        <f>Juli!B21</f>
        <v>44026</v>
      </c>
      <c r="AL21" s="118" t="str">
        <f>IF(Juli!E21="","",Juli!E21)</f>
        <v/>
      </c>
      <c r="AM21" s="118" t="str">
        <f>IF(Juli!F21="","",Juli!F21)</f>
        <v/>
      </c>
      <c r="AN21" s="119" t="str">
        <f>IF(AM21="","",Juli!N21)</f>
        <v/>
      </c>
      <c r="AO21" s="119" t="str">
        <f>IF(Juli!F21="","",IF(AND(Juli!F21="Deutschland",Juli!E21="Deutschland"),28,IF(AND(Juli!F21="Deutschland",Juli!E21="Firma"),14,IF(Juli!F21&lt;&gt;Juli!E21,VLOOKUP(Juli!F21,Einstellung!$C$6:$D$25,2,0),VLOOKUP(Juli!F21,Einstellung!$A$6:$B$25,2,0)))))</f>
        <v/>
      </c>
      <c r="AP21" s="122" t="str">
        <f t="shared" si="6"/>
        <v/>
      </c>
      <c r="AQ21" s="117">
        <f>Aug!B21</f>
        <v>44057</v>
      </c>
      <c r="AR21" s="121" t="str">
        <f>IF(Aug!E21="","",Aug!E21)</f>
        <v/>
      </c>
      <c r="AS21" s="121" t="str">
        <f>IF(Aug!F21="","",Aug!F21)</f>
        <v/>
      </c>
      <c r="AT21" s="124" t="str">
        <f>IF(AS21="","",Aug!N21)</f>
        <v/>
      </c>
      <c r="AU21" s="119" t="str">
        <f>IF(Aug!F21="","",IF(AND(Aug!F21="Deutschland",Aug!E21="Deutschland"),28,IF(AND(Aug!F21="Deutschland",Aug!E21="Firma"),14,IF(Aug!F21&lt;&gt;Aug!E21,VLOOKUP(Aug!F21,Einstellung!$C$6:$D$25,2,0),VLOOKUP(Aug!F21,Einstellung!$A$6:$B$25,2,0)))))</f>
        <v/>
      </c>
      <c r="AV21" s="123" t="str">
        <f t="shared" si="7"/>
        <v/>
      </c>
      <c r="AW21" s="125">
        <f>Sep!B21</f>
        <v>44088</v>
      </c>
      <c r="AX21" s="118" t="str">
        <f>IF(Sep!E21="","",Sep!E21)</f>
        <v/>
      </c>
      <c r="AY21" s="118" t="str">
        <f>IF(Sep!F21="","",Sep!F21)</f>
        <v/>
      </c>
      <c r="AZ21" s="124" t="str">
        <f>IF(AY21="","",Sep!N21)</f>
        <v/>
      </c>
      <c r="BA21" s="119" t="str">
        <f>IF(Sep!F21="","",IF(AND(Sep!F21="Deutschland",Sep!E21="Deutschland"),28,IF(AND(Sep!F21="Deutschland",Sep!E21="Firma"),14,IF(Sep!F21&lt;&gt;Sep!E21,VLOOKUP(Sep!F21,Einstellung!$C$6:$D$25,2,0),VLOOKUP(Sep!F21,Einstellung!$A$6:$B$25,2,0)))))</f>
        <v/>
      </c>
      <c r="BB21" s="122" t="str">
        <f t="shared" si="8"/>
        <v/>
      </c>
      <c r="BC21" s="148">
        <f>Okt!B21</f>
        <v>44118</v>
      </c>
      <c r="BD21" s="118" t="str">
        <f>IF(Okt!E21="","",Okt!E21)</f>
        <v/>
      </c>
      <c r="BE21" s="118" t="str">
        <f>IF(Okt!F21="","",Okt!F21)</f>
        <v/>
      </c>
      <c r="BF21" s="124" t="str">
        <f>IF(BE21="","",Okt!N21)</f>
        <v/>
      </c>
      <c r="BG21" s="119" t="str">
        <f>IF(Okt!F21="","",IF(AND(Okt!F21="Deutschland",Okt!E21="Deutschland"),28,IF(AND(Okt!F21="Deutschland",Okt!E21="Firma"),14,IF(Okt!F21&lt;&gt;Okt!E21,VLOOKUP(Okt!F21,Einstellung!$C$6:$D$25,2,0),VLOOKUP(Okt!F21,Einstellung!$A$6:$B$25,2,0)))))</f>
        <v/>
      </c>
      <c r="BH21" s="123" t="str">
        <f t="shared" si="9"/>
        <v/>
      </c>
      <c r="BI21" s="145">
        <f>Nov!B21</f>
        <v>44149</v>
      </c>
      <c r="BJ21" s="118" t="str">
        <f>IF(Nov!E21="","",Nov!E21)</f>
        <v/>
      </c>
      <c r="BK21" s="118" t="str">
        <f>IF(Nov!F21="","",Nov!F21)</f>
        <v/>
      </c>
      <c r="BL21" s="124" t="str">
        <f>IF(BK21="","",Nov!N21)</f>
        <v/>
      </c>
      <c r="BM21" s="119" t="str">
        <f>IF(Nov!F21="","",IF(AND(Nov!F21="Deutschland",Nov!E21="Deutschland"),28,IF(AND(Nov!F21="Deutschland",Nov!E21="Firma"),14,IF(Nov!F21&lt;&gt;Nov!E21,VLOOKUP(Nov!F21,Einstellung!$C$6:$D$25,2,0),VLOOKUP(Nov!F21,Einstellung!$A$6:$B$25,2,0)))))</f>
        <v/>
      </c>
      <c r="BN21" s="123" t="str">
        <f t="shared" si="10"/>
        <v/>
      </c>
      <c r="BO21" s="126">
        <f>Dez!B21</f>
        <v>44179</v>
      </c>
      <c r="BP21" s="118" t="str">
        <f>IF(Dez!E21="","",Dez!E21)</f>
        <v/>
      </c>
      <c r="BQ21" s="118" t="str">
        <f>IF(Dez!F21="","",Dez!F21)</f>
        <v/>
      </c>
      <c r="BR21" s="124" t="str">
        <f>IF(BQ21="","",Dez!N21)</f>
        <v/>
      </c>
      <c r="BS21" s="119" t="str">
        <f>IF(Dez!F21="","",IF(AND(Dez!F21="Deutschland",Dez!E21="Deutschland"),28,IF(AND(Dez!F21="Deutschland",Dez!E21="Firma"),14,IF(Dez!F21&lt;&gt;Dez!E21,VLOOKUP(Dez!F21,Einstellung!$C$6:$D$25,2,0),VLOOKUP(Dez!F21,Einstellung!$A$6:$B$25,2,0)))))</f>
        <v/>
      </c>
      <c r="BT21" s="123" t="str">
        <f t="shared" si="11"/>
        <v/>
      </c>
      <c r="BU21" s="244"/>
    </row>
    <row r="22" spans="1:73">
      <c r="A22" s="117">
        <f>Jan!B22</f>
        <v>43845</v>
      </c>
      <c r="B22" s="118" t="str">
        <f>IF(Jan!E22="","",Jan!E22)</f>
        <v/>
      </c>
      <c r="C22" s="118" t="str">
        <f>IF(Jan!F22="","",Jan!F22)</f>
        <v/>
      </c>
      <c r="D22" s="119" t="str">
        <f>IF(Jan!N22=0,"",Jan!N22)</f>
        <v/>
      </c>
      <c r="E22" s="119" t="str">
        <f>IF(Jan!F22="","",IF(AND(Jan!F22="Deutschland",Jan!E22="Deutschland"),28,IF(AND(Jan!F22="Deutschland",Jan!E22="Firma"),14,IF(Jan!F22&lt;&gt;Jan!E22,VLOOKUP(Jan!F22,Einstellung!$C$6:$D$25,2,0),VLOOKUP(Jan!F22,Einstellung!$A$6:$B$25,2,0)))))</f>
        <v/>
      </c>
      <c r="F22" s="120" t="str">
        <f t="shared" si="0"/>
        <v/>
      </c>
      <c r="G22" s="117">
        <f>Feb!B22</f>
        <v>43876</v>
      </c>
      <c r="H22" s="121" t="str">
        <f>IF(Feb!E22="","",Feb!E22)</f>
        <v/>
      </c>
      <c r="I22" s="121" t="str">
        <f>IF(Feb!F22="","",Feb!F22)</f>
        <v/>
      </c>
      <c r="J22" s="227" t="str">
        <f>IF(I22="","",Feb!N22)</f>
        <v/>
      </c>
      <c r="K22" s="119" t="str">
        <f>IF(Feb!F22="","",IF(AND(Feb!F22="Deutschland",Feb!E22="Deutschland"),28,IF(AND(Feb!F22="Deutschland",Feb!E22="Firma"),14,IF(Feb!F22&lt;&gt;Feb!E22,VLOOKUP(Feb!F22,Einstellung!$C$6:$D$25,2,0),VLOOKUP(Feb!F22,Einstellung!$A$6:$B$25,2,0)))))</f>
        <v/>
      </c>
      <c r="L22" s="122" t="str">
        <f t="shared" si="1"/>
        <v/>
      </c>
      <c r="M22" s="117">
        <f>März!B22</f>
        <v>43905</v>
      </c>
      <c r="N22" s="121" t="str">
        <f>IF(März!E22="","",März!E22)</f>
        <v/>
      </c>
      <c r="O22" s="121" t="str">
        <f>IF(März!F22="","",März!F22)</f>
        <v/>
      </c>
      <c r="P22" s="119" t="str">
        <f>IF(O22="","",März!N22)</f>
        <v/>
      </c>
      <c r="Q22" s="119" t="str">
        <f>IF(März!F22="","",IF(AND(März!F22="Deutschland",März!E22="Deutschland"),28,IF(AND(März!F22="Deutschland",März!E22="Firma"),14,IF(März!F22&lt;&gt;März!E22,VLOOKUP(März!F22,Einstellung!$C$6:$D$25,2,0),VLOOKUP(März!F22,Einstellung!$A$6:$B$25,2,0)))))</f>
        <v/>
      </c>
      <c r="R22" s="122" t="str">
        <f t="shared" si="2"/>
        <v/>
      </c>
      <c r="S22" s="117">
        <f>April!B22</f>
        <v>43936</v>
      </c>
      <c r="T22" s="121" t="str">
        <f>IF(April!E22="","",April!E22)</f>
        <v/>
      </c>
      <c r="U22" s="121" t="str">
        <f>IF(April!F22="","",April!F22)</f>
        <v/>
      </c>
      <c r="V22" s="119" t="str">
        <f>IF(U22="","",April!N22)</f>
        <v/>
      </c>
      <c r="W22" s="119" t="str">
        <f>IF(April!F22="","",IF(AND(April!F22="Deutschland",April!E22="Deutschland"),28,IF(AND(April!F22="Deutschland",April!E22="Firma"),14,IF(April!F22&lt;&gt;April!E22,VLOOKUP(April!F22,Einstellung!$C$6:$D$25,2,0),VLOOKUP(April!F22,Einstellung!$A$6:$B$25,2,0)))))</f>
        <v/>
      </c>
      <c r="X22" s="123" t="str">
        <f t="shared" si="3"/>
        <v/>
      </c>
      <c r="Y22" s="117">
        <f>Mai!B22</f>
        <v>43966</v>
      </c>
      <c r="Z22" s="118" t="str">
        <f>IF(Mai!E22="","",Mai!E22)</f>
        <v/>
      </c>
      <c r="AA22" s="118" t="str">
        <f>IF(Mai!F22="","",Mai!F22)</f>
        <v/>
      </c>
      <c r="AB22" s="119" t="str">
        <f>IF(AA22="","",Mai!N22)</f>
        <v/>
      </c>
      <c r="AC22" s="119" t="str">
        <f>IF(Mai!F22="","",IF(AND(Mai!F22="Deutschland",Mai!E22="Deutschland"),28,IF(AND(Mai!F22="Deutschland",Mai!E22="Firma"),14,IF(Mai!F22&lt;&gt;Mai!E22,VLOOKUP(Mai!F22,Einstellung!$C$6:$D$25,2,0),VLOOKUP(Mai!F22,Einstellung!$A$6:$B$25,2,0)))))</f>
        <v/>
      </c>
      <c r="AD22" s="122" t="str">
        <f t="shared" si="4"/>
        <v/>
      </c>
      <c r="AE22" s="117">
        <f>Juni!B22</f>
        <v>43997</v>
      </c>
      <c r="AF22" s="121" t="str">
        <f>IF(Juni!E22="","",Juni!E22)</f>
        <v/>
      </c>
      <c r="AG22" s="121" t="str">
        <f>IF(Juni!F22="","",Juni!F22)</f>
        <v/>
      </c>
      <c r="AH22" s="119" t="str">
        <f>IF(AG22="","",Juni!N22)</f>
        <v/>
      </c>
      <c r="AI22" s="119" t="str">
        <f>IF(Juni!F22="","",IF(AND(Juni!F22="Deutschland",Juni!E22="Deutschland"),28,IF(AND(Juni!F22="Deutschland",Juni!E22="Firma"),14,IF(Juni!F22&lt;&gt;Juni!E22,VLOOKUP(Juni!F22,Einstellung!$C$6:$D$25,2,0),VLOOKUP(Juni!F22,Einstellung!$A$6:$B$25,2,0)))))</f>
        <v/>
      </c>
      <c r="AJ22" s="122" t="str">
        <f t="shared" si="5"/>
        <v/>
      </c>
      <c r="AK22" s="117">
        <f>Juli!B22</f>
        <v>44027</v>
      </c>
      <c r="AL22" s="118" t="str">
        <f>IF(Juli!E22="","",Juli!E22)</f>
        <v/>
      </c>
      <c r="AM22" s="118" t="str">
        <f>IF(Juli!F22="","",Juli!F22)</f>
        <v/>
      </c>
      <c r="AN22" s="119" t="str">
        <f>IF(AM22="","",Juli!N22)</f>
        <v/>
      </c>
      <c r="AO22" s="119" t="str">
        <f>IF(Juli!F22="","",IF(AND(Juli!F22="Deutschland",Juli!E22="Deutschland"),28,IF(AND(Juli!F22="Deutschland",Juli!E22="Firma"),14,IF(Juli!F22&lt;&gt;Juli!E22,VLOOKUP(Juli!F22,Einstellung!$C$6:$D$25,2,0),VLOOKUP(Juli!F22,Einstellung!$A$6:$B$25,2,0)))))</f>
        <v/>
      </c>
      <c r="AP22" s="122" t="str">
        <f t="shared" si="6"/>
        <v/>
      </c>
      <c r="AQ22" s="117">
        <f>Aug!B22</f>
        <v>44058</v>
      </c>
      <c r="AR22" s="121" t="str">
        <f>IF(Aug!E22="","",Aug!E22)</f>
        <v/>
      </c>
      <c r="AS22" s="121" t="str">
        <f>IF(Aug!F22="","",Aug!F22)</f>
        <v/>
      </c>
      <c r="AT22" s="124" t="str">
        <f>IF(AS22="","",Aug!N22)</f>
        <v/>
      </c>
      <c r="AU22" s="119" t="str">
        <f>IF(Aug!F22="","",IF(AND(Aug!F22="Deutschland",Aug!E22="Deutschland"),28,IF(AND(Aug!F22="Deutschland",Aug!E22="Firma"),14,IF(Aug!F22&lt;&gt;Aug!E22,VLOOKUP(Aug!F22,Einstellung!$C$6:$D$25,2,0),VLOOKUP(Aug!F22,Einstellung!$A$6:$B$25,2,0)))))</f>
        <v/>
      </c>
      <c r="AV22" s="123" t="str">
        <f t="shared" si="7"/>
        <v/>
      </c>
      <c r="AW22" s="125">
        <f>Sep!B22</f>
        <v>44089</v>
      </c>
      <c r="AX22" s="118" t="str">
        <f>IF(Sep!E22="","",Sep!E22)</f>
        <v/>
      </c>
      <c r="AY22" s="118" t="str">
        <f>IF(Sep!F22="","",Sep!F22)</f>
        <v/>
      </c>
      <c r="AZ22" s="124" t="str">
        <f>IF(AY22="","",Sep!N22)</f>
        <v/>
      </c>
      <c r="BA22" s="119" t="str">
        <f>IF(Sep!F22="","",IF(AND(Sep!F22="Deutschland",Sep!E22="Deutschland"),28,IF(AND(Sep!F22="Deutschland",Sep!E22="Firma"),14,IF(Sep!F22&lt;&gt;Sep!E22,VLOOKUP(Sep!F22,Einstellung!$C$6:$D$25,2,0),VLOOKUP(Sep!F22,Einstellung!$A$6:$B$25,2,0)))))</f>
        <v/>
      </c>
      <c r="BB22" s="122" t="str">
        <f t="shared" si="8"/>
        <v/>
      </c>
      <c r="BC22" s="148">
        <f>Okt!B22</f>
        <v>44119</v>
      </c>
      <c r="BD22" s="118" t="str">
        <f>IF(Okt!E22="","",Okt!E22)</f>
        <v/>
      </c>
      <c r="BE22" s="118" t="str">
        <f>IF(Okt!F22="","",Okt!F22)</f>
        <v/>
      </c>
      <c r="BF22" s="124" t="str">
        <f>IF(BE22="","",Okt!N22)</f>
        <v/>
      </c>
      <c r="BG22" s="119" t="str">
        <f>IF(Okt!F22="","",IF(AND(Okt!F22="Deutschland",Okt!E22="Deutschland"),28,IF(AND(Okt!F22="Deutschland",Okt!E22="Firma"),14,IF(Okt!F22&lt;&gt;Okt!E22,VLOOKUP(Okt!F22,Einstellung!$C$6:$D$25,2,0),VLOOKUP(Okt!F22,Einstellung!$A$6:$B$25,2,0)))))</f>
        <v/>
      </c>
      <c r="BH22" s="123" t="str">
        <f t="shared" si="9"/>
        <v/>
      </c>
      <c r="BI22" s="145">
        <f>Nov!B22</f>
        <v>44150</v>
      </c>
      <c r="BJ22" s="118" t="str">
        <f>IF(Nov!E22="","",Nov!E22)</f>
        <v/>
      </c>
      <c r="BK22" s="118" t="str">
        <f>IF(Nov!F22="","",Nov!F22)</f>
        <v/>
      </c>
      <c r="BL22" s="124" t="str">
        <f>IF(BK22="","",Nov!N22)</f>
        <v/>
      </c>
      <c r="BM22" s="119" t="str">
        <f>IF(Nov!F22="","",IF(AND(Nov!F22="Deutschland",Nov!E22="Deutschland"),28,IF(AND(Nov!F22="Deutschland",Nov!E22="Firma"),14,IF(Nov!F22&lt;&gt;Nov!E22,VLOOKUP(Nov!F22,Einstellung!$C$6:$D$25,2,0),VLOOKUP(Nov!F22,Einstellung!$A$6:$B$25,2,0)))))</f>
        <v/>
      </c>
      <c r="BN22" s="123" t="str">
        <f t="shared" si="10"/>
        <v/>
      </c>
      <c r="BO22" s="126">
        <f>Dez!B22</f>
        <v>44180</v>
      </c>
      <c r="BP22" s="118" t="str">
        <f>IF(Dez!E22="","",Dez!E22)</f>
        <v/>
      </c>
      <c r="BQ22" s="118" t="str">
        <f>IF(Dez!F22="","",Dez!F22)</f>
        <v/>
      </c>
      <c r="BR22" s="124" t="str">
        <f>IF(BQ22="","",Dez!N22)</f>
        <v/>
      </c>
      <c r="BS22" s="119" t="str">
        <f>IF(Dez!F22="","",IF(AND(Dez!F22="Deutschland",Dez!E22="Deutschland"),28,IF(AND(Dez!F22="Deutschland",Dez!E22="Firma"),14,IF(Dez!F22&lt;&gt;Dez!E22,VLOOKUP(Dez!F22,Einstellung!$C$6:$D$25,2,0),VLOOKUP(Dez!F22,Einstellung!$A$6:$B$25,2,0)))))</f>
        <v/>
      </c>
      <c r="BT22" s="123" t="str">
        <f t="shared" si="11"/>
        <v/>
      </c>
      <c r="BU22" s="244"/>
    </row>
    <row r="23" spans="1:73">
      <c r="A23" s="117">
        <f>Jan!B23</f>
        <v>43846</v>
      </c>
      <c r="B23" s="118" t="str">
        <f>IF(Jan!E23="","",Jan!E23)</f>
        <v/>
      </c>
      <c r="C23" s="118" t="str">
        <f>IF(Jan!F23="","",Jan!F23)</f>
        <v/>
      </c>
      <c r="D23" s="119" t="str">
        <f>IF(Jan!N23=0,"",Jan!N23)</f>
        <v/>
      </c>
      <c r="E23" s="119" t="str">
        <f>IF(Jan!F23="","",IF(AND(Jan!F23="Deutschland",Jan!E23="Deutschland"),28,IF(AND(Jan!F23="Deutschland",Jan!E23="Firma"),14,IF(Jan!F23&lt;&gt;Jan!E23,VLOOKUP(Jan!F23,Einstellung!$C$6:$D$25,2,0),VLOOKUP(Jan!F23,Einstellung!$A$6:$B$25,2,0)))))</f>
        <v/>
      </c>
      <c r="F23" s="120" t="str">
        <f t="shared" si="0"/>
        <v/>
      </c>
      <c r="G23" s="117">
        <f>Feb!B23</f>
        <v>43877</v>
      </c>
      <c r="H23" s="121" t="str">
        <f>IF(Feb!E23="","",Feb!E23)</f>
        <v/>
      </c>
      <c r="I23" s="121" t="str">
        <f>IF(Feb!F23="","",Feb!F23)</f>
        <v/>
      </c>
      <c r="J23" s="227" t="str">
        <f>IF(I23="","",Feb!N23)</f>
        <v/>
      </c>
      <c r="K23" s="119" t="str">
        <f>IF(Feb!F23="","",IF(AND(Feb!F23="Deutschland",Feb!E23="Deutschland"),28,IF(AND(Feb!F23="Deutschland",Feb!E23="Firma"),14,IF(Feb!F23&lt;&gt;Feb!E23,VLOOKUP(Feb!F23,Einstellung!$C$6:$D$25,2,0),VLOOKUP(Feb!F23,Einstellung!$A$6:$B$25,2,0)))))</f>
        <v/>
      </c>
      <c r="L23" s="122" t="str">
        <f t="shared" si="1"/>
        <v/>
      </c>
      <c r="M23" s="117">
        <f>März!B23</f>
        <v>43906</v>
      </c>
      <c r="N23" s="121" t="str">
        <f>IF(März!E23="","",März!E23)</f>
        <v/>
      </c>
      <c r="O23" s="121" t="str">
        <f>IF(März!F23="","",März!F23)</f>
        <v/>
      </c>
      <c r="P23" s="119" t="str">
        <f>IF(O23="","",März!N23)</f>
        <v/>
      </c>
      <c r="Q23" s="119" t="str">
        <f>IF(März!F23="","",IF(AND(März!F23="Deutschland",März!E23="Deutschland"),28,IF(AND(März!F23="Deutschland",März!E23="Firma"),14,IF(März!F23&lt;&gt;März!E23,VLOOKUP(März!F23,Einstellung!$C$6:$D$25,2,0),VLOOKUP(März!F23,Einstellung!$A$6:$B$25,2,0)))))</f>
        <v/>
      </c>
      <c r="R23" s="122" t="str">
        <f t="shared" si="2"/>
        <v/>
      </c>
      <c r="S23" s="117">
        <f>April!B23</f>
        <v>43937</v>
      </c>
      <c r="T23" s="121" t="str">
        <f>IF(April!E23="","",April!E23)</f>
        <v/>
      </c>
      <c r="U23" s="121" t="str">
        <f>IF(April!F23="","",April!F23)</f>
        <v/>
      </c>
      <c r="V23" s="119" t="str">
        <f>IF(U23="","",April!N23)</f>
        <v/>
      </c>
      <c r="W23" s="119" t="str">
        <f>IF(April!F23="","",IF(AND(April!F23="Deutschland",April!E23="Deutschland"),28,IF(AND(April!F23="Deutschland",April!E23="Firma"),14,IF(April!F23&lt;&gt;April!E23,VLOOKUP(April!F23,Einstellung!$C$6:$D$25,2,0),VLOOKUP(April!F23,Einstellung!$A$6:$B$25,2,0)))))</f>
        <v/>
      </c>
      <c r="X23" s="123" t="str">
        <f t="shared" si="3"/>
        <v/>
      </c>
      <c r="Y23" s="117">
        <f>Mai!B23</f>
        <v>43967</v>
      </c>
      <c r="Z23" s="118" t="str">
        <f>IF(Mai!E23="","",Mai!E23)</f>
        <v/>
      </c>
      <c r="AA23" s="118" t="str">
        <f>IF(Mai!F23="","",Mai!F23)</f>
        <v/>
      </c>
      <c r="AB23" s="119" t="str">
        <f>IF(AA23="","",Mai!N23)</f>
        <v/>
      </c>
      <c r="AC23" s="119" t="str">
        <f>IF(Mai!F23="","",IF(AND(Mai!F23="Deutschland",Mai!E23="Deutschland"),28,IF(AND(Mai!F23="Deutschland",Mai!E23="Firma"),14,IF(Mai!F23&lt;&gt;Mai!E23,VLOOKUP(Mai!F23,Einstellung!$C$6:$D$25,2,0),VLOOKUP(Mai!F23,Einstellung!$A$6:$B$25,2,0)))))</f>
        <v/>
      </c>
      <c r="AD23" s="122" t="str">
        <f t="shared" si="4"/>
        <v/>
      </c>
      <c r="AE23" s="117">
        <f>Juni!B23</f>
        <v>43998</v>
      </c>
      <c r="AF23" s="121" t="str">
        <f>IF(Juni!E23="","",Juni!E23)</f>
        <v/>
      </c>
      <c r="AG23" s="121" t="str">
        <f>IF(Juni!F23="","",Juni!F23)</f>
        <v/>
      </c>
      <c r="AH23" s="119" t="str">
        <f>IF(AG23="","",Juni!N23)</f>
        <v/>
      </c>
      <c r="AI23" s="119" t="str">
        <f>IF(Juni!F23="","",IF(AND(Juni!F23="Deutschland",Juni!E23="Deutschland"),28,IF(AND(Juni!F23="Deutschland",Juni!E23="Firma"),14,IF(Juni!F23&lt;&gt;Juni!E23,VLOOKUP(Juni!F23,Einstellung!$C$6:$D$25,2,0),VLOOKUP(Juni!F23,Einstellung!$A$6:$B$25,2,0)))))</f>
        <v/>
      </c>
      <c r="AJ23" s="122" t="str">
        <f t="shared" si="5"/>
        <v/>
      </c>
      <c r="AK23" s="117">
        <f>Juli!B23</f>
        <v>44028</v>
      </c>
      <c r="AL23" s="118" t="str">
        <f>IF(Juli!E23="","",Juli!E23)</f>
        <v/>
      </c>
      <c r="AM23" s="118" t="str">
        <f>IF(Juli!F23="","",Juli!F23)</f>
        <v/>
      </c>
      <c r="AN23" s="119" t="str">
        <f>IF(AM23="","",Juli!N23)</f>
        <v/>
      </c>
      <c r="AO23" s="119" t="str">
        <f>IF(Juli!F23="","",IF(AND(Juli!F23="Deutschland",Juli!E23="Deutschland"),28,IF(AND(Juli!F23="Deutschland",Juli!E23="Firma"),14,IF(Juli!F23&lt;&gt;Juli!E23,VLOOKUP(Juli!F23,Einstellung!$C$6:$D$25,2,0),VLOOKUP(Juli!F23,Einstellung!$A$6:$B$25,2,0)))))</f>
        <v/>
      </c>
      <c r="AP23" s="122" t="str">
        <f t="shared" si="6"/>
        <v/>
      </c>
      <c r="AQ23" s="117">
        <f>Aug!B23</f>
        <v>44059</v>
      </c>
      <c r="AR23" s="121" t="str">
        <f>IF(Aug!E23="","",Aug!E23)</f>
        <v/>
      </c>
      <c r="AS23" s="121" t="str">
        <f>IF(Aug!F23="","",Aug!F23)</f>
        <v/>
      </c>
      <c r="AT23" s="124" t="str">
        <f>IF(AS23="","",Aug!N23)</f>
        <v/>
      </c>
      <c r="AU23" s="119" t="str">
        <f>IF(Aug!F23="","",IF(AND(Aug!F23="Deutschland",Aug!E23="Deutschland"),28,IF(AND(Aug!F23="Deutschland",Aug!E23="Firma"),14,IF(Aug!F23&lt;&gt;Aug!E23,VLOOKUP(Aug!F23,Einstellung!$C$6:$D$25,2,0),VLOOKUP(Aug!F23,Einstellung!$A$6:$B$25,2,0)))))</f>
        <v/>
      </c>
      <c r="AV23" s="123" t="str">
        <f t="shared" si="7"/>
        <v/>
      </c>
      <c r="AW23" s="125">
        <f>Sep!B23</f>
        <v>44090</v>
      </c>
      <c r="AX23" s="118" t="str">
        <f>IF(Sep!E23="","",Sep!E23)</f>
        <v/>
      </c>
      <c r="AY23" s="118" t="str">
        <f>IF(Sep!F23="","",Sep!F23)</f>
        <v/>
      </c>
      <c r="AZ23" s="124" t="str">
        <f>IF(AY23="","",Sep!N23)</f>
        <v/>
      </c>
      <c r="BA23" s="119" t="str">
        <f>IF(Sep!F23="","",IF(AND(Sep!F23="Deutschland",Sep!E23="Deutschland"),28,IF(AND(Sep!F23="Deutschland",Sep!E23="Firma"),14,IF(Sep!F23&lt;&gt;Sep!E23,VLOOKUP(Sep!F23,Einstellung!$C$6:$D$25,2,0),VLOOKUP(Sep!F23,Einstellung!$A$6:$B$25,2,0)))))</f>
        <v/>
      </c>
      <c r="BB23" s="122" t="str">
        <f t="shared" si="8"/>
        <v/>
      </c>
      <c r="BC23" s="148">
        <f>Okt!B23</f>
        <v>44120</v>
      </c>
      <c r="BD23" s="118" t="str">
        <f>IF(Okt!E23="","",Okt!E23)</f>
        <v/>
      </c>
      <c r="BE23" s="118" t="str">
        <f>IF(Okt!F23="","",Okt!F23)</f>
        <v/>
      </c>
      <c r="BF23" s="124" t="str">
        <f>IF(BE23="","",Okt!N23)</f>
        <v/>
      </c>
      <c r="BG23" s="119" t="str">
        <f>IF(Okt!F23="","",IF(AND(Okt!F23="Deutschland",Okt!E23="Deutschland"),28,IF(AND(Okt!F23="Deutschland",Okt!E23="Firma"),14,IF(Okt!F23&lt;&gt;Okt!E23,VLOOKUP(Okt!F23,Einstellung!$C$6:$D$25,2,0),VLOOKUP(Okt!F23,Einstellung!$A$6:$B$25,2,0)))))</f>
        <v/>
      </c>
      <c r="BH23" s="123" t="str">
        <f t="shared" si="9"/>
        <v/>
      </c>
      <c r="BI23" s="145">
        <f>Nov!B23</f>
        <v>44151</v>
      </c>
      <c r="BJ23" s="118" t="str">
        <f>IF(Nov!E23="","",Nov!E23)</f>
        <v/>
      </c>
      <c r="BK23" s="118" t="str">
        <f>IF(Nov!F23="","",Nov!F23)</f>
        <v/>
      </c>
      <c r="BL23" s="124" t="str">
        <f>IF(BK23="","",Nov!N23)</f>
        <v/>
      </c>
      <c r="BM23" s="119" t="str">
        <f>IF(Nov!F23="","",IF(AND(Nov!F23="Deutschland",Nov!E23="Deutschland"),28,IF(AND(Nov!F23="Deutschland",Nov!E23="Firma"),14,IF(Nov!F23&lt;&gt;Nov!E23,VLOOKUP(Nov!F23,Einstellung!$C$6:$D$25,2,0),VLOOKUP(Nov!F23,Einstellung!$A$6:$B$25,2,0)))))</f>
        <v/>
      </c>
      <c r="BN23" s="123" t="str">
        <f t="shared" si="10"/>
        <v/>
      </c>
      <c r="BO23" s="126">
        <f>Dez!B23</f>
        <v>44181</v>
      </c>
      <c r="BP23" s="118" t="str">
        <f>IF(Dez!E23="","",Dez!E23)</f>
        <v/>
      </c>
      <c r="BQ23" s="118" t="str">
        <f>IF(Dez!F23="","",Dez!F23)</f>
        <v/>
      </c>
      <c r="BR23" s="124" t="str">
        <f>IF(BQ23="","",Dez!N23)</f>
        <v/>
      </c>
      <c r="BS23" s="119" t="str">
        <f>IF(Dez!F23="","",IF(AND(Dez!F23="Deutschland",Dez!E23="Deutschland"),28,IF(AND(Dez!F23="Deutschland",Dez!E23="Firma"),14,IF(Dez!F23&lt;&gt;Dez!E23,VLOOKUP(Dez!F23,Einstellung!$C$6:$D$25,2,0),VLOOKUP(Dez!F23,Einstellung!$A$6:$B$25,2,0)))))</f>
        <v/>
      </c>
      <c r="BT23" s="123" t="str">
        <f t="shared" si="11"/>
        <v/>
      </c>
      <c r="BU23" s="244"/>
    </row>
    <row r="24" spans="1:73">
      <c r="A24" s="117">
        <f>Jan!B24</f>
        <v>43847</v>
      </c>
      <c r="B24" s="118" t="str">
        <f>IF(Jan!E24="","",Jan!E24)</f>
        <v/>
      </c>
      <c r="C24" s="118" t="str">
        <f>IF(Jan!F24="","",Jan!F24)</f>
        <v/>
      </c>
      <c r="D24" s="119" t="str">
        <f>IF(Jan!N24=0,"",Jan!N24)</f>
        <v/>
      </c>
      <c r="E24" s="119" t="str">
        <f>IF(Jan!F24="","",IF(AND(Jan!F24="Deutschland",Jan!E24="Deutschland"),28,IF(AND(Jan!F24="Deutschland",Jan!E24="Firma"),14,IF(Jan!F24&lt;&gt;Jan!E24,VLOOKUP(Jan!F24,Einstellung!$C$6:$D$25,2,0),VLOOKUP(Jan!F24,Einstellung!$A$6:$B$25,2,0)))))</f>
        <v/>
      </c>
      <c r="F24" s="120" t="str">
        <f t="shared" si="0"/>
        <v/>
      </c>
      <c r="G24" s="117">
        <f>Feb!B24</f>
        <v>43878</v>
      </c>
      <c r="H24" s="121" t="str">
        <f>IF(Feb!E24="","",Feb!E24)</f>
        <v/>
      </c>
      <c r="I24" s="121" t="str">
        <f>IF(Feb!F24="","",Feb!F24)</f>
        <v/>
      </c>
      <c r="J24" s="227" t="str">
        <f>IF(I24="","",Feb!N24)</f>
        <v/>
      </c>
      <c r="K24" s="119" t="str">
        <f>IF(Feb!F24="","",IF(AND(Feb!F24="Deutschland",Feb!E24="Deutschland"),28,IF(AND(Feb!F24="Deutschland",Feb!E24="Firma"),14,IF(Feb!F24&lt;&gt;Feb!E24,VLOOKUP(Feb!F24,Einstellung!$C$6:$D$25,2,0),VLOOKUP(Feb!F24,Einstellung!$A$6:$B$25,2,0)))))</f>
        <v/>
      </c>
      <c r="L24" s="122" t="str">
        <f t="shared" si="1"/>
        <v/>
      </c>
      <c r="M24" s="117">
        <f>März!B24</f>
        <v>43907</v>
      </c>
      <c r="N24" s="121" t="str">
        <f>IF(März!E24="","",März!E24)</f>
        <v/>
      </c>
      <c r="O24" s="121" t="str">
        <f>IF(März!F24="","",März!F24)</f>
        <v/>
      </c>
      <c r="P24" s="119" t="str">
        <f>IF(O24="","",März!N24)</f>
        <v/>
      </c>
      <c r="Q24" s="119" t="str">
        <f>IF(März!F24="","",IF(AND(März!F24="Deutschland",März!E24="Deutschland"),28,IF(AND(März!F24="Deutschland",März!E24="Firma"),14,IF(März!F24&lt;&gt;März!E24,VLOOKUP(März!F24,Einstellung!$C$6:$D$25,2,0),VLOOKUP(März!F24,Einstellung!$A$6:$B$25,2,0)))))</f>
        <v/>
      </c>
      <c r="R24" s="122" t="str">
        <f t="shared" si="2"/>
        <v/>
      </c>
      <c r="S24" s="117">
        <f>April!B24</f>
        <v>43938</v>
      </c>
      <c r="T24" s="121" t="str">
        <f>IF(April!E24="","",April!E24)</f>
        <v/>
      </c>
      <c r="U24" s="121" t="str">
        <f>IF(April!F24="","",April!F24)</f>
        <v/>
      </c>
      <c r="V24" s="119" t="str">
        <f>IF(U24="","",April!N24)</f>
        <v/>
      </c>
      <c r="W24" s="119" t="str">
        <f>IF(April!F24="","",IF(AND(April!F24="Deutschland",April!E24="Deutschland"),28,IF(AND(April!F24="Deutschland",April!E24="Firma"),14,IF(April!F24&lt;&gt;April!E24,VLOOKUP(April!F24,Einstellung!$C$6:$D$25,2,0),VLOOKUP(April!F24,Einstellung!$A$6:$B$25,2,0)))))</f>
        <v/>
      </c>
      <c r="X24" s="123" t="str">
        <f t="shared" si="3"/>
        <v/>
      </c>
      <c r="Y24" s="117">
        <f>Mai!B24</f>
        <v>43968</v>
      </c>
      <c r="Z24" s="118" t="str">
        <f>IF(Mai!E24="","",Mai!E24)</f>
        <v/>
      </c>
      <c r="AA24" s="118" t="str">
        <f>IF(Mai!F24="","",Mai!F24)</f>
        <v/>
      </c>
      <c r="AB24" s="119" t="str">
        <f>IF(AA24="","",Mai!N24)</f>
        <v/>
      </c>
      <c r="AC24" s="119" t="str">
        <f>IF(Mai!F24="","",IF(AND(Mai!F24="Deutschland",Mai!E24="Deutschland"),28,IF(AND(Mai!F24="Deutschland",Mai!E24="Firma"),14,IF(Mai!F24&lt;&gt;Mai!E24,VLOOKUP(Mai!F24,Einstellung!$C$6:$D$25,2,0),VLOOKUP(Mai!F24,Einstellung!$A$6:$B$25,2,0)))))</f>
        <v/>
      </c>
      <c r="AD24" s="122" t="str">
        <f t="shared" si="4"/>
        <v/>
      </c>
      <c r="AE24" s="117">
        <f>Juni!B24</f>
        <v>43999</v>
      </c>
      <c r="AF24" s="121" t="str">
        <f>IF(Juni!E24="","",Juni!E24)</f>
        <v/>
      </c>
      <c r="AG24" s="121" t="str">
        <f>IF(Juni!F24="","",Juni!F24)</f>
        <v/>
      </c>
      <c r="AH24" s="119" t="str">
        <f>IF(AG24="","",Juni!N24)</f>
        <v/>
      </c>
      <c r="AI24" s="119" t="str">
        <f>IF(Juni!F24="","",IF(AND(Juni!F24="Deutschland",Juni!E24="Deutschland"),28,IF(AND(Juni!F24="Deutschland",Juni!E24="Firma"),14,IF(Juni!F24&lt;&gt;Juni!E24,VLOOKUP(Juni!F24,Einstellung!$C$6:$D$25,2,0),VLOOKUP(Juni!F24,Einstellung!$A$6:$B$25,2,0)))))</f>
        <v/>
      </c>
      <c r="AJ24" s="122" t="str">
        <f t="shared" si="5"/>
        <v/>
      </c>
      <c r="AK24" s="117">
        <f>Juli!B24</f>
        <v>44029</v>
      </c>
      <c r="AL24" s="118" t="str">
        <f>IF(Juli!E24="","",Juli!E24)</f>
        <v/>
      </c>
      <c r="AM24" s="118" t="str">
        <f>IF(Juli!F24="","",Juli!F24)</f>
        <v/>
      </c>
      <c r="AN24" s="119" t="str">
        <f>IF(AM24="","",Juli!N24)</f>
        <v/>
      </c>
      <c r="AO24" s="119" t="str">
        <f>IF(Juli!F24="","",IF(AND(Juli!F24="Deutschland",Juli!E24="Deutschland"),28,IF(AND(Juli!F24="Deutschland",Juli!E24="Firma"),14,IF(Juli!F24&lt;&gt;Juli!E24,VLOOKUP(Juli!F24,Einstellung!$C$6:$D$25,2,0),VLOOKUP(Juli!F24,Einstellung!$A$6:$B$25,2,0)))))</f>
        <v/>
      </c>
      <c r="AP24" s="122" t="str">
        <f t="shared" si="6"/>
        <v/>
      </c>
      <c r="AQ24" s="117">
        <f>Aug!B24</f>
        <v>44060</v>
      </c>
      <c r="AR24" s="121" t="str">
        <f>IF(Aug!E24="","",Aug!E24)</f>
        <v/>
      </c>
      <c r="AS24" s="121" t="str">
        <f>IF(Aug!F24="","",Aug!F24)</f>
        <v/>
      </c>
      <c r="AT24" s="124" t="str">
        <f>IF(AS24="","",Aug!N24)</f>
        <v/>
      </c>
      <c r="AU24" s="119" t="str">
        <f>IF(Aug!F24="","",IF(AND(Aug!F24="Deutschland",Aug!E24="Deutschland"),28,IF(AND(Aug!F24="Deutschland",Aug!E24="Firma"),14,IF(Aug!F24&lt;&gt;Aug!E24,VLOOKUP(Aug!F24,Einstellung!$C$6:$D$25,2,0),VLOOKUP(Aug!F24,Einstellung!$A$6:$B$25,2,0)))))</f>
        <v/>
      </c>
      <c r="AV24" s="123" t="str">
        <f t="shared" si="7"/>
        <v/>
      </c>
      <c r="AW24" s="125">
        <f>Sep!B24</f>
        <v>44091</v>
      </c>
      <c r="AX24" s="118" t="str">
        <f>IF(Sep!E24="","",Sep!E24)</f>
        <v/>
      </c>
      <c r="AY24" s="118" t="str">
        <f>IF(Sep!F24="","",Sep!F24)</f>
        <v/>
      </c>
      <c r="AZ24" s="124" t="str">
        <f>IF(AY24="","",Sep!N24)</f>
        <v/>
      </c>
      <c r="BA24" s="119" t="str">
        <f>IF(Sep!F24="","",IF(AND(Sep!F24="Deutschland",Sep!E24="Deutschland"),28,IF(AND(Sep!F24="Deutschland",Sep!E24="Firma"),14,IF(Sep!F24&lt;&gt;Sep!E24,VLOOKUP(Sep!F24,Einstellung!$C$6:$D$25,2,0),VLOOKUP(Sep!F24,Einstellung!$A$6:$B$25,2,0)))))</f>
        <v/>
      </c>
      <c r="BB24" s="122" t="str">
        <f t="shared" si="8"/>
        <v/>
      </c>
      <c r="BC24" s="148">
        <f>Okt!B24</f>
        <v>44121</v>
      </c>
      <c r="BD24" s="118" t="str">
        <f>IF(Okt!E24="","",Okt!E24)</f>
        <v/>
      </c>
      <c r="BE24" s="118" t="str">
        <f>IF(Okt!F24="","",Okt!F24)</f>
        <v/>
      </c>
      <c r="BF24" s="124" t="str">
        <f>IF(BE24="","",Okt!N24)</f>
        <v/>
      </c>
      <c r="BG24" s="119" t="str">
        <f>IF(Okt!F24="","",IF(AND(Okt!F24="Deutschland",Okt!E24="Deutschland"),28,IF(AND(Okt!F24="Deutschland",Okt!E24="Firma"),14,IF(Okt!F24&lt;&gt;Okt!E24,VLOOKUP(Okt!F24,Einstellung!$C$6:$D$25,2,0),VLOOKUP(Okt!F24,Einstellung!$A$6:$B$25,2,0)))))</f>
        <v/>
      </c>
      <c r="BH24" s="123" t="str">
        <f t="shared" si="9"/>
        <v/>
      </c>
      <c r="BI24" s="145">
        <f>Nov!B24</f>
        <v>44152</v>
      </c>
      <c r="BJ24" s="118" t="str">
        <f>IF(Nov!E24="","",Nov!E24)</f>
        <v/>
      </c>
      <c r="BK24" s="118" t="str">
        <f>IF(Nov!F24="","",Nov!F24)</f>
        <v/>
      </c>
      <c r="BL24" s="124" t="str">
        <f>IF(BK24="","",Nov!N24)</f>
        <v/>
      </c>
      <c r="BM24" s="119" t="str">
        <f>IF(Nov!F24="","",IF(AND(Nov!F24="Deutschland",Nov!E24="Deutschland"),28,IF(AND(Nov!F24="Deutschland",Nov!E24="Firma"),14,IF(Nov!F24&lt;&gt;Nov!E24,VLOOKUP(Nov!F24,Einstellung!$C$6:$D$25,2,0),VLOOKUP(Nov!F24,Einstellung!$A$6:$B$25,2,0)))))</f>
        <v/>
      </c>
      <c r="BN24" s="123" t="str">
        <f t="shared" si="10"/>
        <v/>
      </c>
      <c r="BO24" s="126">
        <f>Dez!B24</f>
        <v>44182</v>
      </c>
      <c r="BP24" s="118" t="str">
        <f>IF(Dez!E24="","",Dez!E24)</f>
        <v/>
      </c>
      <c r="BQ24" s="118" t="str">
        <f>IF(Dez!F24="","",Dez!F24)</f>
        <v/>
      </c>
      <c r="BR24" s="124" t="str">
        <f>IF(BQ24="","",Dez!N24)</f>
        <v/>
      </c>
      <c r="BS24" s="119" t="str">
        <f>IF(Dez!F24="","",IF(AND(Dez!F24="Deutschland",Dez!E24="Deutschland"),28,IF(AND(Dez!F24="Deutschland",Dez!E24="Firma"),14,IF(Dez!F24&lt;&gt;Dez!E24,VLOOKUP(Dez!F24,Einstellung!$C$6:$D$25,2,0),VLOOKUP(Dez!F24,Einstellung!$A$6:$B$25,2,0)))))</f>
        <v/>
      </c>
      <c r="BT24" s="123" t="str">
        <f t="shared" si="11"/>
        <v/>
      </c>
      <c r="BU24" s="244"/>
    </row>
    <row r="25" spans="1:73">
      <c r="A25" s="117">
        <f>Jan!B25</f>
        <v>43848</v>
      </c>
      <c r="B25" s="118" t="str">
        <f>IF(Jan!E25="","",Jan!E25)</f>
        <v/>
      </c>
      <c r="C25" s="118" t="str">
        <f>IF(Jan!F25="","",Jan!F25)</f>
        <v/>
      </c>
      <c r="D25" s="119" t="str">
        <f>IF(Jan!N25=0,"",Jan!N25)</f>
        <v/>
      </c>
      <c r="E25" s="119" t="str">
        <f>IF(Jan!F25="","",IF(AND(Jan!F25="Deutschland",Jan!E25="Deutschland"),28,IF(AND(Jan!F25="Deutschland",Jan!E25="Firma"),14,IF(Jan!F25&lt;&gt;Jan!E25,VLOOKUP(Jan!F25,Einstellung!$C$6:$D$25,2,0),VLOOKUP(Jan!F25,Einstellung!$A$6:$B$25,2,0)))))</f>
        <v/>
      </c>
      <c r="F25" s="120" t="str">
        <f t="shared" si="0"/>
        <v/>
      </c>
      <c r="G25" s="117">
        <f>Feb!B25</f>
        <v>43879</v>
      </c>
      <c r="H25" s="121" t="str">
        <f>IF(Feb!E25="","",Feb!E25)</f>
        <v/>
      </c>
      <c r="I25" s="121" t="str">
        <f>IF(Feb!F25="","",Feb!F25)</f>
        <v/>
      </c>
      <c r="J25" s="227" t="str">
        <f>IF(I25="","",Feb!N25)</f>
        <v/>
      </c>
      <c r="K25" s="119" t="str">
        <f>IF(Feb!F25="","",IF(AND(Feb!F25="Deutschland",Feb!E25="Deutschland"),28,IF(AND(Feb!F25="Deutschland",Feb!E25="Firma"),14,IF(Feb!F25&lt;&gt;Feb!E25,VLOOKUP(Feb!F25,Einstellung!$C$6:$D$25,2,0),VLOOKUP(Feb!F25,Einstellung!$A$6:$B$25,2,0)))))</f>
        <v/>
      </c>
      <c r="L25" s="122" t="str">
        <f t="shared" si="1"/>
        <v/>
      </c>
      <c r="M25" s="117">
        <f>März!B25</f>
        <v>43908</v>
      </c>
      <c r="N25" s="121" t="str">
        <f>IF(März!E25="","",März!E25)</f>
        <v/>
      </c>
      <c r="O25" s="121" t="str">
        <f>IF(März!F25="","",März!F25)</f>
        <v/>
      </c>
      <c r="P25" s="119" t="str">
        <f>IF(O25="","",März!N25)</f>
        <v/>
      </c>
      <c r="Q25" s="119" t="str">
        <f>IF(März!F25="","",IF(AND(März!F25="Deutschland",März!E25="Deutschland"),28,IF(AND(März!F25="Deutschland",März!E25="Firma"),14,IF(März!F25&lt;&gt;März!E25,VLOOKUP(März!F25,Einstellung!$C$6:$D$25,2,0),VLOOKUP(März!F25,Einstellung!$A$6:$B$25,2,0)))))</f>
        <v/>
      </c>
      <c r="R25" s="122" t="str">
        <f t="shared" si="2"/>
        <v/>
      </c>
      <c r="S25" s="117">
        <f>April!B25</f>
        <v>43939</v>
      </c>
      <c r="T25" s="121" t="str">
        <f>IF(April!E25="","",April!E25)</f>
        <v/>
      </c>
      <c r="U25" s="121" t="str">
        <f>IF(April!F25="","",April!F25)</f>
        <v/>
      </c>
      <c r="V25" s="119" t="str">
        <f>IF(U25="","",April!N25)</f>
        <v/>
      </c>
      <c r="W25" s="119" t="str">
        <f>IF(April!F25="","",IF(AND(April!F25="Deutschland",April!E25="Deutschland"),28,IF(AND(April!F25="Deutschland",April!E25="Firma"),14,IF(April!F25&lt;&gt;April!E25,VLOOKUP(April!F25,Einstellung!$C$6:$D$25,2,0),VLOOKUP(April!F25,Einstellung!$A$6:$B$25,2,0)))))</f>
        <v/>
      </c>
      <c r="X25" s="123" t="str">
        <f t="shared" si="3"/>
        <v/>
      </c>
      <c r="Y25" s="117">
        <f>Mai!B25</f>
        <v>43969</v>
      </c>
      <c r="Z25" s="118" t="str">
        <f>IF(Mai!E25="","",Mai!E25)</f>
        <v/>
      </c>
      <c r="AA25" s="118" t="str">
        <f>IF(Mai!F25="","",Mai!F25)</f>
        <v/>
      </c>
      <c r="AB25" s="119" t="str">
        <f>IF(AA25="","",Mai!N25)</f>
        <v/>
      </c>
      <c r="AC25" s="119" t="str">
        <f>IF(Mai!F25="","",IF(AND(Mai!F25="Deutschland",Mai!E25="Deutschland"),28,IF(AND(Mai!F25="Deutschland",Mai!E25="Firma"),14,IF(Mai!F25&lt;&gt;Mai!E25,VLOOKUP(Mai!F25,Einstellung!$C$6:$D$25,2,0),VLOOKUP(Mai!F25,Einstellung!$A$6:$B$25,2,0)))))</f>
        <v/>
      </c>
      <c r="AD25" s="122" t="str">
        <f t="shared" si="4"/>
        <v/>
      </c>
      <c r="AE25" s="117">
        <f>Juni!B25</f>
        <v>44000</v>
      </c>
      <c r="AF25" s="121" t="str">
        <f>IF(Juni!E25="","",Juni!E25)</f>
        <v/>
      </c>
      <c r="AG25" s="121" t="str">
        <f>IF(Juni!F25="","",Juni!F25)</f>
        <v/>
      </c>
      <c r="AH25" s="119" t="str">
        <f>IF(AG25="","",Juni!N25)</f>
        <v/>
      </c>
      <c r="AI25" s="119" t="str">
        <f>IF(Juni!F25="","",IF(AND(Juni!F25="Deutschland",Juni!E25="Deutschland"),28,IF(AND(Juni!F25="Deutschland",Juni!E25="Firma"),14,IF(Juni!F25&lt;&gt;Juni!E25,VLOOKUP(Juni!F25,Einstellung!$C$6:$D$25,2,0),VLOOKUP(Juni!F25,Einstellung!$A$6:$B$25,2,0)))))</f>
        <v/>
      </c>
      <c r="AJ25" s="122" t="str">
        <f t="shared" si="5"/>
        <v/>
      </c>
      <c r="AK25" s="117">
        <f>Juli!B25</f>
        <v>44030</v>
      </c>
      <c r="AL25" s="118" t="str">
        <f>IF(Juli!E25="","",Juli!E25)</f>
        <v/>
      </c>
      <c r="AM25" s="118" t="str">
        <f>IF(Juli!F25="","",Juli!F25)</f>
        <v/>
      </c>
      <c r="AN25" s="119" t="str">
        <f>IF(AM25="","",Juli!N25)</f>
        <v/>
      </c>
      <c r="AO25" s="119" t="str">
        <f>IF(Juli!F25="","",IF(AND(Juli!F25="Deutschland",Juli!E25="Deutschland"),28,IF(AND(Juli!F25="Deutschland",Juli!E25="Firma"),14,IF(Juli!F25&lt;&gt;Juli!E25,VLOOKUP(Juli!F25,Einstellung!$C$6:$D$25,2,0),VLOOKUP(Juli!F25,Einstellung!$A$6:$B$25,2,0)))))</f>
        <v/>
      </c>
      <c r="AP25" s="122" t="str">
        <f t="shared" si="6"/>
        <v/>
      </c>
      <c r="AQ25" s="117">
        <f>Aug!B25</f>
        <v>44061</v>
      </c>
      <c r="AR25" s="121" t="str">
        <f>IF(Aug!E25="","",Aug!E25)</f>
        <v/>
      </c>
      <c r="AS25" s="121" t="str">
        <f>IF(Aug!F25="","",Aug!F25)</f>
        <v/>
      </c>
      <c r="AT25" s="124" t="str">
        <f>IF(AS25="","",Aug!N25)</f>
        <v/>
      </c>
      <c r="AU25" s="119" t="str">
        <f>IF(Aug!F25="","",IF(AND(Aug!F25="Deutschland",Aug!E25="Deutschland"),28,IF(AND(Aug!F25="Deutschland",Aug!E25="Firma"),14,IF(Aug!F25&lt;&gt;Aug!E25,VLOOKUP(Aug!F25,Einstellung!$C$6:$D$25,2,0),VLOOKUP(Aug!F25,Einstellung!$A$6:$B$25,2,0)))))</f>
        <v/>
      </c>
      <c r="AV25" s="123" t="str">
        <f t="shared" si="7"/>
        <v/>
      </c>
      <c r="AW25" s="125">
        <f>Sep!B25</f>
        <v>44092</v>
      </c>
      <c r="AX25" s="118" t="str">
        <f>IF(Sep!E25="","",Sep!E25)</f>
        <v/>
      </c>
      <c r="AY25" s="118" t="str">
        <f>IF(Sep!F25="","",Sep!F25)</f>
        <v/>
      </c>
      <c r="AZ25" s="124" t="str">
        <f>IF(AY25="","",Sep!N25)</f>
        <v/>
      </c>
      <c r="BA25" s="119" t="str">
        <f>IF(Sep!F25="","",IF(AND(Sep!F25="Deutschland",Sep!E25="Deutschland"),28,IF(AND(Sep!F25="Deutschland",Sep!E25="Firma"),14,IF(Sep!F25&lt;&gt;Sep!E25,VLOOKUP(Sep!F25,Einstellung!$C$6:$D$25,2,0),VLOOKUP(Sep!F25,Einstellung!$A$6:$B$25,2,0)))))</f>
        <v/>
      </c>
      <c r="BB25" s="122" t="str">
        <f t="shared" si="8"/>
        <v/>
      </c>
      <c r="BC25" s="148">
        <f>Okt!B25</f>
        <v>44122</v>
      </c>
      <c r="BD25" s="118" t="str">
        <f>IF(Okt!E25="","",Okt!E25)</f>
        <v/>
      </c>
      <c r="BE25" s="118" t="str">
        <f>IF(Okt!F25="","",Okt!F25)</f>
        <v/>
      </c>
      <c r="BF25" s="124" t="str">
        <f>IF(BE25="","",Okt!N25)</f>
        <v/>
      </c>
      <c r="BG25" s="119" t="str">
        <f>IF(Okt!F25="","",IF(AND(Okt!F25="Deutschland",Okt!E25="Deutschland"),28,IF(AND(Okt!F25="Deutschland",Okt!E25="Firma"),14,IF(Okt!F25&lt;&gt;Okt!E25,VLOOKUP(Okt!F25,Einstellung!$C$6:$D$25,2,0),VLOOKUP(Okt!F25,Einstellung!$A$6:$B$25,2,0)))))</f>
        <v/>
      </c>
      <c r="BH25" s="123" t="str">
        <f t="shared" si="9"/>
        <v/>
      </c>
      <c r="BI25" s="145">
        <f>Nov!B25</f>
        <v>44153</v>
      </c>
      <c r="BJ25" s="118" t="str">
        <f>IF(Nov!E25="","",Nov!E25)</f>
        <v/>
      </c>
      <c r="BK25" s="118" t="str">
        <f>IF(Nov!F25="","",Nov!F25)</f>
        <v/>
      </c>
      <c r="BL25" s="124" t="str">
        <f>IF(BK25="","",Nov!N25)</f>
        <v/>
      </c>
      <c r="BM25" s="119" t="str">
        <f>IF(Nov!F25="","",IF(AND(Nov!F25="Deutschland",Nov!E25="Deutschland"),28,IF(AND(Nov!F25="Deutschland",Nov!E25="Firma"),14,IF(Nov!F25&lt;&gt;Nov!E25,VLOOKUP(Nov!F25,Einstellung!$C$6:$D$25,2,0),VLOOKUP(Nov!F25,Einstellung!$A$6:$B$25,2,0)))))</f>
        <v/>
      </c>
      <c r="BN25" s="123" t="str">
        <f t="shared" si="10"/>
        <v/>
      </c>
      <c r="BO25" s="126">
        <f>Dez!B25</f>
        <v>44183</v>
      </c>
      <c r="BP25" s="118" t="str">
        <f>IF(Dez!E25="","",Dez!E25)</f>
        <v/>
      </c>
      <c r="BQ25" s="118" t="str">
        <f>IF(Dez!F25="","",Dez!F25)</f>
        <v/>
      </c>
      <c r="BR25" s="124" t="str">
        <f>IF(BQ25="","",Dez!N25)</f>
        <v/>
      </c>
      <c r="BS25" s="119" t="str">
        <f>IF(Dez!F25="","",IF(AND(Dez!F25="Deutschland",Dez!E25="Deutschland"),28,IF(AND(Dez!F25="Deutschland",Dez!E25="Firma"),14,IF(Dez!F25&lt;&gt;Dez!E25,VLOOKUP(Dez!F25,Einstellung!$C$6:$D$25,2,0),VLOOKUP(Dez!F25,Einstellung!$A$6:$B$25,2,0)))))</f>
        <v/>
      </c>
      <c r="BT25" s="123" t="str">
        <f t="shared" si="11"/>
        <v/>
      </c>
      <c r="BU25" s="244"/>
    </row>
    <row r="26" spans="1:73">
      <c r="A26" s="117">
        <f>Jan!B26</f>
        <v>43849</v>
      </c>
      <c r="B26" s="118" t="str">
        <f>IF(Jan!E26="","",Jan!E26)</f>
        <v/>
      </c>
      <c r="C26" s="118" t="str">
        <f>IF(Jan!F26="","",Jan!F26)</f>
        <v/>
      </c>
      <c r="D26" s="119" t="str">
        <f>IF(Jan!N26=0,"",Jan!N26)</f>
        <v/>
      </c>
      <c r="E26" s="119" t="str">
        <f>IF(Jan!F26="","",IF(AND(Jan!F26="Deutschland",Jan!E26="Deutschland"),28,IF(AND(Jan!F26="Deutschland",Jan!E26="Firma"),14,IF(Jan!F26&lt;&gt;Jan!E26,VLOOKUP(Jan!F26,Einstellung!$C$6:$D$25,2,0),VLOOKUP(Jan!F26,Einstellung!$A$6:$B$25,2,0)))))</f>
        <v/>
      </c>
      <c r="F26" s="120" t="str">
        <f t="shared" si="0"/>
        <v/>
      </c>
      <c r="G26" s="117">
        <f>Feb!B26</f>
        <v>43880</v>
      </c>
      <c r="H26" s="121" t="str">
        <f>IF(Feb!E26="","",Feb!E26)</f>
        <v/>
      </c>
      <c r="I26" s="121" t="str">
        <f>IF(Feb!F26="","",Feb!F26)</f>
        <v/>
      </c>
      <c r="J26" s="227" t="str">
        <f>IF(I26="","",Feb!N26)</f>
        <v/>
      </c>
      <c r="K26" s="119" t="str">
        <f>IF(Feb!F26="","",IF(AND(Feb!F26="Deutschland",Feb!E26="Deutschland"),28,IF(AND(Feb!F26="Deutschland",Feb!E26="Firma"),14,IF(Feb!F26&lt;&gt;Feb!E26,VLOOKUP(Feb!F26,Einstellung!$C$6:$D$25,2,0),VLOOKUP(Feb!F26,Einstellung!$A$6:$B$25,2,0)))))</f>
        <v/>
      </c>
      <c r="L26" s="122" t="str">
        <f t="shared" si="1"/>
        <v/>
      </c>
      <c r="M26" s="117">
        <f>März!B26</f>
        <v>43909</v>
      </c>
      <c r="N26" s="121" t="str">
        <f>IF(März!E26="","",März!E26)</f>
        <v/>
      </c>
      <c r="O26" s="121" t="str">
        <f>IF(März!F26="","",März!F26)</f>
        <v/>
      </c>
      <c r="P26" s="119" t="str">
        <f>IF(O26="","",März!N26)</f>
        <v/>
      </c>
      <c r="Q26" s="119" t="str">
        <f>IF(März!F26="","",IF(AND(März!F26="Deutschland",März!E26="Deutschland"),28,IF(AND(März!F26="Deutschland",März!E26="Firma"),14,IF(März!F26&lt;&gt;März!E26,VLOOKUP(März!F26,Einstellung!$C$6:$D$25,2,0),VLOOKUP(März!F26,Einstellung!$A$6:$B$25,2,0)))))</f>
        <v/>
      </c>
      <c r="R26" s="122" t="str">
        <f t="shared" si="2"/>
        <v/>
      </c>
      <c r="S26" s="117">
        <f>April!B26</f>
        <v>43940</v>
      </c>
      <c r="T26" s="121" t="str">
        <f>IF(April!E26="","",April!E26)</f>
        <v/>
      </c>
      <c r="U26" s="121" t="str">
        <f>IF(April!F26="","",April!F26)</f>
        <v/>
      </c>
      <c r="V26" s="119" t="str">
        <f>IF(U26="","",April!N26)</f>
        <v/>
      </c>
      <c r="W26" s="119" t="str">
        <f>IF(April!F26="","",IF(AND(April!F26="Deutschland",April!E26="Deutschland"),28,IF(AND(April!F26="Deutschland",April!E26="Firma"),14,IF(April!F26&lt;&gt;April!E26,VLOOKUP(April!F26,Einstellung!$C$6:$D$25,2,0),VLOOKUP(April!F26,Einstellung!$A$6:$B$25,2,0)))))</f>
        <v/>
      </c>
      <c r="X26" s="123" t="str">
        <f t="shared" si="3"/>
        <v/>
      </c>
      <c r="Y26" s="117">
        <f>Mai!B26</f>
        <v>43970</v>
      </c>
      <c r="Z26" s="118" t="str">
        <f>IF(Mai!E26="","",Mai!E26)</f>
        <v/>
      </c>
      <c r="AA26" s="118" t="str">
        <f>IF(Mai!F26="","",Mai!F26)</f>
        <v/>
      </c>
      <c r="AB26" s="119" t="str">
        <f>IF(AA26="","",Mai!N26)</f>
        <v/>
      </c>
      <c r="AC26" s="119" t="str">
        <f>IF(Mai!F26="","",IF(AND(Mai!F26="Deutschland",Mai!E26="Deutschland"),28,IF(AND(Mai!F26="Deutschland",Mai!E26="Firma"),14,IF(Mai!F26&lt;&gt;Mai!E26,VLOOKUP(Mai!F26,Einstellung!$C$6:$D$25,2,0),VLOOKUP(Mai!F26,Einstellung!$A$6:$B$25,2,0)))))</f>
        <v/>
      </c>
      <c r="AD26" s="122" t="str">
        <f t="shared" si="4"/>
        <v/>
      </c>
      <c r="AE26" s="117">
        <f>Juni!B26</f>
        <v>44001</v>
      </c>
      <c r="AF26" s="121" t="str">
        <f>IF(Juni!E26="","",Juni!E26)</f>
        <v/>
      </c>
      <c r="AG26" s="121" t="str">
        <f>IF(Juni!F26="","",Juni!F26)</f>
        <v/>
      </c>
      <c r="AH26" s="119" t="str">
        <f>IF(AG26="","",Juni!N26)</f>
        <v/>
      </c>
      <c r="AI26" s="119" t="str">
        <f>IF(Juni!F26="","",IF(AND(Juni!F26="Deutschland",Juni!E26="Deutschland"),28,IF(AND(Juni!F26="Deutschland",Juni!E26="Firma"),14,IF(Juni!F26&lt;&gt;Juni!E26,VLOOKUP(Juni!F26,Einstellung!$C$6:$D$25,2,0),VLOOKUP(Juni!F26,Einstellung!$A$6:$B$25,2,0)))))</f>
        <v/>
      </c>
      <c r="AJ26" s="122" t="str">
        <f t="shared" si="5"/>
        <v/>
      </c>
      <c r="AK26" s="117">
        <f>Juli!B26</f>
        <v>44031</v>
      </c>
      <c r="AL26" s="118" t="str">
        <f>IF(Juli!E26="","",Juli!E26)</f>
        <v/>
      </c>
      <c r="AM26" s="118" t="str">
        <f>IF(Juli!F26="","",Juli!F26)</f>
        <v/>
      </c>
      <c r="AN26" s="119" t="str">
        <f>IF(AM26="","",Juli!N26)</f>
        <v/>
      </c>
      <c r="AO26" s="119" t="str">
        <f>IF(Juli!F26="","",IF(AND(Juli!F26="Deutschland",Juli!E26="Deutschland"),28,IF(AND(Juli!F26="Deutschland",Juli!E26="Firma"),14,IF(Juli!F26&lt;&gt;Juli!E26,VLOOKUP(Juli!F26,Einstellung!$C$6:$D$25,2,0),VLOOKUP(Juli!F26,Einstellung!$A$6:$B$25,2,0)))))</f>
        <v/>
      </c>
      <c r="AP26" s="122" t="str">
        <f t="shared" si="6"/>
        <v/>
      </c>
      <c r="AQ26" s="117">
        <f>Aug!B26</f>
        <v>44062</v>
      </c>
      <c r="AR26" s="121" t="str">
        <f>IF(Aug!E26="","",Aug!E26)</f>
        <v/>
      </c>
      <c r="AS26" s="121" t="str">
        <f>IF(Aug!F26="","",Aug!F26)</f>
        <v/>
      </c>
      <c r="AT26" s="124" t="str">
        <f>IF(AS26="","",Aug!N26)</f>
        <v/>
      </c>
      <c r="AU26" s="119" t="str">
        <f>IF(Aug!F26="","",IF(AND(Aug!F26="Deutschland",Aug!E26="Deutschland"),28,IF(AND(Aug!F26="Deutschland",Aug!E26="Firma"),14,IF(Aug!F26&lt;&gt;Aug!E26,VLOOKUP(Aug!F26,Einstellung!$C$6:$D$25,2,0),VLOOKUP(Aug!F26,Einstellung!$A$6:$B$25,2,0)))))</f>
        <v/>
      </c>
      <c r="AV26" s="123" t="str">
        <f t="shared" si="7"/>
        <v/>
      </c>
      <c r="AW26" s="125">
        <f>Sep!B26</f>
        <v>44093</v>
      </c>
      <c r="AX26" s="118" t="str">
        <f>IF(Sep!E26="","",Sep!E26)</f>
        <v/>
      </c>
      <c r="AY26" s="118" t="str">
        <f>IF(Sep!F26="","",Sep!F26)</f>
        <v/>
      </c>
      <c r="AZ26" s="124" t="str">
        <f>IF(AY26="","",Sep!N26)</f>
        <v/>
      </c>
      <c r="BA26" s="119" t="str">
        <f>IF(Sep!F26="","",IF(AND(Sep!F26="Deutschland",Sep!E26="Deutschland"),28,IF(AND(Sep!F26="Deutschland",Sep!E26="Firma"),14,IF(Sep!F26&lt;&gt;Sep!E26,VLOOKUP(Sep!F26,Einstellung!$C$6:$D$25,2,0),VLOOKUP(Sep!F26,Einstellung!$A$6:$B$25,2,0)))))</f>
        <v/>
      </c>
      <c r="BB26" s="122" t="str">
        <f t="shared" si="8"/>
        <v/>
      </c>
      <c r="BC26" s="148">
        <f>Okt!B26</f>
        <v>44123</v>
      </c>
      <c r="BD26" s="118" t="str">
        <f>IF(Okt!E26="","",Okt!E26)</f>
        <v/>
      </c>
      <c r="BE26" s="118" t="str">
        <f>IF(Okt!F26="","",Okt!F26)</f>
        <v/>
      </c>
      <c r="BF26" s="124" t="str">
        <f>IF(BE26="","",Okt!N26)</f>
        <v/>
      </c>
      <c r="BG26" s="119" t="str">
        <f>IF(Okt!F26="","",IF(AND(Okt!F26="Deutschland",Okt!E26="Deutschland"),28,IF(AND(Okt!F26="Deutschland",Okt!E26="Firma"),14,IF(Okt!F26&lt;&gt;Okt!E26,VLOOKUP(Okt!F26,Einstellung!$C$6:$D$25,2,0),VLOOKUP(Okt!F26,Einstellung!$A$6:$B$25,2,0)))))</f>
        <v/>
      </c>
      <c r="BH26" s="123" t="str">
        <f t="shared" si="9"/>
        <v/>
      </c>
      <c r="BI26" s="145">
        <f>Nov!B26</f>
        <v>44154</v>
      </c>
      <c r="BJ26" s="118" t="str">
        <f>IF(Nov!E26="","",Nov!E26)</f>
        <v/>
      </c>
      <c r="BK26" s="118" t="str">
        <f>IF(Nov!F26="","",Nov!F26)</f>
        <v/>
      </c>
      <c r="BL26" s="124" t="str">
        <f>IF(BK26="","",Nov!N26)</f>
        <v/>
      </c>
      <c r="BM26" s="119" t="str">
        <f>IF(Nov!F26="","",IF(AND(Nov!F26="Deutschland",Nov!E26="Deutschland"),28,IF(AND(Nov!F26="Deutschland",Nov!E26="Firma"),14,IF(Nov!F26&lt;&gt;Nov!E26,VLOOKUP(Nov!F26,Einstellung!$C$6:$D$25,2,0),VLOOKUP(Nov!F26,Einstellung!$A$6:$B$25,2,0)))))</f>
        <v/>
      </c>
      <c r="BN26" s="123" t="str">
        <f t="shared" si="10"/>
        <v/>
      </c>
      <c r="BO26" s="126">
        <f>Dez!B26</f>
        <v>44184</v>
      </c>
      <c r="BP26" s="118" t="str">
        <f>IF(Dez!E26="","",Dez!E26)</f>
        <v/>
      </c>
      <c r="BQ26" s="118" t="str">
        <f>IF(Dez!F26="","",Dez!F26)</f>
        <v/>
      </c>
      <c r="BR26" s="124" t="str">
        <f>IF(BQ26="","",Dez!N26)</f>
        <v/>
      </c>
      <c r="BS26" s="119" t="str">
        <f>IF(Dez!F26="","",IF(AND(Dez!F26="Deutschland",Dez!E26="Deutschland"),28,IF(AND(Dez!F26="Deutschland",Dez!E26="Firma"),14,IF(Dez!F26&lt;&gt;Dez!E26,VLOOKUP(Dez!F26,Einstellung!$C$6:$D$25,2,0),VLOOKUP(Dez!F26,Einstellung!$A$6:$B$25,2,0)))))</f>
        <v/>
      </c>
      <c r="BT26" s="123" t="str">
        <f t="shared" si="11"/>
        <v/>
      </c>
      <c r="BU26" s="244"/>
    </row>
    <row r="27" spans="1:73">
      <c r="A27" s="117">
        <f>Jan!B27</f>
        <v>43850</v>
      </c>
      <c r="B27" s="118" t="str">
        <f>IF(Jan!E27="","",Jan!E27)</f>
        <v/>
      </c>
      <c r="C27" s="118" t="str">
        <f>IF(Jan!F27="","",Jan!F27)</f>
        <v/>
      </c>
      <c r="D27" s="119" t="str">
        <f>IF(Jan!N27=0,"",Jan!N27)</f>
        <v/>
      </c>
      <c r="E27" s="119" t="str">
        <f>IF(Jan!F27="","",IF(AND(Jan!F27="Deutschland",Jan!E27="Deutschland"),28,IF(AND(Jan!F27="Deutschland",Jan!E27="Firma"),14,IF(Jan!F27&lt;&gt;Jan!E27,VLOOKUP(Jan!F27,Einstellung!$C$6:$D$25,2,0),VLOOKUP(Jan!F27,Einstellung!$A$6:$B$25,2,0)))))</f>
        <v/>
      </c>
      <c r="F27" s="120" t="str">
        <f t="shared" si="0"/>
        <v/>
      </c>
      <c r="G27" s="117">
        <f>Feb!B27</f>
        <v>43881</v>
      </c>
      <c r="H27" s="121" t="str">
        <f>IF(Feb!E27="","",Feb!E27)</f>
        <v/>
      </c>
      <c r="I27" s="121" t="str">
        <f>IF(Feb!F27="","",Feb!F27)</f>
        <v/>
      </c>
      <c r="J27" s="227" t="str">
        <f>IF(I27="","",Feb!N27)</f>
        <v/>
      </c>
      <c r="K27" s="119" t="str">
        <f>IF(Feb!F27="","",IF(AND(Feb!F27="Deutschland",Feb!E27="Deutschland"),28,IF(AND(Feb!F27="Deutschland",Feb!E27="Firma"),14,IF(Feb!F27&lt;&gt;Feb!E27,VLOOKUP(Feb!F27,Einstellung!$C$6:$D$25,2,0),VLOOKUP(Feb!F27,Einstellung!$A$6:$B$25,2,0)))))</f>
        <v/>
      </c>
      <c r="L27" s="122" t="str">
        <f t="shared" si="1"/>
        <v/>
      </c>
      <c r="M27" s="117">
        <f>März!B27</f>
        <v>43910</v>
      </c>
      <c r="N27" s="121" t="str">
        <f>IF(März!E27="","",März!E27)</f>
        <v/>
      </c>
      <c r="O27" s="121" t="str">
        <f>IF(März!F27="","",März!F27)</f>
        <v/>
      </c>
      <c r="P27" s="119" t="str">
        <f>IF(O27="","",März!N27)</f>
        <v/>
      </c>
      <c r="Q27" s="119" t="str">
        <f>IF(März!F27="","",IF(AND(März!F27="Deutschland",März!E27="Deutschland"),28,IF(AND(März!F27="Deutschland",März!E27="Firma"),14,IF(März!F27&lt;&gt;März!E27,VLOOKUP(März!F27,Einstellung!$C$6:$D$25,2,0),VLOOKUP(März!F27,Einstellung!$A$6:$B$25,2,0)))))</f>
        <v/>
      </c>
      <c r="R27" s="122" t="str">
        <f t="shared" si="2"/>
        <v/>
      </c>
      <c r="S27" s="117">
        <f>April!B27</f>
        <v>43941</v>
      </c>
      <c r="T27" s="121" t="str">
        <f>IF(April!E27="","",April!E27)</f>
        <v/>
      </c>
      <c r="U27" s="121" t="str">
        <f>IF(April!F27="","",April!F27)</f>
        <v/>
      </c>
      <c r="V27" s="119" t="str">
        <f>IF(U27="","",April!N27)</f>
        <v/>
      </c>
      <c r="W27" s="119" t="str">
        <f>IF(April!F27="","",IF(AND(April!F27="Deutschland",April!E27="Deutschland"),28,IF(AND(April!F27="Deutschland",April!E27="Firma"),14,IF(April!F27&lt;&gt;April!E27,VLOOKUP(April!F27,Einstellung!$C$6:$D$25,2,0),VLOOKUP(April!F27,Einstellung!$A$6:$B$25,2,0)))))</f>
        <v/>
      </c>
      <c r="X27" s="123" t="str">
        <f t="shared" si="3"/>
        <v/>
      </c>
      <c r="Y27" s="117">
        <f>Mai!B27</f>
        <v>43971</v>
      </c>
      <c r="Z27" s="118" t="str">
        <f>IF(Mai!E27="","",Mai!E27)</f>
        <v/>
      </c>
      <c r="AA27" s="118" t="str">
        <f>IF(Mai!F27="","",Mai!F27)</f>
        <v/>
      </c>
      <c r="AB27" s="119" t="str">
        <f>IF(AA27="","",Mai!N27)</f>
        <v/>
      </c>
      <c r="AC27" s="119" t="str">
        <f>IF(Mai!F27="","",IF(AND(Mai!F27="Deutschland",Mai!E27="Deutschland"),28,IF(AND(Mai!F27="Deutschland",Mai!E27="Firma"),14,IF(Mai!F27&lt;&gt;Mai!E27,VLOOKUP(Mai!F27,Einstellung!$C$6:$D$25,2,0),VLOOKUP(Mai!F27,Einstellung!$A$6:$B$25,2,0)))))</f>
        <v/>
      </c>
      <c r="AD27" s="122" t="str">
        <f t="shared" si="4"/>
        <v/>
      </c>
      <c r="AE27" s="117">
        <f>Juni!B27</f>
        <v>44002</v>
      </c>
      <c r="AF27" s="121" t="str">
        <f>IF(Juni!E27="","",Juni!E27)</f>
        <v/>
      </c>
      <c r="AG27" s="121" t="str">
        <f>IF(Juni!F27="","",Juni!F27)</f>
        <v/>
      </c>
      <c r="AH27" s="119" t="str">
        <f>IF(AG27="","",Juni!N27)</f>
        <v/>
      </c>
      <c r="AI27" s="119" t="str">
        <f>IF(Juni!F27="","",IF(AND(Juni!F27="Deutschland",Juni!E27="Deutschland"),28,IF(AND(Juni!F27="Deutschland",Juni!E27="Firma"),14,IF(Juni!F27&lt;&gt;Juni!E27,VLOOKUP(Juni!F27,Einstellung!$C$6:$D$25,2,0),VLOOKUP(Juni!F27,Einstellung!$A$6:$B$25,2,0)))))</f>
        <v/>
      </c>
      <c r="AJ27" s="122" t="str">
        <f t="shared" si="5"/>
        <v/>
      </c>
      <c r="AK27" s="117">
        <f>Juli!B27</f>
        <v>44032</v>
      </c>
      <c r="AL27" s="118" t="str">
        <f>IF(Juli!E27="","",Juli!E27)</f>
        <v/>
      </c>
      <c r="AM27" s="118" t="str">
        <f>IF(Juli!F27="","",Juli!F27)</f>
        <v/>
      </c>
      <c r="AN27" s="119" t="str">
        <f>IF(AM27="","",Juli!N27)</f>
        <v/>
      </c>
      <c r="AO27" s="119" t="str">
        <f>IF(Juli!F27="","",IF(AND(Juli!F27="Deutschland",Juli!E27="Deutschland"),28,IF(AND(Juli!F27="Deutschland",Juli!E27="Firma"),14,IF(Juli!F27&lt;&gt;Juli!E27,VLOOKUP(Juli!F27,Einstellung!$C$6:$D$25,2,0),VLOOKUP(Juli!F27,Einstellung!$A$6:$B$25,2,0)))))</f>
        <v/>
      </c>
      <c r="AP27" s="122" t="str">
        <f t="shared" si="6"/>
        <v/>
      </c>
      <c r="AQ27" s="117">
        <f>Aug!B27</f>
        <v>44063</v>
      </c>
      <c r="AR27" s="121" t="str">
        <f>IF(Aug!E27="","",Aug!E27)</f>
        <v/>
      </c>
      <c r="AS27" s="121" t="str">
        <f>IF(Aug!F27="","",Aug!F27)</f>
        <v/>
      </c>
      <c r="AT27" s="124" t="str">
        <f>IF(AS27="","",Aug!N27)</f>
        <v/>
      </c>
      <c r="AU27" s="119" t="str">
        <f>IF(Aug!F27="","",IF(AND(Aug!F27="Deutschland",Aug!E27="Deutschland"),28,IF(AND(Aug!F27="Deutschland",Aug!E27="Firma"),14,IF(Aug!F27&lt;&gt;Aug!E27,VLOOKUP(Aug!F27,Einstellung!$C$6:$D$25,2,0),VLOOKUP(Aug!F27,Einstellung!$A$6:$B$25,2,0)))))</f>
        <v/>
      </c>
      <c r="AV27" s="123" t="str">
        <f t="shared" si="7"/>
        <v/>
      </c>
      <c r="AW27" s="125">
        <f>Sep!B27</f>
        <v>44094</v>
      </c>
      <c r="AX27" s="118" t="str">
        <f>IF(Sep!E27="","",Sep!E27)</f>
        <v/>
      </c>
      <c r="AY27" s="118" t="str">
        <f>IF(Sep!F27="","",Sep!F27)</f>
        <v/>
      </c>
      <c r="AZ27" s="124" t="str">
        <f>IF(AY27="","",Sep!N27)</f>
        <v/>
      </c>
      <c r="BA27" s="119" t="str">
        <f>IF(Sep!F27="","",IF(AND(Sep!F27="Deutschland",Sep!E27="Deutschland"),28,IF(AND(Sep!F27="Deutschland",Sep!E27="Firma"),14,IF(Sep!F27&lt;&gt;Sep!E27,VLOOKUP(Sep!F27,Einstellung!$C$6:$D$25,2,0),VLOOKUP(Sep!F27,Einstellung!$A$6:$B$25,2,0)))))</f>
        <v/>
      </c>
      <c r="BB27" s="122" t="str">
        <f t="shared" si="8"/>
        <v/>
      </c>
      <c r="BC27" s="148">
        <f>Okt!B27</f>
        <v>44124</v>
      </c>
      <c r="BD27" s="118" t="str">
        <f>IF(Okt!E27="","",Okt!E27)</f>
        <v/>
      </c>
      <c r="BE27" s="118" t="str">
        <f>IF(Okt!F27="","",Okt!F27)</f>
        <v/>
      </c>
      <c r="BF27" s="124" t="str">
        <f>IF(BE27="","",Okt!N27)</f>
        <v/>
      </c>
      <c r="BG27" s="119" t="str">
        <f>IF(Okt!F27="","",IF(AND(Okt!F27="Deutschland",Okt!E27="Deutschland"),28,IF(AND(Okt!F27="Deutschland",Okt!E27="Firma"),14,IF(Okt!F27&lt;&gt;Okt!E27,VLOOKUP(Okt!F27,Einstellung!$C$6:$D$25,2,0),VLOOKUP(Okt!F27,Einstellung!$A$6:$B$25,2,0)))))</f>
        <v/>
      </c>
      <c r="BH27" s="123" t="str">
        <f t="shared" si="9"/>
        <v/>
      </c>
      <c r="BI27" s="145">
        <f>Nov!B27</f>
        <v>44155</v>
      </c>
      <c r="BJ27" s="118" t="str">
        <f>IF(Nov!E27="","",Nov!E27)</f>
        <v/>
      </c>
      <c r="BK27" s="118" t="str">
        <f>IF(Nov!F27="","",Nov!F27)</f>
        <v/>
      </c>
      <c r="BL27" s="124" t="str">
        <f>IF(BK27="","",Nov!N27)</f>
        <v/>
      </c>
      <c r="BM27" s="119" t="str">
        <f>IF(Nov!F27="","",IF(AND(Nov!F27="Deutschland",Nov!E27="Deutschland"),28,IF(AND(Nov!F27="Deutschland",Nov!E27="Firma"),14,IF(Nov!F27&lt;&gt;Nov!E27,VLOOKUP(Nov!F27,Einstellung!$C$6:$D$25,2,0),VLOOKUP(Nov!F27,Einstellung!$A$6:$B$25,2,0)))))</f>
        <v/>
      </c>
      <c r="BN27" s="123" t="str">
        <f t="shared" si="10"/>
        <v/>
      </c>
      <c r="BO27" s="126">
        <f>Dez!B27</f>
        <v>44185</v>
      </c>
      <c r="BP27" s="118" t="str">
        <f>IF(Dez!E27="","",Dez!E27)</f>
        <v/>
      </c>
      <c r="BQ27" s="118" t="str">
        <f>IF(Dez!F27="","",Dez!F27)</f>
        <v/>
      </c>
      <c r="BR27" s="124" t="str">
        <f>IF(BQ27="","",Dez!N27)</f>
        <v/>
      </c>
      <c r="BS27" s="119" t="str">
        <f>IF(Dez!F27="","",IF(AND(Dez!F27="Deutschland",Dez!E27="Deutschland"),28,IF(AND(Dez!F27="Deutschland",Dez!E27="Firma"),14,IF(Dez!F27&lt;&gt;Dez!E27,VLOOKUP(Dez!F27,Einstellung!$C$6:$D$25,2,0),VLOOKUP(Dez!F27,Einstellung!$A$6:$B$25,2,0)))))</f>
        <v/>
      </c>
      <c r="BT27" s="123" t="str">
        <f t="shared" si="11"/>
        <v/>
      </c>
      <c r="BU27" s="244"/>
    </row>
    <row r="28" spans="1:73">
      <c r="A28" s="117">
        <f>Jan!B28</f>
        <v>43851</v>
      </c>
      <c r="B28" s="118" t="str">
        <f>IF(Jan!E28="","",Jan!E28)</f>
        <v/>
      </c>
      <c r="C28" s="118" t="str">
        <f>IF(Jan!F28="","",Jan!F28)</f>
        <v/>
      </c>
      <c r="D28" s="119" t="str">
        <f>IF(Jan!N28=0,"",Jan!N28)</f>
        <v/>
      </c>
      <c r="E28" s="119" t="str">
        <f>IF(Jan!F28="","",IF(AND(Jan!F28="Deutschland",Jan!E28="Deutschland"),28,IF(AND(Jan!F28="Deutschland",Jan!E28="Firma"),14,IF(Jan!F28&lt;&gt;Jan!E28,VLOOKUP(Jan!F28,Einstellung!$C$6:$D$25,2,0),VLOOKUP(Jan!F28,Einstellung!$A$6:$B$25,2,0)))))</f>
        <v/>
      </c>
      <c r="F28" s="120" t="str">
        <f t="shared" si="0"/>
        <v/>
      </c>
      <c r="G28" s="117">
        <f>Feb!B28</f>
        <v>43882</v>
      </c>
      <c r="H28" s="121" t="str">
        <f>IF(Feb!E28="","",Feb!E28)</f>
        <v/>
      </c>
      <c r="I28" s="121" t="str">
        <f>IF(Feb!F28="","",Feb!F28)</f>
        <v/>
      </c>
      <c r="J28" s="227" t="str">
        <f>IF(I28="","",Feb!N28)</f>
        <v/>
      </c>
      <c r="K28" s="119" t="str">
        <f>IF(Feb!F28="","",IF(AND(Feb!F28="Deutschland",Feb!E28="Deutschland"),28,IF(AND(Feb!F28="Deutschland",Feb!E28="Firma"),14,IF(Feb!F28&lt;&gt;Feb!E28,VLOOKUP(Feb!F28,Einstellung!$C$6:$D$25,2,0),VLOOKUP(Feb!F28,Einstellung!$A$6:$B$25,2,0)))))</f>
        <v/>
      </c>
      <c r="L28" s="122" t="str">
        <f t="shared" si="1"/>
        <v/>
      </c>
      <c r="M28" s="117">
        <f>März!B28</f>
        <v>43911</v>
      </c>
      <c r="N28" s="121" t="str">
        <f>IF(März!E28="","",März!E28)</f>
        <v/>
      </c>
      <c r="O28" s="121" t="str">
        <f>IF(März!F28="","",März!F28)</f>
        <v/>
      </c>
      <c r="P28" s="119" t="str">
        <f>IF(O28="","",März!N28)</f>
        <v/>
      </c>
      <c r="Q28" s="119" t="str">
        <f>IF(März!F28="","",IF(AND(März!F28="Deutschland",März!E28="Deutschland"),28,IF(AND(März!F28="Deutschland",März!E28="Firma"),14,IF(März!F28&lt;&gt;März!E28,VLOOKUP(März!F28,Einstellung!$C$6:$D$25,2,0),VLOOKUP(März!F28,Einstellung!$A$6:$B$25,2,0)))))</f>
        <v/>
      </c>
      <c r="R28" s="122" t="str">
        <f t="shared" si="2"/>
        <v/>
      </c>
      <c r="S28" s="117">
        <f>April!B28</f>
        <v>43942</v>
      </c>
      <c r="T28" s="121" t="str">
        <f>IF(April!E28="","",April!E28)</f>
        <v/>
      </c>
      <c r="U28" s="121" t="str">
        <f>IF(April!F28="","",April!F28)</f>
        <v/>
      </c>
      <c r="V28" s="119" t="str">
        <f>IF(U28="","",April!N28)</f>
        <v/>
      </c>
      <c r="W28" s="119" t="str">
        <f>IF(April!F28="","",IF(AND(April!F28="Deutschland",April!E28="Deutschland"),28,IF(AND(April!F28="Deutschland",April!E28="Firma"),14,IF(April!F28&lt;&gt;April!E28,VLOOKUP(April!F28,Einstellung!$C$6:$D$25,2,0),VLOOKUP(April!F28,Einstellung!$A$6:$B$25,2,0)))))</f>
        <v/>
      </c>
      <c r="X28" s="123" t="str">
        <f t="shared" si="3"/>
        <v/>
      </c>
      <c r="Y28" s="117">
        <f>Mai!B28</f>
        <v>43972</v>
      </c>
      <c r="Z28" s="118" t="str">
        <f>IF(Mai!E28="","",Mai!E28)</f>
        <v/>
      </c>
      <c r="AA28" s="118" t="str">
        <f>IF(Mai!F28="","",Mai!F28)</f>
        <v/>
      </c>
      <c r="AB28" s="119" t="str">
        <f>IF(AA28="","",Mai!N28)</f>
        <v/>
      </c>
      <c r="AC28" s="119" t="str">
        <f>IF(Mai!F28="","",IF(AND(Mai!F28="Deutschland",Mai!E28="Deutschland"),28,IF(AND(Mai!F28="Deutschland",Mai!E28="Firma"),14,IF(Mai!F28&lt;&gt;Mai!E28,VLOOKUP(Mai!F28,Einstellung!$C$6:$D$25,2,0),VLOOKUP(Mai!F28,Einstellung!$A$6:$B$25,2,0)))))</f>
        <v/>
      </c>
      <c r="AD28" s="122" t="str">
        <f t="shared" si="4"/>
        <v/>
      </c>
      <c r="AE28" s="117">
        <f>Juni!B28</f>
        <v>44003</v>
      </c>
      <c r="AF28" s="121" t="str">
        <f>IF(Juni!E28="","",Juni!E28)</f>
        <v/>
      </c>
      <c r="AG28" s="121" t="str">
        <f>IF(Juni!F28="","",Juni!F28)</f>
        <v/>
      </c>
      <c r="AH28" s="119" t="str">
        <f>IF(AG28="","",Juni!N28)</f>
        <v/>
      </c>
      <c r="AI28" s="119" t="str">
        <f>IF(Juni!F28="","",IF(AND(Juni!F28="Deutschland",Juni!E28="Deutschland"),28,IF(AND(Juni!F28="Deutschland",Juni!E28="Firma"),14,IF(Juni!F28&lt;&gt;Juni!E28,VLOOKUP(Juni!F28,Einstellung!$C$6:$D$25,2,0),VLOOKUP(Juni!F28,Einstellung!$A$6:$B$25,2,0)))))</f>
        <v/>
      </c>
      <c r="AJ28" s="122" t="str">
        <f t="shared" si="5"/>
        <v/>
      </c>
      <c r="AK28" s="117">
        <f>Juli!B28</f>
        <v>44033</v>
      </c>
      <c r="AL28" s="118" t="str">
        <f>IF(Juli!E28="","",Juli!E28)</f>
        <v/>
      </c>
      <c r="AM28" s="118" t="str">
        <f>IF(Juli!F28="","",Juli!F28)</f>
        <v/>
      </c>
      <c r="AN28" s="119" t="str">
        <f>IF(AM28="","",Juli!N28)</f>
        <v/>
      </c>
      <c r="AO28" s="119" t="str">
        <f>IF(Juli!F28="","",IF(AND(Juli!F28="Deutschland",Juli!E28="Deutschland"),28,IF(AND(Juli!F28="Deutschland",Juli!E28="Firma"),14,IF(Juli!F28&lt;&gt;Juli!E28,VLOOKUP(Juli!F28,Einstellung!$C$6:$D$25,2,0),VLOOKUP(Juli!F28,Einstellung!$A$6:$B$25,2,0)))))</f>
        <v/>
      </c>
      <c r="AP28" s="122" t="str">
        <f t="shared" si="6"/>
        <v/>
      </c>
      <c r="AQ28" s="117">
        <f>Aug!B28</f>
        <v>44064</v>
      </c>
      <c r="AR28" s="121" t="str">
        <f>IF(Aug!E28="","",Aug!E28)</f>
        <v/>
      </c>
      <c r="AS28" s="121" t="str">
        <f>IF(Aug!F28="","",Aug!F28)</f>
        <v/>
      </c>
      <c r="AT28" s="124" t="str">
        <f>IF(AS28="","",Aug!N28)</f>
        <v/>
      </c>
      <c r="AU28" s="119" t="str">
        <f>IF(Aug!F28="","",IF(AND(Aug!F28="Deutschland",Aug!E28="Deutschland"),28,IF(AND(Aug!F28="Deutschland",Aug!E28="Firma"),14,IF(Aug!F28&lt;&gt;Aug!E28,VLOOKUP(Aug!F28,Einstellung!$C$6:$D$25,2,0),VLOOKUP(Aug!F28,Einstellung!$A$6:$B$25,2,0)))))</f>
        <v/>
      </c>
      <c r="AV28" s="123" t="str">
        <f t="shared" si="7"/>
        <v/>
      </c>
      <c r="AW28" s="125">
        <f>Sep!B28</f>
        <v>44095</v>
      </c>
      <c r="AX28" s="118" t="str">
        <f>IF(Sep!E28="","",Sep!E28)</f>
        <v/>
      </c>
      <c r="AY28" s="118" t="str">
        <f>IF(Sep!F28="","",Sep!F28)</f>
        <v/>
      </c>
      <c r="AZ28" s="124" t="str">
        <f>IF(AY28="","",Sep!N28)</f>
        <v/>
      </c>
      <c r="BA28" s="119" t="str">
        <f>IF(Sep!F28="","",IF(AND(Sep!F28="Deutschland",Sep!E28="Deutschland"),28,IF(AND(Sep!F28="Deutschland",Sep!E28="Firma"),14,IF(Sep!F28&lt;&gt;Sep!E28,VLOOKUP(Sep!F28,Einstellung!$C$6:$D$25,2,0),VLOOKUP(Sep!F28,Einstellung!$A$6:$B$25,2,0)))))</f>
        <v/>
      </c>
      <c r="BB28" s="122" t="str">
        <f t="shared" si="8"/>
        <v/>
      </c>
      <c r="BC28" s="148">
        <f>Okt!B28</f>
        <v>44125</v>
      </c>
      <c r="BD28" s="118" t="str">
        <f>IF(Okt!E28="","",Okt!E28)</f>
        <v/>
      </c>
      <c r="BE28" s="118" t="str">
        <f>IF(Okt!F28="","",Okt!F28)</f>
        <v/>
      </c>
      <c r="BF28" s="124" t="str">
        <f>IF(BE28="","",Okt!N28)</f>
        <v/>
      </c>
      <c r="BG28" s="119" t="str">
        <f>IF(Okt!F28="","",IF(AND(Okt!F28="Deutschland",Okt!E28="Deutschland"),28,IF(AND(Okt!F28="Deutschland",Okt!E28="Firma"),14,IF(Okt!F28&lt;&gt;Okt!E28,VLOOKUP(Okt!F28,Einstellung!$C$6:$D$25,2,0),VLOOKUP(Okt!F28,Einstellung!$A$6:$B$25,2,0)))))</f>
        <v/>
      </c>
      <c r="BH28" s="123" t="str">
        <f t="shared" si="9"/>
        <v/>
      </c>
      <c r="BI28" s="145">
        <f>Nov!B28</f>
        <v>44156</v>
      </c>
      <c r="BJ28" s="118" t="str">
        <f>IF(Nov!E28="","",Nov!E28)</f>
        <v/>
      </c>
      <c r="BK28" s="118" t="str">
        <f>IF(Nov!F28="","",Nov!F28)</f>
        <v/>
      </c>
      <c r="BL28" s="124" t="str">
        <f>IF(BK28="","",Nov!N28)</f>
        <v/>
      </c>
      <c r="BM28" s="119" t="str">
        <f>IF(Nov!F28="","",IF(AND(Nov!F28="Deutschland",Nov!E28="Deutschland"),28,IF(AND(Nov!F28="Deutschland",Nov!E28="Firma"),14,IF(Nov!F28&lt;&gt;Nov!E28,VLOOKUP(Nov!F28,Einstellung!$C$6:$D$25,2,0),VLOOKUP(Nov!F28,Einstellung!$A$6:$B$25,2,0)))))</f>
        <v/>
      </c>
      <c r="BN28" s="123" t="str">
        <f t="shared" si="10"/>
        <v/>
      </c>
      <c r="BO28" s="126">
        <f>Dez!B28</f>
        <v>44186</v>
      </c>
      <c r="BP28" s="118" t="str">
        <f>IF(Dez!E28="","",Dez!E28)</f>
        <v/>
      </c>
      <c r="BQ28" s="118" t="str">
        <f>IF(Dez!F28="","",Dez!F28)</f>
        <v/>
      </c>
      <c r="BR28" s="124" t="str">
        <f>IF(BQ28="","",Dez!N28)</f>
        <v/>
      </c>
      <c r="BS28" s="119" t="str">
        <f>IF(Dez!F28="","",IF(AND(Dez!F28="Deutschland",Dez!E28="Deutschland"),28,IF(AND(Dez!F28="Deutschland",Dez!E28="Firma"),14,IF(Dez!F28&lt;&gt;Dez!E28,VLOOKUP(Dez!F28,Einstellung!$C$6:$D$25,2,0),VLOOKUP(Dez!F28,Einstellung!$A$6:$B$25,2,0)))))</f>
        <v/>
      </c>
      <c r="BT28" s="123" t="str">
        <f t="shared" si="11"/>
        <v/>
      </c>
      <c r="BU28" s="244"/>
    </row>
    <row r="29" spans="1:73">
      <c r="A29" s="117">
        <f>Jan!B29</f>
        <v>43852</v>
      </c>
      <c r="B29" s="118" t="str">
        <f>IF(Jan!E29="","",Jan!E29)</f>
        <v/>
      </c>
      <c r="C29" s="118" t="str">
        <f>IF(Jan!F29="","",Jan!F29)</f>
        <v/>
      </c>
      <c r="D29" s="119" t="str">
        <f>IF(Jan!N29=0,"",Jan!N29)</f>
        <v/>
      </c>
      <c r="E29" s="119" t="str">
        <f>IF(Jan!F29="","",IF(AND(Jan!F29="Deutschland",Jan!E29="Deutschland"),28,IF(AND(Jan!F29="Deutschland",Jan!E29="Firma"),14,IF(Jan!F29&lt;&gt;Jan!E29,VLOOKUP(Jan!F29,Einstellung!$C$6:$D$25,2,0),VLOOKUP(Jan!F29,Einstellung!$A$6:$B$25,2,0)))))</f>
        <v/>
      </c>
      <c r="F29" s="120" t="str">
        <f t="shared" si="0"/>
        <v/>
      </c>
      <c r="G29" s="117">
        <f>Feb!B29</f>
        <v>43883</v>
      </c>
      <c r="H29" s="121" t="str">
        <f>IF(Feb!E29="","",Feb!E29)</f>
        <v/>
      </c>
      <c r="I29" s="121" t="str">
        <f>IF(Feb!F29="","",Feb!F29)</f>
        <v/>
      </c>
      <c r="J29" s="227" t="str">
        <f>IF(I29="","",Feb!N29)</f>
        <v/>
      </c>
      <c r="K29" s="119" t="str">
        <f>IF(Feb!F29="","",IF(AND(Feb!F29="Deutschland",Feb!E29="Deutschland"),28,IF(AND(Feb!F29="Deutschland",Feb!E29="Firma"),14,IF(Feb!F29&lt;&gt;Feb!E29,VLOOKUP(Feb!F29,Einstellung!$C$6:$D$25,2,0),VLOOKUP(Feb!F29,Einstellung!$A$6:$B$25,2,0)))))</f>
        <v/>
      </c>
      <c r="L29" s="122" t="str">
        <f t="shared" si="1"/>
        <v/>
      </c>
      <c r="M29" s="117">
        <f>März!B29</f>
        <v>43912</v>
      </c>
      <c r="N29" s="121" t="str">
        <f>IF(März!E29="","",März!E29)</f>
        <v/>
      </c>
      <c r="O29" s="121" t="str">
        <f>IF(März!F29="","",März!F29)</f>
        <v/>
      </c>
      <c r="P29" s="119" t="str">
        <f>IF(O29="","",März!N29)</f>
        <v/>
      </c>
      <c r="Q29" s="119" t="str">
        <f>IF(März!F29="","",IF(AND(März!F29="Deutschland",März!E29="Deutschland"),28,IF(AND(März!F29="Deutschland",März!E29="Firma"),14,IF(März!F29&lt;&gt;März!E29,VLOOKUP(März!F29,Einstellung!$C$6:$D$25,2,0),VLOOKUP(März!F29,Einstellung!$A$6:$B$25,2,0)))))</f>
        <v/>
      </c>
      <c r="R29" s="122" t="str">
        <f t="shared" si="2"/>
        <v/>
      </c>
      <c r="S29" s="117">
        <f>April!B29</f>
        <v>43943</v>
      </c>
      <c r="T29" s="121" t="str">
        <f>IF(April!E29="","",April!E29)</f>
        <v/>
      </c>
      <c r="U29" s="121" t="str">
        <f>IF(April!F29="","",April!F29)</f>
        <v/>
      </c>
      <c r="V29" s="119" t="str">
        <f>IF(U29="","",April!N29)</f>
        <v/>
      </c>
      <c r="W29" s="119" t="str">
        <f>IF(April!F29="","",IF(AND(April!F29="Deutschland",April!E29="Deutschland"),28,IF(AND(April!F29="Deutschland",April!E29="Firma"),14,IF(April!F29&lt;&gt;April!E29,VLOOKUP(April!F29,Einstellung!$C$6:$D$25,2,0),VLOOKUP(April!F29,Einstellung!$A$6:$B$25,2,0)))))</f>
        <v/>
      </c>
      <c r="X29" s="123" t="str">
        <f t="shared" si="3"/>
        <v/>
      </c>
      <c r="Y29" s="117">
        <f>Mai!B29</f>
        <v>43973</v>
      </c>
      <c r="Z29" s="118" t="str">
        <f>IF(Mai!E29="","",Mai!E29)</f>
        <v/>
      </c>
      <c r="AA29" s="118" t="str">
        <f>IF(Mai!F29="","",Mai!F29)</f>
        <v/>
      </c>
      <c r="AB29" s="119" t="str">
        <f>IF(AA29="","",Mai!N29)</f>
        <v/>
      </c>
      <c r="AC29" s="119" t="str">
        <f>IF(Mai!F29="","",IF(AND(Mai!F29="Deutschland",Mai!E29="Deutschland"),28,IF(AND(Mai!F29="Deutschland",Mai!E29="Firma"),14,IF(Mai!F29&lt;&gt;Mai!E29,VLOOKUP(Mai!F29,Einstellung!$C$6:$D$25,2,0),VLOOKUP(Mai!F29,Einstellung!$A$6:$B$25,2,0)))))</f>
        <v/>
      </c>
      <c r="AD29" s="122" t="str">
        <f t="shared" si="4"/>
        <v/>
      </c>
      <c r="AE29" s="117">
        <f>Juni!B29</f>
        <v>44004</v>
      </c>
      <c r="AF29" s="121" t="str">
        <f>IF(Juni!E29="","",Juni!E29)</f>
        <v/>
      </c>
      <c r="AG29" s="121" t="str">
        <f>IF(Juni!F29="","",Juni!F29)</f>
        <v/>
      </c>
      <c r="AH29" s="119" t="str">
        <f>IF(AG29="","",Juni!N29)</f>
        <v/>
      </c>
      <c r="AI29" s="119" t="str">
        <f>IF(Juni!F29="","",IF(AND(Juni!F29="Deutschland",Juni!E29="Deutschland"),28,IF(AND(Juni!F29="Deutschland",Juni!E29="Firma"),14,IF(Juni!F29&lt;&gt;Juni!E29,VLOOKUP(Juni!F29,Einstellung!$C$6:$D$25,2,0),VLOOKUP(Juni!F29,Einstellung!$A$6:$B$25,2,0)))))</f>
        <v/>
      </c>
      <c r="AJ29" s="122" t="str">
        <f t="shared" si="5"/>
        <v/>
      </c>
      <c r="AK29" s="117">
        <f>Juli!B29</f>
        <v>44034</v>
      </c>
      <c r="AL29" s="118" t="str">
        <f>IF(Juli!E29="","",Juli!E29)</f>
        <v/>
      </c>
      <c r="AM29" s="118" t="str">
        <f>IF(Juli!F29="","",Juli!F29)</f>
        <v/>
      </c>
      <c r="AN29" s="119" t="str">
        <f>IF(AM29="","",Juli!N29)</f>
        <v/>
      </c>
      <c r="AO29" s="119" t="str">
        <f>IF(Juli!F29="","",IF(AND(Juli!F29="Deutschland",Juli!E29="Deutschland"),28,IF(AND(Juli!F29="Deutschland",Juli!E29="Firma"),14,IF(Juli!F29&lt;&gt;Juli!E29,VLOOKUP(Juli!F29,Einstellung!$C$6:$D$25,2,0),VLOOKUP(Juli!F29,Einstellung!$A$6:$B$25,2,0)))))</f>
        <v/>
      </c>
      <c r="AP29" s="122" t="str">
        <f t="shared" si="6"/>
        <v/>
      </c>
      <c r="AQ29" s="117">
        <f>Aug!B29</f>
        <v>44065</v>
      </c>
      <c r="AR29" s="121" t="str">
        <f>IF(Aug!E29="","",Aug!E29)</f>
        <v/>
      </c>
      <c r="AS29" s="121" t="str">
        <f>IF(Aug!F29="","",Aug!F29)</f>
        <v/>
      </c>
      <c r="AT29" s="124" t="str">
        <f>IF(AS29="","",Aug!N29)</f>
        <v/>
      </c>
      <c r="AU29" s="119" t="str">
        <f>IF(Aug!F29="","",IF(AND(Aug!F29="Deutschland",Aug!E29="Deutschland"),28,IF(AND(Aug!F29="Deutschland",Aug!E29="Firma"),14,IF(Aug!F29&lt;&gt;Aug!E29,VLOOKUP(Aug!F29,Einstellung!$C$6:$D$25,2,0),VLOOKUP(Aug!F29,Einstellung!$A$6:$B$25,2,0)))))</f>
        <v/>
      </c>
      <c r="AV29" s="123" t="str">
        <f t="shared" si="7"/>
        <v/>
      </c>
      <c r="AW29" s="125">
        <f>Sep!B29</f>
        <v>44096</v>
      </c>
      <c r="AX29" s="118" t="str">
        <f>IF(Sep!E29="","",Sep!E29)</f>
        <v/>
      </c>
      <c r="AY29" s="118" t="str">
        <f>IF(Sep!F29="","",Sep!F29)</f>
        <v/>
      </c>
      <c r="AZ29" s="124" t="str">
        <f>IF(AY29="","",Sep!N29)</f>
        <v/>
      </c>
      <c r="BA29" s="119" t="str">
        <f>IF(Sep!F29="","",IF(AND(Sep!F29="Deutschland",Sep!E29="Deutschland"),28,IF(AND(Sep!F29="Deutschland",Sep!E29="Firma"),14,IF(Sep!F29&lt;&gt;Sep!E29,VLOOKUP(Sep!F29,Einstellung!$C$6:$D$25,2,0),VLOOKUP(Sep!F29,Einstellung!$A$6:$B$25,2,0)))))</f>
        <v/>
      </c>
      <c r="BB29" s="122" t="str">
        <f t="shared" si="8"/>
        <v/>
      </c>
      <c r="BC29" s="148">
        <f>Okt!B29</f>
        <v>44126</v>
      </c>
      <c r="BD29" s="118" t="str">
        <f>IF(Okt!E29="","",Okt!E29)</f>
        <v/>
      </c>
      <c r="BE29" s="118" t="str">
        <f>IF(Okt!F29="","",Okt!F29)</f>
        <v/>
      </c>
      <c r="BF29" s="124" t="str">
        <f>IF(BE29="","",Okt!N29)</f>
        <v/>
      </c>
      <c r="BG29" s="119" t="str">
        <f>IF(Okt!F29="","",IF(AND(Okt!F29="Deutschland",Okt!E29="Deutschland"),28,IF(AND(Okt!F29="Deutschland",Okt!E29="Firma"),14,IF(Okt!F29&lt;&gt;Okt!E29,VLOOKUP(Okt!F29,Einstellung!$C$6:$D$25,2,0),VLOOKUP(Okt!F29,Einstellung!$A$6:$B$25,2,0)))))</f>
        <v/>
      </c>
      <c r="BH29" s="123" t="str">
        <f t="shared" si="9"/>
        <v/>
      </c>
      <c r="BI29" s="145">
        <f>Nov!B29</f>
        <v>44157</v>
      </c>
      <c r="BJ29" s="118" t="str">
        <f>IF(Nov!E29="","",Nov!E29)</f>
        <v/>
      </c>
      <c r="BK29" s="118" t="str">
        <f>IF(Nov!F29="","",Nov!F29)</f>
        <v/>
      </c>
      <c r="BL29" s="124" t="str">
        <f>IF(BK29="","",Nov!N29)</f>
        <v/>
      </c>
      <c r="BM29" s="119" t="str">
        <f>IF(Nov!F29="","",IF(AND(Nov!F29="Deutschland",Nov!E29="Deutschland"),28,IF(AND(Nov!F29="Deutschland",Nov!E29="Firma"),14,IF(Nov!F29&lt;&gt;Nov!E29,VLOOKUP(Nov!F29,Einstellung!$C$6:$D$25,2,0),VLOOKUP(Nov!F29,Einstellung!$A$6:$B$25,2,0)))))</f>
        <v/>
      </c>
      <c r="BN29" s="123" t="str">
        <f t="shared" si="10"/>
        <v/>
      </c>
      <c r="BO29" s="126">
        <f>Dez!B29</f>
        <v>44187</v>
      </c>
      <c r="BP29" s="118" t="str">
        <f>IF(Dez!E29="","",Dez!E29)</f>
        <v/>
      </c>
      <c r="BQ29" s="118" t="str">
        <f>IF(Dez!F29="","",Dez!F29)</f>
        <v/>
      </c>
      <c r="BR29" s="124" t="str">
        <f>IF(BQ29="","",Dez!N29)</f>
        <v/>
      </c>
      <c r="BS29" s="119" t="str">
        <f>IF(Dez!F29="","",IF(AND(Dez!F29="Deutschland",Dez!E29="Deutschland"),28,IF(AND(Dez!F29="Deutschland",Dez!E29="Firma"),14,IF(Dez!F29&lt;&gt;Dez!E29,VLOOKUP(Dez!F29,Einstellung!$C$6:$D$25,2,0),VLOOKUP(Dez!F29,Einstellung!$A$6:$B$25,2,0)))))</f>
        <v/>
      </c>
      <c r="BT29" s="123" t="str">
        <f t="shared" si="11"/>
        <v/>
      </c>
      <c r="BU29" s="244"/>
    </row>
    <row r="30" spans="1:73">
      <c r="A30" s="117">
        <f>Jan!B30</f>
        <v>43853</v>
      </c>
      <c r="B30" s="118" t="str">
        <f>IF(Jan!E30="","",Jan!E30)</f>
        <v/>
      </c>
      <c r="C30" s="118" t="str">
        <f>IF(Jan!F30="","",Jan!F30)</f>
        <v/>
      </c>
      <c r="D30" s="119" t="str">
        <f>IF(Jan!N30=0,"",Jan!N30)</f>
        <v/>
      </c>
      <c r="E30" s="119" t="str">
        <f>IF(Jan!F30="","",IF(AND(Jan!F30="Deutschland",Jan!E30="Deutschland"),28,IF(AND(Jan!F30="Deutschland",Jan!E30="Firma"),14,IF(Jan!F30&lt;&gt;Jan!E30,VLOOKUP(Jan!F30,Einstellung!$C$6:$D$25,2,0),VLOOKUP(Jan!F30,Einstellung!$A$6:$B$25,2,0)))))</f>
        <v/>
      </c>
      <c r="F30" s="120" t="str">
        <f t="shared" si="0"/>
        <v/>
      </c>
      <c r="G30" s="117">
        <f>Feb!B30</f>
        <v>43884</v>
      </c>
      <c r="H30" s="121" t="str">
        <f>IF(Feb!E30="","",Feb!E30)</f>
        <v/>
      </c>
      <c r="I30" s="121" t="str">
        <f>IF(Feb!F30="","",Feb!F30)</f>
        <v/>
      </c>
      <c r="J30" s="227" t="str">
        <f>IF(I30="","",Feb!N30)</f>
        <v/>
      </c>
      <c r="K30" s="119" t="str">
        <f>IF(Feb!F30="","",IF(AND(Feb!F30="Deutschland",Feb!E30="Deutschland"),28,IF(AND(Feb!F30="Deutschland",Feb!E30="Firma"),14,IF(Feb!F30&lt;&gt;Feb!E30,VLOOKUP(Feb!F30,Einstellung!$C$6:$D$25,2,0),VLOOKUP(Feb!F30,Einstellung!$A$6:$B$25,2,0)))))</f>
        <v/>
      </c>
      <c r="L30" s="122" t="str">
        <f t="shared" si="1"/>
        <v/>
      </c>
      <c r="M30" s="117">
        <f>März!B30</f>
        <v>43913</v>
      </c>
      <c r="N30" s="121" t="str">
        <f>IF(März!E30="","",März!E30)</f>
        <v/>
      </c>
      <c r="O30" s="121" t="str">
        <f>IF(März!F30="","",März!F30)</f>
        <v/>
      </c>
      <c r="P30" s="119" t="str">
        <f>IF(O30="","",März!N30)</f>
        <v/>
      </c>
      <c r="Q30" s="119" t="str">
        <f>IF(März!F30="","",IF(AND(März!F30="Deutschland",März!E30="Deutschland"),28,IF(AND(März!F30="Deutschland",März!E30="Firma"),14,IF(März!F30&lt;&gt;März!E30,VLOOKUP(März!F30,Einstellung!$C$6:$D$25,2,0),VLOOKUP(März!F30,Einstellung!$A$6:$B$25,2,0)))))</f>
        <v/>
      </c>
      <c r="R30" s="122" t="str">
        <f t="shared" si="2"/>
        <v/>
      </c>
      <c r="S30" s="117">
        <f>April!B30</f>
        <v>43944</v>
      </c>
      <c r="T30" s="121" t="str">
        <f>IF(April!E30="","",April!E30)</f>
        <v/>
      </c>
      <c r="U30" s="121" t="str">
        <f>IF(April!F30="","",April!F30)</f>
        <v/>
      </c>
      <c r="V30" s="119" t="str">
        <f>IF(U30="","",April!N30)</f>
        <v/>
      </c>
      <c r="W30" s="119" t="str">
        <f>IF(April!F30="","",IF(AND(April!F30="Deutschland",April!E30="Deutschland"),28,IF(AND(April!F30="Deutschland",April!E30="Firma"),14,IF(April!F30&lt;&gt;April!E30,VLOOKUP(April!F30,Einstellung!$C$6:$D$25,2,0),VLOOKUP(April!F30,Einstellung!$A$6:$B$25,2,0)))))</f>
        <v/>
      </c>
      <c r="X30" s="123" t="str">
        <f t="shared" si="3"/>
        <v/>
      </c>
      <c r="Y30" s="117">
        <f>Mai!B30</f>
        <v>43974</v>
      </c>
      <c r="Z30" s="118" t="str">
        <f>IF(Mai!E30="","",Mai!E30)</f>
        <v/>
      </c>
      <c r="AA30" s="118" t="str">
        <f>IF(Mai!F30="","",Mai!F30)</f>
        <v/>
      </c>
      <c r="AB30" s="119" t="str">
        <f>IF(AA30="","",Mai!N30)</f>
        <v/>
      </c>
      <c r="AC30" s="119" t="str">
        <f>IF(Mai!F30="","",IF(AND(Mai!F30="Deutschland",Mai!E30="Deutschland"),28,IF(AND(Mai!F30="Deutschland",Mai!E30="Firma"),14,IF(Mai!F30&lt;&gt;Mai!E30,VLOOKUP(Mai!F30,Einstellung!$C$6:$D$25,2,0),VLOOKUP(Mai!F30,Einstellung!$A$6:$B$25,2,0)))))</f>
        <v/>
      </c>
      <c r="AD30" s="122" t="str">
        <f t="shared" si="4"/>
        <v/>
      </c>
      <c r="AE30" s="117">
        <f>Juni!B30</f>
        <v>44005</v>
      </c>
      <c r="AF30" s="121" t="str">
        <f>IF(Juni!E30="","",Juni!E30)</f>
        <v/>
      </c>
      <c r="AG30" s="121" t="str">
        <f>IF(Juni!F30="","",Juni!F30)</f>
        <v/>
      </c>
      <c r="AH30" s="119" t="str">
        <f>IF(AG30="","",Juni!N30)</f>
        <v/>
      </c>
      <c r="AI30" s="119" t="str">
        <f>IF(Juni!F30="","",IF(AND(Juni!F30="Deutschland",Juni!E30="Deutschland"),28,IF(AND(Juni!F30="Deutschland",Juni!E30="Firma"),14,IF(Juni!F30&lt;&gt;Juni!E30,VLOOKUP(Juni!F30,Einstellung!$C$6:$D$25,2,0),VLOOKUP(Juni!F30,Einstellung!$A$6:$B$25,2,0)))))</f>
        <v/>
      </c>
      <c r="AJ30" s="122" t="str">
        <f t="shared" si="5"/>
        <v/>
      </c>
      <c r="AK30" s="117">
        <f>Juli!B30</f>
        <v>44035</v>
      </c>
      <c r="AL30" s="118" t="str">
        <f>IF(Juli!E30="","",Juli!E30)</f>
        <v/>
      </c>
      <c r="AM30" s="118" t="str">
        <f>IF(Juli!F30="","",Juli!F30)</f>
        <v/>
      </c>
      <c r="AN30" s="119" t="str">
        <f>IF(AM30="","",Juli!N30)</f>
        <v/>
      </c>
      <c r="AO30" s="119" t="str">
        <f>IF(Juli!F30="","",IF(AND(Juli!F30="Deutschland",Juli!E30="Deutschland"),28,IF(AND(Juli!F30="Deutschland",Juli!E30="Firma"),14,IF(Juli!F30&lt;&gt;Juli!E30,VLOOKUP(Juli!F30,Einstellung!$C$6:$D$25,2,0),VLOOKUP(Juli!F30,Einstellung!$A$6:$B$25,2,0)))))</f>
        <v/>
      </c>
      <c r="AP30" s="122" t="str">
        <f t="shared" si="6"/>
        <v/>
      </c>
      <c r="AQ30" s="117">
        <f>Aug!B30</f>
        <v>44066</v>
      </c>
      <c r="AR30" s="121" t="str">
        <f>IF(Aug!E30="","",Aug!E30)</f>
        <v/>
      </c>
      <c r="AS30" s="121" t="str">
        <f>IF(Aug!F30="","",Aug!F30)</f>
        <v/>
      </c>
      <c r="AT30" s="124" t="str">
        <f>IF(AS30="","",Aug!N30)</f>
        <v/>
      </c>
      <c r="AU30" s="119" t="str">
        <f>IF(Aug!F30="","",IF(AND(Aug!F30="Deutschland",Aug!E30="Deutschland"),28,IF(AND(Aug!F30="Deutschland",Aug!E30="Firma"),14,IF(Aug!F30&lt;&gt;Aug!E30,VLOOKUP(Aug!F30,Einstellung!$C$6:$D$25,2,0),VLOOKUP(Aug!F30,Einstellung!$A$6:$B$25,2,0)))))</f>
        <v/>
      </c>
      <c r="AV30" s="123" t="str">
        <f t="shared" si="7"/>
        <v/>
      </c>
      <c r="AW30" s="125">
        <f>Sep!B30</f>
        <v>44097</v>
      </c>
      <c r="AX30" s="118" t="str">
        <f>IF(Sep!E30="","",Sep!E30)</f>
        <v/>
      </c>
      <c r="AY30" s="118" t="str">
        <f>IF(Sep!F30="","",Sep!F30)</f>
        <v/>
      </c>
      <c r="AZ30" s="124" t="str">
        <f>IF(AY30="","",Sep!N30)</f>
        <v/>
      </c>
      <c r="BA30" s="119" t="str">
        <f>IF(Sep!F30="","",IF(AND(Sep!F30="Deutschland",Sep!E30="Deutschland"),28,IF(AND(Sep!F30="Deutschland",Sep!E30="Firma"),14,IF(Sep!F30&lt;&gt;Sep!E30,VLOOKUP(Sep!F30,Einstellung!$C$6:$D$25,2,0),VLOOKUP(Sep!F30,Einstellung!$A$6:$B$25,2,0)))))</f>
        <v/>
      </c>
      <c r="BB30" s="122" t="str">
        <f t="shared" si="8"/>
        <v/>
      </c>
      <c r="BC30" s="148">
        <f>Okt!B30</f>
        <v>44127</v>
      </c>
      <c r="BD30" s="118" t="str">
        <f>IF(Okt!E30="","",Okt!E30)</f>
        <v/>
      </c>
      <c r="BE30" s="118" t="str">
        <f>IF(Okt!F30="","",Okt!F30)</f>
        <v/>
      </c>
      <c r="BF30" s="124" t="str">
        <f>IF(BE30="","",Okt!N30)</f>
        <v/>
      </c>
      <c r="BG30" s="119" t="str">
        <f>IF(Okt!F30="","",IF(AND(Okt!F30="Deutschland",Okt!E30="Deutschland"),28,IF(AND(Okt!F30="Deutschland",Okt!E30="Firma"),14,IF(Okt!F30&lt;&gt;Okt!E30,VLOOKUP(Okt!F30,Einstellung!$C$6:$D$25,2,0),VLOOKUP(Okt!F30,Einstellung!$A$6:$B$25,2,0)))))</f>
        <v/>
      </c>
      <c r="BH30" s="123" t="str">
        <f t="shared" si="9"/>
        <v/>
      </c>
      <c r="BI30" s="145">
        <f>Nov!B30</f>
        <v>44158</v>
      </c>
      <c r="BJ30" s="118" t="str">
        <f>IF(Nov!E30="","",Nov!E30)</f>
        <v/>
      </c>
      <c r="BK30" s="118" t="str">
        <f>IF(Nov!F30="","",Nov!F30)</f>
        <v/>
      </c>
      <c r="BL30" s="124" t="str">
        <f>IF(BK30="","",Nov!N30)</f>
        <v/>
      </c>
      <c r="BM30" s="119" t="str">
        <f>IF(Nov!F30="","",IF(AND(Nov!F30="Deutschland",Nov!E30="Deutschland"),28,IF(AND(Nov!F30="Deutschland",Nov!E30="Firma"),14,IF(Nov!F30&lt;&gt;Nov!E30,VLOOKUP(Nov!F30,Einstellung!$C$6:$D$25,2,0),VLOOKUP(Nov!F30,Einstellung!$A$6:$B$25,2,0)))))</f>
        <v/>
      </c>
      <c r="BN30" s="123" t="str">
        <f t="shared" si="10"/>
        <v/>
      </c>
      <c r="BO30" s="126">
        <f>Dez!B30</f>
        <v>44188</v>
      </c>
      <c r="BP30" s="118" t="str">
        <f>IF(Dez!E30="","",Dez!E30)</f>
        <v/>
      </c>
      <c r="BQ30" s="118" t="str">
        <f>IF(Dez!F30="","",Dez!F30)</f>
        <v/>
      </c>
      <c r="BR30" s="124" t="str">
        <f>IF(BQ30="","",Dez!N30)</f>
        <v/>
      </c>
      <c r="BS30" s="119" t="str">
        <f>IF(Dez!F30="","",IF(AND(Dez!F30="Deutschland",Dez!E30="Deutschland"),28,IF(AND(Dez!F30="Deutschland",Dez!E30="Firma"),14,IF(Dez!F30&lt;&gt;Dez!E30,VLOOKUP(Dez!F30,Einstellung!$C$6:$D$25,2,0),VLOOKUP(Dez!F30,Einstellung!$A$6:$B$25,2,0)))))</f>
        <v/>
      </c>
      <c r="BT30" s="123" t="str">
        <f t="shared" si="11"/>
        <v/>
      </c>
      <c r="BU30" s="244"/>
    </row>
    <row r="31" spans="1:73">
      <c r="A31" s="117">
        <f>Jan!B31</f>
        <v>43854</v>
      </c>
      <c r="B31" s="118" t="str">
        <f>IF(Jan!E31="","",Jan!E31)</f>
        <v/>
      </c>
      <c r="C31" s="118" t="str">
        <f>IF(Jan!F31="","",Jan!F31)</f>
        <v/>
      </c>
      <c r="D31" s="119" t="str">
        <f>IF(Jan!N31=0,"",Jan!N31)</f>
        <v/>
      </c>
      <c r="E31" s="119" t="str">
        <f>IF(Jan!F31="","",IF(AND(Jan!F31="Deutschland",Jan!E31="Deutschland"),28,IF(AND(Jan!F31="Deutschland",Jan!E31="Firma"),14,IF(Jan!F31&lt;&gt;Jan!E31,VLOOKUP(Jan!F31,Einstellung!$C$6:$D$25,2,0),VLOOKUP(Jan!F31,Einstellung!$A$6:$B$25,2,0)))))</f>
        <v/>
      </c>
      <c r="F31" s="120" t="str">
        <f t="shared" si="0"/>
        <v/>
      </c>
      <c r="G31" s="117">
        <f>Feb!B31</f>
        <v>43885</v>
      </c>
      <c r="H31" s="121" t="str">
        <f>IF(Feb!E31="","",Feb!E31)</f>
        <v/>
      </c>
      <c r="I31" s="121" t="str">
        <f>IF(Feb!F31="","",Feb!F31)</f>
        <v/>
      </c>
      <c r="J31" s="227" t="str">
        <f>IF(I31="","",Feb!N31)</f>
        <v/>
      </c>
      <c r="K31" s="119" t="str">
        <f>IF(Feb!F31="","",IF(AND(Feb!F31="Deutschland",Feb!E31="Deutschland"),28,IF(AND(Feb!F31="Deutschland",Feb!E31="Firma"),14,IF(Feb!F31&lt;&gt;Feb!E31,VLOOKUP(Feb!F31,Einstellung!$C$6:$D$25,2,0),VLOOKUP(Feb!F31,Einstellung!$A$6:$B$25,2,0)))))</f>
        <v/>
      </c>
      <c r="L31" s="122" t="str">
        <f t="shared" si="1"/>
        <v/>
      </c>
      <c r="M31" s="117">
        <f>März!B31</f>
        <v>43914</v>
      </c>
      <c r="N31" s="121" t="str">
        <f>IF(März!E31="","",März!E31)</f>
        <v/>
      </c>
      <c r="O31" s="121" t="str">
        <f>IF(März!F31="","",März!F31)</f>
        <v/>
      </c>
      <c r="P31" s="119" t="str">
        <f>IF(O31="","",März!N31)</f>
        <v/>
      </c>
      <c r="Q31" s="119" t="str">
        <f>IF(März!F31="","",IF(AND(März!F31="Deutschland",März!E31="Deutschland"),28,IF(AND(März!F31="Deutschland",März!E31="Firma"),14,IF(März!F31&lt;&gt;März!E31,VLOOKUP(März!F31,Einstellung!$C$6:$D$25,2,0),VLOOKUP(März!F31,Einstellung!$A$6:$B$25,2,0)))))</f>
        <v/>
      </c>
      <c r="R31" s="122" t="str">
        <f t="shared" si="2"/>
        <v/>
      </c>
      <c r="S31" s="117">
        <f>April!B31</f>
        <v>43945</v>
      </c>
      <c r="T31" s="121" t="str">
        <f>IF(April!E31="","",April!E31)</f>
        <v/>
      </c>
      <c r="U31" s="121" t="str">
        <f>IF(April!F31="","",April!F31)</f>
        <v/>
      </c>
      <c r="V31" s="119" t="str">
        <f>IF(U31="","",April!N31)</f>
        <v/>
      </c>
      <c r="W31" s="119" t="str">
        <f>IF(April!F31="","",IF(AND(April!F31="Deutschland",April!E31="Deutschland"),28,IF(AND(April!F31="Deutschland",April!E31="Firma"),14,IF(April!F31&lt;&gt;April!E31,VLOOKUP(April!F31,Einstellung!$C$6:$D$25,2,0),VLOOKUP(April!F31,Einstellung!$A$6:$B$25,2,0)))))</f>
        <v/>
      </c>
      <c r="X31" s="123" t="str">
        <f t="shared" si="3"/>
        <v/>
      </c>
      <c r="Y31" s="117">
        <f>Mai!B31</f>
        <v>43975</v>
      </c>
      <c r="Z31" s="118" t="str">
        <f>IF(Mai!E31="","",Mai!E31)</f>
        <v/>
      </c>
      <c r="AA31" s="118" t="str">
        <f>IF(Mai!F31="","",Mai!F31)</f>
        <v/>
      </c>
      <c r="AB31" s="119" t="str">
        <f>IF(AA31="","",Mai!N31)</f>
        <v/>
      </c>
      <c r="AC31" s="119" t="str">
        <f>IF(Mai!F31="","",IF(AND(Mai!F31="Deutschland",Mai!E31="Deutschland"),28,IF(AND(Mai!F31="Deutschland",Mai!E31="Firma"),14,IF(Mai!F31&lt;&gt;Mai!E31,VLOOKUP(Mai!F31,Einstellung!$C$6:$D$25,2,0),VLOOKUP(Mai!F31,Einstellung!$A$6:$B$25,2,0)))))</f>
        <v/>
      </c>
      <c r="AD31" s="122" t="str">
        <f t="shared" si="4"/>
        <v/>
      </c>
      <c r="AE31" s="117">
        <f>Juni!B31</f>
        <v>44006</v>
      </c>
      <c r="AF31" s="121" t="str">
        <f>IF(Juni!E31="","",Juni!E31)</f>
        <v/>
      </c>
      <c r="AG31" s="121" t="str">
        <f>IF(Juni!F31="","",Juni!F31)</f>
        <v/>
      </c>
      <c r="AH31" s="119" t="str">
        <f>IF(AG31="","",Juni!N31)</f>
        <v/>
      </c>
      <c r="AI31" s="119" t="str">
        <f>IF(Juni!F31="","",IF(AND(Juni!F31="Deutschland",Juni!E31="Deutschland"),28,IF(AND(Juni!F31="Deutschland",Juni!E31="Firma"),14,IF(Juni!F31&lt;&gt;Juni!E31,VLOOKUP(Juni!F31,Einstellung!$C$6:$D$25,2,0),VLOOKUP(Juni!F31,Einstellung!$A$6:$B$25,2,0)))))</f>
        <v/>
      </c>
      <c r="AJ31" s="122" t="str">
        <f t="shared" si="5"/>
        <v/>
      </c>
      <c r="AK31" s="117">
        <f>Juli!B31</f>
        <v>44036</v>
      </c>
      <c r="AL31" s="118" t="str">
        <f>IF(Juli!E31="","",Juli!E31)</f>
        <v/>
      </c>
      <c r="AM31" s="118" t="str">
        <f>IF(Juli!F31="","",Juli!F31)</f>
        <v/>
      </c>
      <c r="AN31" s="119" t="str">
        <f>IF(AM31="","",Juli!N31)</f>
        <v/>
      </c>
      <c r="AO31" s="119" t="str">
        <f>IF(Juli!F31="","",IF(AND(Juli!F31="Deutschland",Juli!E31="Deutschland"),28,IF(AND(Juli!F31="Deutschland",Juli!E31="Firma"),14,IF(Juli!F31&lt;&gt;Juli!E31,VLOOKUP(Juli!F31,Einstellung!$C$6:$D$25,2,0),VLOOKUP(Juli!F31,Einstellung!$A$6:$B$25,2,0)))))</f>
        <v/>
      </c>
      <c r="AP31" s="122" t="str">
        <f t="shared" si="6"/>
        <v/>
      </c>
      <c r="AQ31" s="117">
        <f>Aug!B31</f>
        <v>44067</v>
      </c>
      <c r="AR31" s="121" t="str">
        <f>IF(Aug!E31="","",Aug!E31)</f>
        <v/>
      </c>
      <c r="AS31" s="121" t="str">
        <f>IF(Aug!F31="","",Aug!F31)</f>
        <v/>
      </c>
      <c r="AT31" s="124" t="str">
        <f>IF(AS31="","",Aug!N31)</f>
        <v/>
      </c>
      <c r="AU31" s="119" t="str">
        <f>IF(Aug!F31="","",IF(AND(Aug!F31="Deutschland",Aug!E31="Deutschland"),28,IF(AND(Aug!F31="Deutschland",Aug!E31="Firma"),14,IF(Aug!F31&lt;&gt;Aug!E31,VLOOKUP(Aug!F31,Einstellung!$C$6:$D$25,2,0),VLOOKUP(Aug!F31,Einstellung!$A$6:$B$25,2,0)))))</f>
        <v/>
      </c>
      <c r="AV31" s="123" t="str">
        <f t="shared" si="7"/>
        <v/>
      </c>
      <c r="AW31" s="125">
        <f>Sep!B31</f>
        <v>44098</v>
      </c>
      <c r="AX31" s="118" t="str">
        <f>IF(Sep!E31="","",Sep!E31)</f>
        <v/>
      </c>
      <c r="AY31" s="118" t="str">
        <f>IF(Sep!F31="","",Sep!F31)</f>
        <v/>
      </c>
      <c r="AZ31" s="124" t="str">
        <f>IF(AY31="","",Sep!N31)</f>
        <v/>
      </c>
      <c r="BA31" s="119" t="str">
        <f>IF(Sep!F31="","",IF(AND(Sep!F31="Deutschland",Sep!E31="Deutschland"),28,IF(AND(Sep!F31="Deutschland",Sep!E31="Firma"),14,IF(Sep!F31&lt;&gt;Sep!E31,VLOOKUP(Sep!F31,Einstellung!$C$6:$D$25,2,0),VLOOKUP(Sep!F31,Einstellung!$A$6:$B$25,2,0)))))</f>
        <v/>
      </c>
      <c r="BB31" s="122" t="str">
        <f t="shared" si="8"/>
        <v/>
      </c>
      <c r="BC31" s="148">
        <f>Okt!B31</f>
        <v>44128</v>
      </c>
      <c r="BD31" s="118" t="str">
        <f>IF(Okt!E31="","",Okt!E31)</f>
        <v/>
      </c>
      <c r="BE31" s="118" t="str">
        <f>IF(Okt!F31="","",Okt!F31)</f>
        <v/>
      </c>
      <c r="BF31" s="124" t="str">
        <f>IF(BE31="","",Okt!N31)</f>
        <v/>
      </c>
      <c r="BG31" s="119" t="str">
        <f>IF(Okt!F31="","",IF(AND(Okt!F31="Deutschland",Okt!E31="Deutschland"),28,IF(AND(Okt!F31="Deutschland",Okt!E31="Firma"),14,IF(Okt!F31&lt;&gt;Okt!E31,VLOOKUP(Okt!F31,Einstellung!$C$6:$D$25,2,0),VLOOKUP(Okt!F31,Einstellung!$A$6:$B$25,2,0)))))</f>
        <v/>
      </c>
      <c r="BH31" s="123" t="str">
        <f t="shared" si="9"/>
        <v/>
      </c>
      <c r="BI31" s="145">
        <f>Nov!B31</f>
        <v>44159</v>
      </c>
      <c r="BJ31" s="118" t="str">
        <f>IF(Nov!E31="","",Nov!E31)</f>
        <v/>
      </c>
      <c r="BK31" s="118" t="str">
        <f>IF(Nov!F31="","",Nov!F31)</f>
        <v/>
      </c>
      <c r="BL31" s="124" t="str">
        <f>IF(BK31="","",Nov!N31)</f>
        <v/>
      </c>
      <c r="BM31" s="119" t="str">
        <f>IF(Nov!F31="","",IF(AND(Nov!F31="Deutschland",Nov!E31="Deutschland"),28,IF(AND(Nov!F31="Deutschland",Nov!E31="Firma"),14,IF(Nov!F31&lt;&gt;Nov!E31,VLOOKUP(Nov!F31,Einstellung!$C$6:$D$25,2,0),VLOOKUP(Nov!F31,Einstellung!$A$6:$B$25,2,0)))))</f>
        <v/>
      </c>
      <c r="BN31" s="123" t="str">
        <f t="shared" si="10"/>
        <v/>
      </c>
      <c r="BO31" s="126">
        <f>Dez!B31</f>
        <v>44189</v>
      </c>
      <c r="BP31" s="118" t="str">
        <f>IF(Dez!E31="","",Dez!E31)</f>
        <v/>
      </c>
      <c r="BQ31" s="118" t="str">
        <f>IF(Dez!F31="","",Dez!F31)</f>
        <v/>
      </c>
      <c r="BR31" s="124" t="str">
        <f>IF(BQ31="","",Dez!N31)</f>
        <v/>
      </c>
      <c r="BS31" s="119" t="str">
        <f>IF(Dez!F31="","",IF(AND(Dez!F31="Deutschland",Dez!E31="Deutschland"),28,IF(AND(Dez!F31="Deutschland",Dez!E31="Firma"),14,IF(Dez!F31&lt;&gt;Dez!E31,VLOOKUP(Dez!F31,Einstellung!$C$6:$D$25,2,0),VLOOKUP(Dez!F31,Einstellung!$A$6:$B$25,2,0)))))</f>
        <v/>
      </c>
      <c r="BT31" s="123" t="str">
        <f t="shared" si="11"/>
        <v/>
      </c>
      <c r="BU31" s="244"/>
    </row>
    <row r="32" spans="1:73">
      <c r="A32" s="117">
        <f>Jan!B32</f>
        <v>43855</v>
      </c>
      <c r="B32" s="118" t="str">
        <f>IF(Jan!E32="","",Jan!E32)</f>
        <v/>
      </c>
      <c r="C32" s="118" t="str">
        <f>IF(Jan!F32="","",Jan!F32)</f>
        <v/>
      </c>
      <c r="D32" s="119" t="str">
        <f>IF(Jan!N32=0,"",Jan!N32)</f>
        <v/>
      </c>
      <c r="E32" s="119" t="str">
        <f>IF(Jan!F32="","",IF(AND(Jan!F32="Deutschland",Jan!E32="Deutschland"),28,IF(AND(Jan!F32="Deutschland",Jan!E32="Firma"),14,IF(Jan!F32&lt;&gt;Jan!E32,VLOOKUP(Jan!F32,Einstellung!$C$6:$D$25,2,0),VLOOKUP(Jan!F32,Einstellung!$A$6:$B$25,2,0)))))</f>
        <v/>
      </c>
      <c r="F32" s="120" t="str">
        <f t="shared" si="0"/>
        <v/>
      </c>
      <c r="G32" s="117">
        <f>Feb!B32</f>
        <v>43886</v>
      </c>
      <c r="H32" s="121" t="str">
        <f>IF(Feb!E32="","",Feb!E32)</f>
        <v/>
      </c>
      <c r="I32" s="121" t="str">
        <f>IF(Feb!F32="","",Feb!F32)</f>
        <v/>
      </c>
      <c r="J32" s="227" t="str">
        <f>IF(I32="","",Feb!N32)</f>
        <v/>
      </c>
      <c r="K32" s="119" t="str">
        <f>IF(Feb!F32="","",IF(AND(Feb!F32="Deutschland",Feb!E32="Deutschland"),28,IF(AND(Feb!F32="Deutschland",Feb!E32="Firma"),14,IF(Feb!F32&lt;&gt;Feb!E32,VLOOKUP(Feb!F32,Einstellung!$C$6:$D$25,2,0),VLOOKUP(Feb!F32,Einstellung!$A$6:$B$25,2,0)))))</f>
        <v/>
      </c>
      <c r="L32" s="122" t="str">
        <f t="shared" si="1"/>
        <v/>
      </c>
      <c r="M32" s="117">
        <f>März!B32</f>
        <v>43915</v>
      </c>
      <c r="N32" s="121" t="str">
        <f>IF(März!E32="","",März!E32)</f>
        <v/>
      </c>
      <c r="O32" s="121" t="str">
        <f>IF(März!F32="","",März!F32)</f>
        <v/>
      </c>
      <c r="P32" s="119" t="str">
        <f>IF(O32="","",März!N32)</f>
        <v/>
      </c>
      <c r="Q32" s="119" t="str">
        <f>IF(März!F32="","",IF(AND(März!F32="Deutschland",März!E32="Deutschland"),28,IF(AND(März!F32="Deutschland",März!E32="Firma"),14,IF(März!F32&lt;&gt;März!E32,VLOOKUP(März!F32,Einstellung!$C$6:$D$25,2,0),VLOOKUP(März!F32,Einstellung!$A$6:$B$25,2,0)))))</f>
        <v/>
      </c>
      <c r="R32" s="122" t="str">
        <f t="shared" si="2"/>
        <v/>
      </c>
      <c r="S32" s="117">
        <f>April!B32</f>
        <v>43946</v>
      </c>
      <c r="T32" s="121" t="str">
        <f>IF(April!E32="","",April!E32)</f>
        <v/>
      </c>
      <c r="U32" s="121" t="str">
        <f>IF(April!F32="","",April!F32)</f>
        <v/>
      </c>
      <c r="V32" s="119" t="str">
        <f>IF(U32="","",April!N32)</f>
        <v/>
      </c>
      <c r="W32" s="119" t="str">
        <f>IF(April!F32="","",IF(AND(April!F32="Deutschland",April!E32="Deutschland"),28,IF(AND(April!F32="Deutschland",April!E32="Firma"),14,IF(April!F32&lt;&gt;April!E32,VLOOKUP(April!F32,Einstellung!$C$6:$D$25,2,0),VLOOKUP(April!F32,Einstellung!$A$6:$B$25,2,0)))))</f>
        <v/>
      </c>
      <c r="X32" s="123" t="str">
        <f t="shared" si="3"/>
        <v/>
      </c>
      <c r="Y32" s="117">
        <f>Mai!B32</f>
        <v>43976</v>
      </c>
      <c r="Z32" s="118" t="str">
        <f>IF(Mai!E32="","",Mai!E32)</f>
        <v/>
      </c>
      <c r="AA32" s="118" t="str">
        <f>IF(Mai!F32="","",Mai!F32)</f>
        <v/>
      </c>
      <c r="AB32" s="119" t="str">
        <f>IF(AA32="","",Mai!N32)</f>
        <v/>
      </c>
      <c r="AC32" s="119" t="str">
        <f>IF(Mai!F32="","",IF(AND(Mai!F32="Deutschland",Mai!E32="Deutschland"),28,IF(AND(Mai!F32="Deutschland",Mai!E32="Firma"),14,IF(Mai!F32&lt;&gt;Mai!E32,VLOOKUP(Mai!F32,Einstellung!$C$6:$D$25,2,0),VLOOKUP(Mai!F32,Einstellung!$A$6:$B$25,2,0)))))</f>
        <v/>
      </c>
      <c r="AD32" s="122" t="str">
        <f t="shared" si="4"/>
        <v/>
      </c>
      <c r="AE32" s="117">
        <f>Juni!B32</f>
        <v>44007</v>
      </c>
      <c r="AF32" s="121" t="str">
        <f>IF(Juni!E32="","",Juni!E32)</f>
        <v/>
      </c>
      <c r="AG32" s="121" t="str">
        <f>IF(Juni!F32="","",Juni!F32)</f>
        <v/>
      </c>
      <c r="AH32" s="119" t="str">
        <f>IF(AG32="","",Juni!N32)</f>
        <v/>
      </c>
      <c r="AI32" s="119" t="str">
        <f>IF(Juni!F32="","",IF(AND(Juni!F32="Deutschland",Juni!E32="Deutschland"),28,IF(AND(Juni!F32="Deutschland",Juni!E32="Firma"),14,IF(Juni!F32&lt;&gt;Juni!E32,VLOOKUP(Juni!F32,Einstellung!$C$6:$D$25,2,0),VLOOKUP(Juni!F32,Einstellung!$A$6:$B$25,2,0)))))</f>
        <v/>
      </c>
      <c r="AJ32" s="122" t="str">
        <f t="shared" si="5"/>
        <v/>
      </c>
      <c r="AK32" s="117">
        <f>Juli!B32</f>
        <v>44037</v>
      </c>
      <c r="AL32" s="118" t="str">
        <f>IF(Juli!E32="","",Juli!E32)</f>
        <v/>
      </c>
      <c r="AM32" s="118" t="str">
        <f>IF(Juli!F32="","",Juli!F32)</f>
        <v/>
      </c>
      <c r="AN32" s="119" t="str">
        <f>IF(AM32="","",Juli!N32)</f>
        <v/>
      </c>
      <c r="AO32" s="119" t="str">
        <f>IF(Juli!F32="","",IF(AND(Juli!F32="Deutschland",Juli!E32="Deutschland"),28,IF(AND(Juli!F32="Deutschland",Juli!E32="Firma"),14,IF(Juli!F32&lt;&gt;Juli!E32,VLOOKUP(Juli!F32,Einstellung!$C$6:$D$25,2,0),VLOOKUP(Juli!F32,Einstellung!$A$6:$B$25,2,0)))))</f>
        <v/>
      </c>
      <c r="AP32" s="122" t="str">
        <f t="shared" si="6"/>
        <v/>
      </c>
      <c r="AQ32" s="117">
        <f>Aug!B32</f>
        <v>44068</v>
      </c>
      <c r="AR32" s="121" t="str">
        <f>IF(Aug!E32="","",Aug!E32)</f>
        <v/>
      </c>
      <c r="AS32" s="121" t="str">
        <f>IF(Aug!F32="","",Aug!F32)</f>
        <v/>
      </c>
      <c r="AT32" s="124" t="str">
        <f>IF(AS32="","",Aug!N32)</f>
        <v/>
      </c>
      <c r="AU32" s="119" t="str">
        <f>IF(Aug!F32="","",IF(AND(Aug!F32="Deutschland",Aug!E32="Deutschland"),28,IF(AND(Aug!F32="Deutschland",Aug!E32="Firma"),14,IF(Aug!F32&lt;&gt;Aug!E32,VLOOKUP(Aug!F32,Einstellung!$C$6:$D$25,2,0),VLOOKUP(Aug!F32,Einstellung!$A$6:$B$25,2,0)))))</f>
        <v/>
      </c>
      <c r="AV32" s="123" t="str">
        <f t="shared" si="7"/>
        <v/>
      </c>
      <c r="AW32" s="125">
        <f>Sep!B32</f>
        <v>44099</v>
      </c>
      <c r="AX32" s="118" t="str">
        <f>IF(Sep!E32="","",Sep!E32)</f>
        <v/>
      </c>
      <c r="AY32" s="118" t="str">
        <f>IF(Sep!F32="","",Sep!F32)</f>
        <v/>
      </c>
      <c r="AZ32" s="124" t="str">
        <f>IF(AY32="","",Sep!N32)</f>
        <v/>
      </c>
      <c r="BA32" s="119" t="str">
        <f>IF(Sep!F32="","",IF(AND(Sep!F32="Deutschland",Sep!E32="Deutschland"),28,IF(AND(Sep!F32="Deutschland",Sep!E32="Firma"),14,IF(Sep!F32&lt;&gt;Sep!E32,VLOOKUP(Sep!F32,Einstellung!$C$6:$D$25,2,0),VLOOKUP(Sep!F32,Einstellung!$A$6:$B$25,2,0)))))</f>
        <v/>
      </c>
      <c r="BB32" s="122" t="str">
        <f t="shared" si="8"/>
        <v/>
      </c>
      <c r="BC32" s="148">
        <f>Okt!B32</f>
        <v>44129</v>
      </c>
      <c r="BD32" s="118" t="str">
        <f>IF(Okt!E32="","",Okt!E32)</f>
        <v/>
      </c>
      <c r="BE32" s="118" t="str">
        <f>IF(Okt!F32="","",Okt!F32)</f>
        <v/>
      </c>
      <c r="BF32" s="124" t="str">
        <f>IF(BE32="","",Okt!N32)</f>
        <v/>
      </c>
      <c r="BG32" s="119" t="str">
        <f>IF(Okt!F32="","",IF(AND(Okt!F32="Deutschland",Okt!E32="Deutschland"),28,IF(AND(Okt!F32="Deutschland",Okt!E32="Firma"),14,IF(Okt!F32&lt;&gt;Okt!E32,VLOOKUP(Okt!F32,Einstellung!$C$6:$D$25,2,0),VLOOKUP(Okt!F32,Einstellung!$A$6:$B$25,2,0)))))</f>
        <v/>
      </c>
      <c r="BH32" s="123" t="str">
        <f t="shared" si="9"/>
        <v/>
      </c>
      <c r="BI32" s="145">
        <f>Nov!B32</f>
        <v>44160</v>
      </c>
      <c r="BJ32" s="118" t="str">
        <f>IF(Nov!E32="","",Nov!E32)</f>
        <v/>
      </c>
      <c r="BK32" s="118" t="str">
        <f>IF(Nov!F32="","",Nov!F32)</f>
        <v/>
      </c>
      <c r="BL32" s="124" t="str">
        <f>IF(BK32="","",Nov!N32)</f>
        <v/>
      </c>
      <c r="BM32" s="119" t="str">
        <f>IF(Nov!F32="","",IF(AND(Nov!F32="Deutschland",Nov!E32="Deutschland"),28,IF(AND(Nov!F32="Deutschland",Nov!E32="Firma"),14,IF(Nov!F32&lt;&gt;Nov!E32,VLOOKUP(Nov!F32,Einstellung!$C$6:$D$25,2,0),VLOOKUP(Nov!F32,Einstellung!$A$6:$B$25,2,0)))))</f>
        <v/>
      </c>
      <c r="BN32" s="123" t="str">
        <f t="shared" si="10"/>
        <v/>
      </c>
      <c r="BO32" s="126">
        <f>Dez!B32</f>
        <v>44190</v>
      </c>
      <c r="BP32" s="118" t="str">
        <f>IF(Dez!E32="","",Dez!E32)</f>
        <v/>
      </c>
      <c r="BQ32" s="118" t="str">
        <f>IF(Dez!F32="","",Dez!F32)</f>
        <v/>
      </c>
      <c r="BR32" s="124" t="str">
        <f>IF(BQ32="","",Dez!N32)</f>
        <v/>
      </c>
      <c r="BS32" s="119" t="str">
        <f>IF(Dez!F32="","",IF(AND(Dez!F32="Deutschland",Dez!E32="Deutschland"),28,IF(AND(Dez!F32="Deutschland",Dez!E32="Firma"),14,IF(Dez!F32&lt;&gt;Dez!E32,VLOOKUP(Dez!F32,Einstellung!$C$6:$D$25,2,0),VLOOKUP(Dez!F32,Einstellung!$A$6:$B$25,2,0)))))</f>
        <v/>
      </c>
      <c r="BT32" s="123" t="str">
        <f t="shared" si="11"/>
        <v/>
      </c>
      <c r="BU32" s="244"/>
    </row>
    <row r="33" spans="1:75">
      <c r="A33" s="117">
        <f>Jan!B33</f>
        <v>43856</v>
      </c>
      <c r="B33" s="118" t="str">
        <f>IF(Jan!E33="","",Jan!E33)</f>
        <v/>
      </c>
      <c r="C33" s="118" t="str">
        <f>IF(Jan!F33="","",Jan!F33)</f>
        <v/>
      </c>
      <c r="D33" s="119" t="str">
        <f>IF(Jan!N33=0,"",Jan!N33)</f>
        <v/>
      </c>
      <c r="E33" s="119" t="str">
        <f>IF(Jan!F33="","",IF(AND(Jan!F33="Deutschland",Jan!E33="Deutschland"),28,IF(AND(Jan!F33="Deutschland",Jan!E33="Firma"),14,IF(Jan!F33&lt;&gt;Jan!E33,VLOOKUP(Jan!F33,Einstellung!$C$6:$D$25,2,0),VLOOKUP(Jan!F33,Einstellung!$A$6:$B$25,2,0)))))</f>
        <v/>
      </c>
      <c r="F33" s="120" t="str">
        <f t="shared" si="0"/>
        <v/>
      </c>
      <c r="G33" s="117">
        <f>Feb!B33</f>
        <v>43887</v>
      </c>
      <c r="H33" s="121" t="str">
        <f>IF(Feb!E33="","",Feb!E33)</f>
        <v/>
      </c>
      <c r="I33" s="121" t="str">
        <f>IF(Feb!F33="","",Feb!F33)</f>
        <v/>
      </c>
      <c r="J33" s="227" t="str">
        <f>IF(I33="","",Feb!N33)</f>
        <v/>
      </c>
      <c r="K33" s="119" t="str">
        <f>IF(Feb!F33="","",IF(AND(Feb!F33="Deutschland",Feb!E33="Deutschland"),28,IF(AND(Feb!F33="Deutschland",Feb!E33="Firma"),14,IF(Feb!F33&lt;&gt;Feb!E33,VLOOKUP(Feb!F33,Einstellung!$C$6:$D$25,2,0),VLOOKUP(Feb!F33,Einstellung!$A$6:$B$25,2,0)))))</f>
        <v/>
      </c>
      <c r="L33" s="122" t="str">
        <f t="shared" si="1"/>
        <v/>
      </c>
      <c r="M33" s="117">
        <f>März!B33</f>
        <v>43916</v>
      </c>
      <c r="N33" s="121" t="str">
        <f>IF(März!E33="","",März!E33)</f>
        <v/>
      </c>
      <c r="O33" s="121" t="str">
        <f>IF(März!F33="","",März!F33)</f>
        <v/>
      </c>
      <c r="P33" s="119" t="str">
        <f>IF(O33="","",März!N33)</f>
        <v/>
      </c>
      <c r="Q33" s="119" t="str">
        <f>IF(März!F33="","",IF(AND(März!F33="Deutschland",März!E33="Deutschland"),28,IF(AND(März!F33="Deutschland",März!E33="Firma"),14,IF(März!F33&lt;&gt;März!E33,VLOOKUP(März!F33,Einstellung!$C$6:$D$25,2,0),VLOOKUP(März!F33,Einstellung!$A$6:$B$25,2,0)))))</f>
        <v/>
      </c>
      <c r="R33" s="122" t="str">
        <f t="shared" si="2"/>
        <v/>
      </c>
      <c r="S33" s="117">
        <f>April!B33</f>
        <v>43947</v>
      </c>
      <c r="T33" s="121" t="str">
        <f>IF(April!E33="","",April!E33)</f>
        <v/>
      </c>
      <c r="U33" s="121" t="str">
        <f>IF(April!F33="","",April!F33)</f>
        <v/>
      </c>
      <c r="V33" s="119" t="str">
        <f>IF(U33="","",April!N33)</f>
        <v/>
      </c>
      <c r="W33" s="119" t="str">
        <f>IF(April!F33="","",IF(AND(April!F33="Deutschland",April!E33="Deutschland"),28,IF(AND(April!F33="Deutschland",April!E33="Firma"),14,IF(April!F33&lt;&gt;April!E33,VLOOKUP(April!F33,Einstellung!$C$6:$D$25,2,0),VLOOKUP(April!F33,Einstellung!$A$6:$B$25,2,0)))))</f>
        <v/>
      </c>
      <c r="X33" s="123" t="str">
        <f t="shared" si="3"/>
        <v/>
      </c>
      <c r="Y33" s="117">
        <f>Mai!B33</f>
        <v>43977</v>
      </c>
      <c r="Z33" s="118" t="str">
        <f>IF(Mai!E33="","",Mai!E33)</f>
        <v/>
      </c>
      <c r="AA33" s="118" t="str">
        <f>IF(Mai!F33="","",Mai!F33)</f>
        <v/>
      </c>
      <c r="AB33" s="119" t="str">
        <f>IF(AA33="","",Mai!N33)</f>
        <v/>
      </c>
      <c r="AC33" s="119" t="str">
        <f>IF(Mai!F33="","",IF(AND(Mai!F33="Deutschland",Mai!E33="Deutschland"),28,IF(AND(Mai!F33="Deutschland",Mai!E33="Firma"),14,IF(Mai!F33&lt;&gt;Mai!E33,VLOOKUP(Mai!F33,Einstellung!$C$6:$D$25,2,0),VLOOKUP(Mai!F33,Einstellung!$A$6:$B$25,2,0)))))</f>
        <v/>
      </c>
      <c r="AD33" s="122" t="str">
        <f t="shared" si="4"/>
        <v/>
      </c>
      <c r="AE33" s="117">
        <f>Juni!B33</f>
        <v>44008</v>
      </c>
      <c r="AF33" s="121" t="str">
        <f>IF(Juni!E33="","",Juni!E33)</f>
        <v/>
      </c>
      <c r="AG33" s="121" t="str">
        <f>IF(Juni!F33="","",Juni!F33)</f>
        <v/>
      </c>
      <c r="AH33" s="119" t="str">
        <f>IF(AG33="","",Juni!N33)</f>
        <v/>
      </c>
      <c r="AI33" s="119" t="str">
        <f>IF(Juni!F33="","",IF(AND(Juni!F33="Deutschland",Juni!E33="Deutschland"),28,IF(AND(Juni!F33="Deutschland",Juni!E33="Firma"),14,IF(Juni!F33&lt;&gt;Juni!E33,VLOOKUP(Juni!F33,Einstellung!$C$6:$D$25,2,0),VLOOKUP(Juni!F33,Einstellung!$A$6:$B$25,2,0)))))</f>
        <v/>
      </c>
      <c r="AJ33" s="122" t="str">
        <f t="shared" si="5"/>
        <v/>
      </c>
      <c r="AK33" s="117">
        <f>Juli!B33</f>
        <v>44038</v>
      </c>
      <c r="AL33" s="118" t="str">
        <f>IF(Juli!E33="","",Juli!E33)</f>
        <v/>
      </c>
      <c r="AM33" s="118" t="str">
        <f>IF(Juli!F33="","",Juli!F33)</f>
        <v/>
      </c>
      <c r="AN33" s="119" t="str">
        <f>IF(AM33="","",Juli!N33)</f>
        <v/>
      </c>
      <c r="AO33" s="119" t="str">
        <f>IF(Juli!F33="","",IF(AND(Juli!F33="Deutschland",Juli!E33="Deutschland"),28,IF(AND(Juli!F33="Deutschland",Juli!E33="Firma"),14,IF(Juli!F33&lt;&gt;Juli!E33,VLOOKUP(Juli!F33,Einstellung!$C$6:$D$25,2,0),VLOOKUP(Juli!F33,Einstellung!$A$6:$B$25,2,0)))))</f>
        <v/>
      </c>
      <c r="AP33" s="122" t="str">
        <f t="shared" si="6"/>
        <v/>
      </c>
      <c r="AQ33" s="117">
        <f>Aug!B33</f>
        <v>44069</v>
      </c>
      <c r="AR33" s="121" t="str">
        <f>IF(Aug!E33="","",Aug!E33)</f>
        <v/>
      </c>
      <c r="AS33" s="121" t="str">
        <f>IF(Aug!F33="","",Aug!F33)</f>
        <v/>
      </c>
      <c r="AT33" s="124" t="str">
        <f>IF(AS33="","",Aug!N33)</f>
        <v/>
      </c>
      <c r="AU33" s="119" t="str">
        <f>IF(Aug!F33="","",IF(AND(Aug!F33="Deutschland",Aug!E33="Deutschland"),28,IF(AND(Aug!F33="Deutschland",Aug!E33="Firma"),14,IF(Aug!F33&lt;&gt;Aug!E33,VLOOKUP(Aug!F33,Einstellung!$C$6:$D$25,2,0),VLOOKUP(Aug!F33,Einstellung!$A$6:$B$25,2,0)))))</f>
        <v/>
      </c>
      <c r="AV33" s="123" t="str">
        <f t="shared" si="7"/>
        <v/>
      </c>
      <c r="AW33" s="125">
        <f>Sep!B33</f>
        <v>44100</v>
      </c>
      <c r="AX33" s="118" t="str">
        <f>IF(Sep!E33="","",Sep!E33)</f>
        <v/>
      </c>
      <c r="AY33" s="118" t="str">
        <f>IF(Sep!F33="","",Sep!F33)</f>
        <v/>
      </c>
      <c r="AZ33" s="124" t="str">
        <f>IF(AY33="","",Sep!N33)</f>
        <v/>
      </c>
      <c r="BA33" s="119" t="str">
        <f>IF(Sep!F33="","",IF(AND(Sep!F33="Deutschland",Sep!E33="Deutschland"),28,IF(AND(Sep!F33="Deutschland",Sep!E33="Firma"),14,IF(Sep!F33&lt;&gt;Sep!E33,VLOOKUP(Sep!F33,Einstellung!$C$6:$D$25,2,0),VLOOKUP(Sep!F33,Einstellung!$A$6:$B$25,2,0)))))</f>
        <v/>
      </c>
      <c r="BB33" s="122" t="str">
        <f t="shared" si="8"/>
        <v/>
      </c>
      <c r="BC33" s="148">
        <f>Okt!B33</f>
        <v>44130</v>
      </c>
      <c r="BD33" s="118" t="str">
        <f>IF(Okt!E33="","",Okt!E33)</f>
        <v/>
      </c>
      <c r="BE33" s="118" t="str">
        <f>IF(Okt!F33="","",Okt!F33)</f>
        <v/>
      </c>
      <c r="BF33" s="124" t="str">
        <f>IF(BE33="","",Okt!N33)</f>
        <v/>
      </c>
      <c r="BG33" s="119" t="str">
        <f>IF(Okt!F33="","",IF(AND(Okt!F33="Deutschland",Okt!E33="Deutschland"),28,IF(AND(Okt!F33="Deutschland",Okt!E33="Firma"),14,IF(Okt!F33&lt;&gt;Okt!E33,VLOOKUP(Okt!F33,Einstellung!$C$6:$D$25,2,0),VLOOKUP(Okt!F33,Einstellung!$A$6:$B$25,2,0)))))</f>
        <v/>
      </c>
      <c r="BH33" s="123" t="str">
        <f t="shared" si="9"/>
        <v/>
      </c>
      <c r="BI33" s="145">
        <f>Nov!B33</f>
        <v>44161</v>
      </c>
      <c r="BJ33" s="118" t="str">
        <f>IF(Nov!E33="","",Nov!E33)</f>
        <v/>
      </c>
      <c r="BK33" s="118" t="str">
        <f>IF(Nov!F33="","",Nov!F33)</f>
        <v/>
      </c>
      <c r="BL33" s="124" t="str">
        <f>IF(BK33="","",Nov!N33)</f>
        <v/>
      </c>
      <c r="BM33" s="119" t="str">
        <f>IF(Nov!F33="","",IF(AND(Nov!F33="Deutschland",Nov!E33="Deutschland"),28,IF(AND(Nov!F33="Deutschland",Nov!E33="Firma"),14,IF(Nov!F33&lt;&gt;Nov!E33,VLOOKUP(Nov!F33,Einstellung!$C$6:$D$25,2,0),VLOOKUP(Nov!F33,Einstellung!$A$6:$B$25,2,0)))))</f>
        <v/>
      </c>
      <c r="BN33" s="123" t="str">
        <f t="shared" si="10"/>
        <v/>
      </c>
      <c r="BO33" s="126">
        <f>Dez!B33</f>
        <v>44191</v>
      </c>
      <c r="BP33" s="118" t="str">
        <f>IF(Dez!E33="","",Dez!E33)</f>
        <v/>
      </c>
      <c r="BQ33" s="118" t="str">
        <f>IF(Dez!F33="","",Dez!F33)</f>
        <v/>
      </c>
      <c r="BR33" s="124" t="str">
        <f>IF(BQ33="","",Dez!N33)</f>
        <v/>
      </c>
      <c r="BS33" s="119" t="str">
        <f>IF(Dez!F33="","",IF(AND(Dez!F33="Deutschland",Dez!E33="Deutschland"),28,IF(AND(Dez!F33="Deutschland",Dez!E33="Firma"),14,IF(Dez!F33&lt;&gt;Dez!E33,VLOOKUP(Dez!F33,Einstellung!$C$6:$D$25,2,0),VLOOKUP(Dez!F33,Einstellung!$A$6:$B$25,2,0)))))</f>
        <v/>
      </c>
      <c r="BT33" s="123" t="str">
        <f t="shared" si="11"/>
        <v/>
      </c>
      <c r="BU33" s="244"/>
    </row>
    <row r="34" spans="1:75">
      <c r="A34" s="117">
        <f>Jan!B34</f>
        <v>43857</v>
      </c>
      <c r="B34" s="118" t="str">
        <f>IF(Jan!E34="","",Jan!E34)</f>
        <v/>
      </c>
      <c r="C34" s="118" t="str">
        <f>IF(Jan!F34="","",Jan!F34)</f>
        <v/>
      </c>
      <c r="D34" s="119" t="str">
        <f>IF(Jan!N34=0,"",Jan!N34)</f>
        <v/>
      </c>
      <c r="E34" s="119" t="str">
        <f>IF(Jan!F34="","",IF(AND(Jan!F34="Deutschland",Jan!E34="Deutschland"),28,IF(AND(Jan!F34="Deutschland",Jan!E34="Firma"),14,IF(Jan!F34&lt;&gt;Jan!E34,VLOOKUP(Jan!F34,Einstellung!$C$6:$D$25,2,0),VLOOKUP(Jan!F34,Einstellung!$A$6:$B$25,2,0)))))</f>
        <v/>
      </c>
      <c r="F34" s="120" t="str">
        <f t="shared" si="0"/>
        <v/>
      </c>
      <c r="G34" s="117">
        <f>Feb!B34</f>
        <v>43888</v>
      </c>
      <c r="H34" s="121" t="str">
        <f>IF(Feb!E34="","",Feb!E34)</f>
        <v/>
      </c>
      <c r="I34" s="121" t="str">
        <f>IF(Feb!F34="","",Feb!F34)</f>
        <v/>
      </c>
      <c r="J34" s="227" t="str">
        <f>IF(I34="","",Feb!N34)</f>
        <v/>
      </c>
      <c r="K34" s="119" t="str">
        <f>IF(Feb!F34="","",IF(AND(Feb!F34="Deutschland",Feb!E34="Deutschland"),28,IF(AND(Feb!F34="Deutschland",Feb!E34="Firma"),14,IF(Feb!F34&lt;&gt;Feb!E34,VLOOKUP(Feb!F34,Einstellung!$C$6:$D$25,2,0),VLOOKUP(Feb!F34,Einstellung!$A$6:$B$25,2,0)))))</f>
        <v/>
      </c>
      <c r="L34" s="122" t="str">
        <f t="shared" si="1"/>
        <v/>
      </c>
      <c r="M34" s="117">
        <f>März!B34</f>
        <v>43917</v>
      </c>
      <c r="N34" s="121" t="str">
        <f>IF(März!E34="","",März!E34)</f>
        <v/>
      </c>
      <c r="O34" s="121" t="str">
        <f>IF(März!F34="","",März!F34)</f>
        <v/>
      </c>
      <c r="P34" s="119" t="str">
        <f>IF(O34="","",März!N34)</f>
        <v/>
      </c>
      <c r="Q34" s="119" t="str">
        <f>IF(März!F34="","",IF(AND(März!F34="Deutschland",März!E34="Deutschland"),28,IF(AND(März!F34="Deutschland",März!E34="Firma"),14,IF(März!F34&lt;&gt;März!E34,VLOOKUP(März!F34,Einstellung!$C$6:$D$25,2,0),VLOOKUP(März!F34,Einstellung!$A$6:$B$25,2,0)))))</f>
        <v/>
      </c>
      <c r="R34" s="122" t="str">
        <f t="shared" si="2"/>
        <v/>
      </c>
      <c r="S34" s="117">
        <f>April!B34</f>
        <v>43948</v>
      </c>
      <c r="T34" s="121" t="str">
        <f>IF(April!E34="","",April!E34)</f>
        <v/>
      </c>
      <c r="U34" s="121" t="str">
        <f>IF(April!F34="","",April!F34)</f>
        <v/>
      </c>
      <c r="V34" s="119" t="str">
        <f>IF(U34="","",April!N34)</f>
        <v/>
      </c>
      <c r="W34" s="119" t="str">
        <f>IF(April!F34="","",IF(AND(April!F34="Deutschland",April!E34="Deutschland"),28,IF(AND(April!F34="Deutschland",April!E34="Firma"),14,IF(April!F34&lt;&gt;April!E34,VLOOKUP(April!F34,Einstellung!$C$6:$D$25,2,0),VLOOKUP(April!F34,Einstellung!$A$6:$B$25,2,0)))))</f>
        <v/>
      </c>
      <c r="X34" s="123" t="str">
        <f t="shared" si="3"/>
        <v/>
      </c>
      <c r="Y34" s="117">
        <f>Mai!B34</f>
        <v>43978</v>
      </c>
      <c r="Z34" s="118" t="str">
        <f>IF(Mai!E34="","",Mai!E34)</f>
        <v/>
      </c>
      <c r="AA34" s="118" t="str">
        <f>IF(Mai!F34="","",Mai!F34)</f>
        <v/>
      </c>
      <c r="AB34" s="119" t="str">
        <f>IF(AA34="","",Mai!N34)</f>
        <v/>
      </c>
      <c r="AC34" s="119" t="str">
        <f>IF(Mai!F34="","",IF(AND(Mai!F34="Deutschland",Mai!E34="Deutschland"),28,IF(AND(Mai!F34="Deutschland",Mai!E34="Firma"),14,IF(Mai!F34&lt;&gt;Mai!E34,VLOOKUP(Mai!F34,Einstellung!$C$6:$D$25,2,0),VLOOKUP(Mai!F34,Einstellung!$A$6:$B$25,2,0)))))</f>
        <v/>
      </c>
      <c r="AD34" s="122" t="str">
        <f t="shared" si="4"/>
        <v/>
      </c>
      <c r="AE34" s="117">
        <f>Juni!B34</f>
        <v>44009</v>
      </c>
      <c r="AF34" s="121" t="str">
        <f>IF(Juni!E34="","",Juni!E34)</f>
        <v/>
      </c>
      <c r="AG34" s="121" t="str">
        <f>IF(Juni!F34="","",Juni!F34)</f>
        <v/>
      </c>
      <c r="AH34" s="119" t="str">
        <f>IF(AG34="","",Juni!N34)</f>
        <v/>
      </c>
      <c r="AI34" s="119" t="str">
        <f>IF(Juni!F34="","",IF(AND(Juni!F34="Deutschland",Juni!E34="Deutschland"),28,IF(AND(Juni!F34="Deutschland",Juni!E34="Firma"),14,IF(Juni!F34&lt;&gt;Juni!E34,VLOOKUP(Juni!F34,Einstellung!$C$6:$D$25,2,0),VLOOKUP(Juni!F34,Einstellung!$A$6:$B$25,2,0)))))</f>
        <v/>
      </c>
      <c r="AJ34" s="122" t="str">
        <f t="shared" si="5"/>
        <v/>
      </c>
      <c r="AK34" s="117">
        <f>Juli!B34</f>
        <v>44039</v>
      </c>
      <c r="AL34" s="118" t="str">
        <f>IF(Juli!E34="","",Juli!E34)</f>
        <v/>
      </c>
      <c r="AM34" s="118" t="str">
        <f>IF(Juli!F34="","",Juli!F34)</f>
        <v/>
      </c>
      <c r="AN34" s="119" t="str">
        <f>IF(AM34="","",Juli!N34)</f>
        <v/>
      </c>
      <c r="AO34" s="119" t="str">
        <f>IF(Juli!F34="","",IF(AND(Juli!F34="Deutschland",Juli!E34="Deutschland"),28,IF(AND(Juli!F34="Deutschland",Juli!E34="Firma"),14,IF(Juli!F34&lt;&gt;Juli!E34,VLOOKUP(Juli!F34,Einstellung!$C$6:$D$25,2,0),VLOOKUP(Juli!F34,Einstellung!$A$6:$B$25,2,0)))))</f>
        <v/>
      </c>
      <c r="AP34" s="122" t="str">
        <f t="shared" si="6"/>
        <v/>
      </c>
      <c r="AQ34" s="117">
        <f>Aug!B34</f>
        <v>44070</v>
      </c>
      <c r="AR34" s="121" t="str">
        <f>IF(Aug!E34="","",Aug!E34)</f>
        <v/>
      </c>
      <c r="AS34" s="121" t="str">
        <f>IF(Aug!F34="","",Aug!F34)</f>
        <v/>
      </c>
      <c r="AT34" s="124" t="str">
        <f>IF(AS34="","",Aug!N34)</f>
        <v/>
      </c>
      <c r="AU34" s="119" t="str">
        <f>IF(Aug!F34="","",IF(AND(Aug!F34="Deutschland",Aug!E34="Deutschland"),28,IF(AND(Aug!F34="Deutschland",Aug!E34="Firma"),14,IF(Aug!F34&lt;&gt;Aug!E34,VLOOKUP(Aug!F34,Einstellung!$C$6:$D$25,2,0),VLOOKUP(Aug!F34,Einstellung!$A$6:$B$25,2,0)))))</f>
        <v/>
      </c>
      <c r="AV34" s="123" t="str">
        <f t="shared" si="7"/>
        <v/>
      </c>
      <c r="AW34" s="125">
        <f>Sep!B34</f>
        <v>44101</v>
      </c>
      <c r="AX34" s="118" t="str">
        <f>IF(Sep!E34="","",Sep!E34)</f>
        <v/>
      </c>
      <c r="AY34" s="118" t="str">
        <f>IF(Sep!F34="","",Sep!F34)</f>
        <v/>
      </c>
      <c r="AZ34" s="124" t="str">
        <f>IF(AY34="","",Sep!N34)</f>
        <v/>
      </c>
      <c r="BA34" s="119" t="str">
        <f>IF(Sep!F34="","",IF(AND(Sep!F34="Deutschland",Sep!E34="Deutschland"),28,IF(AND(Sep!F34="Deutschland",Sep!E34="Firma"),14,IF(Sep!F34&lt;&gt;Sep!E34,VLOOKUP(Sep!F34,Einstellung!$C$6:$D$25,2,0),VLOOKUP(Sep!F34,Einstellung!$A$6:$B$25,2,0)))))</f>
        <v/>
      </c>
      <c r="BB34" s="122" t="str">
        <f t="shared" si="8"/>
        <v/>
      </c>
      <c r="BC34" s="148">
        <f>Okt!B34</f>
        <v>44131</v>
      </c>
      <c r="BD34" s="118" t="str">
        <f>IF(Okt!E34="","",Okt!E34)</f>
        <v/>
      </c>
      <c r="BE34" s="118" t="str">
        <f>IF(Okt!F34="","",Okt!F34)</f>
        <v/>
      </c>
      <c r="BF34" s="124" t="str">
        <f>IF(BE34="","",Okt!N34)</f>
        <v/>
      </c>
      <c r="BG34" s="119" t="str">
        <f>IF(Okt!F34="","",IF(AND(Okt!F34="Deutschland",Okt!E34="Deutschland"),28,IF(AND(Okt!F34="Deutschland",Okt!E34="Firma"),14,IF(Okt!F34&lt;&gt;Okt!E34,VLOOKUP(Okt!F34,Einstellung!$C$6:$D$25,2,0),VLOOKUP(Okt!F34,Einstellung!$A$6:$B$25,2,0)))))</f>
        <v/>
      </c>
      <c r="BH34" s="123" t="str">
        <f t="shared" si="9"/>
        <v/>
      </c>
      <c r="BI34" s="145">
        <f>Nov!B34</f>
        <v>44162</v>
      </c>
      <c r="BJ34" s="118" t="str">
        <f>IF(Nov!E34="","",Nov!E34)</f>
        <v/>
      </c>
      <c r="BK34" s="118" t="str">
        <f>IF(Nov!F34="","",Nov!F34)</f>
        <v/>
      </c>
      <c r="BL34" s="124" t="str">
        <f>IF(BK34="","",Nov!N34)</f>
        <v/>
      </c>
      <c r="BM34" s="119" t="str">
        <f>IF(Nov!F34="","",IF(AND(Nov!F34="Deutschland",Nov!E34="Deutschland"),28,IF(AND(Nov!F34="Deutschland",Nov!E34="Firma"),14,IF(Nov!F34&lt;&gt;Nov!E34,VLOOKUP(Nov!F34,Einstellung!$C$6:$D$25,2,0),VLOOKUP(Nov!F34,Einstellung!$A$6:$B$25,2,0)))))</f>
        <v/>
      </c>
      <c r="BN34" s="123" t="str">
        <f t="shared" si="10"/>
        <v/>
      </c>
      <c r="BO34" s="126">
        <f>Dez!B34</f>
        <v>44192</v>
      </c>
      <c r="BP34" s="118" t="str">
        <f>IF(Dez!E34="","",Dez!E34)</f>
        <v/>
      </c>
      <c r="BQ34" s="118" t="str">
        <f>IF(Dez!F34="","",Dez!F34)</f>
        <v/>
      </c>
      <c r="BR34" s="124" t="str">
        <f>IF(BQ34="","",Dez!N34)</f>
        <v/>
      </c>
      <c r="BS34" s="119" t="str">
        <f>IF(Dez!F34="","",IF(AND(Dez!F34="Deutschland",Dez!E34="Deutschland"),28,IF(AND(Dez!F34="Deutschland",Dez!E34="Firma"),14,IF(Dez!F34&lt;&gt;Dez!E34,VLOOKUP(Dez!F34,Einstellung!$C$6:$D$25,2,0),VLOOKUP(Dez!F34,Einstellung!$A$6:$B$25,2,0)))))</f>
        <v/>
      </c>
      <c r="BT34" s="123" t="str">
        <f t="shared" si="11"/>
        <v/>
      </c>
      <c r="BU34" s="244"/>
    </row>
    <row r="35" spans="1:75">
      <c r="A35" s="117">
        <f>Jan!B35</f>
        <v>43858</v>
      </c>
      <c r="B35" s="118" t="str">
        <f>IF(Jan!E35="","",Jan!E35)</f>
        <v/>
      </c>
      <c r="C35" s="118" t="str">
        <f>IF(Jan!F35="","",Jan!F35)</f>
        <v/>
      </c>
      <c r="D35" s="119" t="str">
        <f>IF(Jan!N35=0,"",Jan!N35)</f>
        <v/>
      </c>
      <c r="E35" s="119" t="str">
        <f>IF(Jan!F35="","",IF(AND(Jan!F35="Deutschland",Jan!E35="Deutschland"),28,IF(AND(Jan!F35="Deutschland",Jan!E35="Firma"),14,IF(Jan!F35&lt;&gt;Jan!E35,VLOOKUP(Jan!F35,Einstellung!$C$6:$D$25,2,0),VLOOKUP(Jan!F35,Einstellung!$A$6:$B$25,2,0)))))</f>
        <v/>
      </c>
      <c r="F35" s="120" t="str">
        <f t="shared" si="0"/>
        <v/>
      </c>
      <c r="G35" s="117">
        <f>Feb!B35</f>
        <v>43889</v>
      </c>
      <c r="H35" s="121" t="str">
        <f>IF(Feb!E35="","",Feb!E35)</f>
        <v/>
      </c>
      <c r="I35" s="121" t="str">
        <f>IF(Feb!F35="","",Feb!F35)</f>
        <v/>
      </c>
      <c r="J35" s="227" t="str">
        <f>IF(I35="","",Feb!N35)</f>
        <v/>
      </c>
      <c r="K35" s="119" t="str">
        <f>IF(Feb!F35="","",IF(AND(Feb!F35="Deutschland",Feb!E35="Deutschland"),28,IF(AND(Feb!F35="Deutschland",Feb!E35="Firma"),14,IF(Feb!F35&lt;&gt;Feb!E35,VLOOKUP(Feb!F35,Einstellung!$C$6:$D$25,2,0),VLOOKUP(Feb!F35,Einstellung!$A$6:$B$25,2,0)))))</f>
        <v/>
      </c>
      <c r="L35" s="122" t="str">
        <f t="shared" si="1"/>
        <v/>
      </c>
      <c r="M35" s="117">
        <f>März!B35</f>
        <v>43918</v>
      </c>
      <c r="N35" s="121" t="str">
        <f>IF(März!E35="","",März!E35)</f>
        <v/>
      </c>
      <c r="O35" s="121" t="str">
        <f>IF(März!F35="","",März!F35)</f>
        <v/>
      </c>
      <c r="P35" s="119" t="str">
        <f>IF(O35="","",März!N35)</f>
        <v/>
      </c>
      <c r="Q35" s="119" t="str">
        <f>IF(März!F35="","",IF(AND(März!F35="Deutschland",März!E35="Deutschland"),28,IF(AND(März!F35="Deutschland",März!E35="Firma"),14,IF(März!F35&lt;&gt;März!E35,VLOOKUP(März!F35,Einstellung!$C$6:$D$25,2,0),VLOOKUP(März!F35,Einstellung!$A$6:$B$25,2,0)))))</f>
        <v/>
      </c>
      <c r="R35" s="122" t="str">
        <f t="shared" si="2"/>
        <v/>
      </c>
      <c r="S35" s="117">
        <f>April!B35</f>
        <v>43949</v>
      </c>
      <c r="T35" s="121" t="str">
        <f>IF(April!E35="","",April!E35)</f>
        <v/>
      </c>
      <c r="U35" s="121" t="str">
        <f>IF(April!F35="","",April!F35)</f>
        <v/>
      </c>
      <c r="V35" s="119" t="str">
        <f>IF(U35="","",April!N35)</f>
        <v/>
      </c>
      <c r="W35" s="119" t="str">
        <f>IF(April!F35="","",IF(AND(April!F35="Deutschland",April!E35="Deutschland"),28,IF(AND(April!F35="Deutschland",April!E35="Firma"),14,IF(April!F35&lt;&gt;April!E35,VLOOKUP(April!F35,Einstellung!$C$6:$D$25,2,0),VLOOKUP(April!F35,Einstellung!$A$6:$B$25,2,0)))))</f>
        <v/>
      </c>
      <c r="X35" s="123" t="str">
        <f t="shared" si="3"/>
        <v/>
      </c>
      <c r="Y35" s="117">
        <f>Mai!B35</f>
        <v>43979</v>
      </c>
      <c r="Z35" s="118" t="str">
        <f>IF(Mai!E35="","",Mai!E35)</f>
        <v/>
      </c>
      <c r="AA35" s="118" t="str">
        <f>IF(Mai!F35="","",Mai!F35)</f>
        <v/>
      </c>
      <c r="AB35" s="119" t="str">
        <f>IF(AA35="","",Mai!N35)</f>
        <v/>
      </c>
      <c r="AC35" s="119" t="str">
        <f>IF(Mai!F35="","",IF(AND(Mai!F35="Deutschland",Mai!E35="Deutschland"),28,IF(AND(Mai!F35="Deutschland",Mai!E35="Firma"),14,IF(Mai!F35&lt;&gt;Mai!E35,VLOOKUP(Mai!F35,Einstellung!$C$6:$D$25,2,0),VLOOKUP(Mai!F35,Einstellung!$A$6:$B$25,2,0)))))</f>
        <v/>
      </c>
      <c r="AD35" s="122" t="str">
        <f t="shared" si="4"/>
        <v/>
      </c>
      <c r="AE35" s="117">
        <f>Juni!B35</f>
        <v>44010</v>
      </c>
      <c r="AF35" s="121" t="str">
        <f>IF(Juni!E35="","",Juni!E35)</f>
        <v/>
      </c>
      <c r="AG35" s="121" t="str">
        <f>IF(Juni!F35="","",Juni!F35)</f>
        <v/>
      </c>
      <c r="AH35" s="119" t="str">
        <f>IF(AG35="","",Juni!N35)</f>
        <v/>
      </c>
      <c r="AI35" s="119" t="str">
        <f>IF(Juni!F35="","",IF(AND(Juni!F35="Deutschland",Juni!E35="Deutschland"),28,IF(AND(Juni!F35="Deutschland",Juni!E35="Firma"),14,IF(Juni!F35&lt;&gt;Juni!E35,VLOOKUP(Juni!F35,Einstellung!$C$6:$D$25,2,0),VLOOKUP(Juni!F35,Einstellung!$A$6:$B$25,2,0)))))</f>
        <v/>
      </c>
      <c r="AJ35" s="122" t="str">
        <f t="shared" si="5"/>
        <v/>
      </c>
      <c r="AK35" s="117">
        <f>Juli!B35</f>
        <v>44040</v>
      </c>
      <c r="AL35" s="118" t="str">
        <f>IF(Juli!E35="","",Juli!E35)</f>
        <v/>
      </c>
      <c r="AM35" s="118" t="str">
        <f>IF(Juli!F35="","",Juli!F35)</f>
        <v/>
      </c>
      <c r="AN35" s="119" t="str">
        <f>IF(AM35="","",Juli!N35)</f>
        <v/>
      </c>
      <c r="AO35" s="119" t="str">
        <f>IF(Juli!F35="","",IF(AND(Juli!F35="Deutschland",Juli!E35="Deutschland"),28,IF(AND(Juli!F35="Deutschland",Juli!E35="Firma"),14,IF(Juli!F35&lt;&gt;Juli!E35,VLOOKUP(Juli!F35,Einstellung!$C$6:$D$25,2,0),VLOOKUP(Juli!F35,Einstellung!$A$6:$B$25,2,0)))))</f>
        <v/>
      </c>
      <c r="AP35" s="122" t="str">
        <f t="shared" si="6"/>
        <v/>
      </c>
      <c r="AQ35" s="117">
        <f>Aug!B35</f>
        <v>44071</v>
      </c>
      <c r="AR35" s="121" t="str">
        <f>IF(Aug!E35="","",Aug!E35)</f>
        <v/>
      </c>
      <c r="AS35" s="121" t="str">
        <f>IF(Aug!F35="","",Aug!F35)</f>
        <v/>
      </c>
      <c r="AT35" s="124" t="str">
        <f>IF(AS35="","",Aug!N35)</f>
        <v/>
      </c>
      <c r="AU35" s="119" t="str">
        <f>IF(Aug!F35="","",IF(AND(Aug!F35="Deutschland",Aug!E35="Deutschland"),28,IF(AND(Aug!F35="Deutschland",Aug!E35="Firma"),14,IF(Aug!F35&lt;&gt;Aug!E35,VLOOKUP(Aug!F35,Einstellung!$C$6:$D$25,2,0),VLOOKUP(Aug!F35,Einstellung!$A$6:$B$25,2,0)))))</f>
        <v/>
      </c>
      <c r="AV35" s="123" t="str">
        <f t="shared" si="7"/>
        <v/>
      </c>
      <c r="AW35" s="125">
        <f>Sep!B35</f>
        <v>44102</v>
      </c>
      <c r="AX35" s="118" t="str">
        <f>IF(Sep!E35="","",Sep!E35)</f>
        <v/>
      </c>
      <c r="AY35" s="118" t="str">
        <f>IF(Sep!F35="","",Sep!F35)</f>
        <v/>
      </c>
      <c r="AZ35" s="124" t="str">
        <f>IF(AY35="","",Sep!N35)</f>
        <v/>
      </c>
      <c r="BA35" s="119" t="str">
        <f>IF(Sep!F35="","",IF(AND(Sep!F35="Deutschland",Sep!E35="Deutschland"),28,IF(AND(Sep!F35="Deutschland",Sep!E35="Firma"),14,IF(Sep!F35&lt;&gt;Sep!E35,VLOOKUP(Sep!F35,Einstellung!$C$6:$D$25,2,0),VLOOKUP(Sep!F35,Einstellung!$A$6:$B$25,2,0)))))</f>
        <v/>
      </c>
      <c r="BB35" s="122" t="str">
        <f t="shared" si="8"/>
        <v/>
      </c>
      <c r="BC35" s="148">
        <f>Okt!B35</f>
        <v>44132</v>
      </c>
      <c r="BD35" s="118" t="str">
        <f>IF(Okt!E35="","",Okt!E35)</f>
        <v/>
      </c>
      <c r="BE35" s="118" t="str">
        <f>IF(Okt!F35="","",Okt!F35)</f>
        <v/>
      </c>
      <c r="BF35" s="124" t="str">
        <f>IF(BE35="","",Okt!N35)</f>
        <v/>
      </c>
      <c r="BG35" s="119" t="str">
        <f>IF(Okt!F35="","",IF(AND(Okt!F35="Deutschland",Okt!E35="Deutschland"),28,IF(AND(Okt!F35="Deutschland",Okt!E35="Firma"),14,IF(Okt!F35&lt;&gt;Okt!E35,VLOOKUP(Okt!F35,Einstellung!$C$6:$D$25,2,0),VLOOKUP(Okt!F35,Einstellung!$A$6:$B$25,2,0)))))</f>
        <v/>
      </c>
      <c r="BH35" s="123" t="str">
        <f t="shared" si="9"/>
        <v/>
      </c>
      <c r="BI35" s="145">
        <f>Nov!B35</f>
        <v>44163</v>
      </c>
      <c r="BJ35" s="118" t="str">
        <f>IF(Nov!E35="","",Nov!E35)</f>
        <v/>
      </c>
      <c r="BK35" s="118" t="str">
        <f>IF(Nov!F35="","",Nov!F35)</f>
        <v/>
      </c>
      <c r="BL35" s="124" t="str">
        <f>IF(BK35="","",Nov!N35)</f>
        <v/>
      </c>
      <c r="BM35" s="119" t="str">
        <f>IF(Nov!F35="","",IF(AND(Nov!F35="Deutschland",Nov!E35="Deutschland"),28,IF(AND(Nov!F35="Deutschland",Nov!E35="Firma"),14,IF(Nov!F35&lt;&gt;Nov!E35,VLOOKUP(Nov!F35,Einstellung!$C$6:$D$25,2,0),VLOOKUP(Nov!F35,Einstellung!$A$6:$B$25,2,0)))))</f>
        <v/>
      </c>
      <c r="BN35" s="123" t="str">
        <f t="shared" si="10"/>
        <v/>
      </c>
      <c r="BO35" s="126">
        <f>Dez!B35</f>
        <v>44193</v>
      </c>
      <c r="BP35" s="118" t="str">
        <f>IF(Dez!E35="","",Dez!E35)</f>
        <v/>
      </c>
      <c r="BQ35" s="118" t="str">
        <f>IF(Dez!F35="","",Dez!F35)</f>
        <v/>
      </c>
      <c r="BR35" s="124" t="str">
        <f>IF(BQ35="","",Dez!N35)</f>
        <v/>
      </c>
      <c r="BS35" s="119" t="str">
        <f>IF(Dez!F35="","",IF(AND(Dez!F35="Deutschland",Dez!E35="Deutschland"),28,IF(AND(Dez!F35="Deutschland",Dez!E35="Firma"),14,IF(Dez!F35&lt;&gt;Dez!E35,VLOOKUP(Dez!F35,Einstellung!$C$6:$D$25,2,0),VLOOKUP(Dez!F35,Einstellung!$A$6:$B$25,2,0)))))</f>
        <v/>
      </c>
      <c r="BT35" s="123" t="str">
        <f t="shared" si="11"/>
        <v/>
      </c>
      <c r="BU35" s="244"/>
    </row>
    <row r="36" spans="1:75">
      <c r="A36" s="117">
        <f>Jan!B36</f>
        <v>43859</v>
      </c>
      <c r="B36" s="118" t="str">
        <f>IF(Jan!E36="","",Jan!E36)</f>
        <v/>
      </c>
      <c r="C36" s="118" t="str">
        <f>IF(Jan!F36="","",Jan!F36)</f>
        <v/>
      </c>
      <c r="D36" s="119" t="str">
        <f>IF(Jan!N36=0,"",Jan!N36)</f>
        <v/>
      </c>
      <c r="E36" s="119" t="str">
        <f>IF(Jan!F36="","",IF(AND(Jan!F36="Deutschland",Jan!E36="Deutschland"),28,IF(AND(Jan!F36="Deutschland",Jan!E36="Firma"),14,IF(Jan!F36&lt;&gt;Jan!E36,VLOOKUP(Jan!F36,Einstellung!$C$6:$D$25,2,0),VLOOKUP(Jan!F36,Einstellung!$A$6:$B$25,2,0)))))</f>
        <v/>
      </c>
      <c r="F36" s="120" t="str">
        <f t="shared" si="0"/>
        <v/>
      </c>
      <c r="G36" s="117"/>
      <c r="H36" s="121"/>
      <c r="I36" s="121"/>
      <c r="J36" s="119"/>
      <c r="K36" s="119" t="str">
        <f>IF(Feb!F36="","",IF(Feb!F36="Firma",12,IF(Feb!F36="Deutschland",Feb!N36,VLOOKUP(Feb!F36,Einstellung!$A$6:$B$25,2,0))))</f>
        <v/>
      </c>
      <c r="L36" s="122"/>
      <c r="M36" s="117">
        <f>März!B36</f>
        <v>43919</v>
      </c>
      <c r="N36" s="121" t="str">
        <f>IF(März!E36="","",März!E36)</f>
        <v/>
      </c>
      <c r="O36" s="121" t="str">
        <f>IF(März!F36="","",März!F36)</f>
        <v/>
      </c>
      <c r="P36" s="119" t="str">
        <f>IF(O36="","",März!N36)</f>
        <v/>
      </c>
      <c r="Q36" s="119" t="str">
        <f>IF(März!F36="","",IF(AND(März!F36="Deutschland",März!E36="Deutschland"),28,IF(AND(März!F36="Deutschland",März!E36="Firma"),14,IF(März!F36&lt;&gt;März!E36,VLOOKUP(März!F36,Einstellung!$C$6:$D$25,2,0),VLOOKUP(März!F36,Einstellung!$A$6:$B$25,2,0)))))</f>
        <v/>
      </c>
      <c r="R36" s="122" t="str">
        <f t="shared" si="2"/>
        <v/>
      </c>
      <c r="S36" s="117">
        <f>April!B36</f>
        <v>43950</v>
      </c>
      <c r="T36" s="121" t="str">
        <f>IF(April!E36="","",April!E36)</f>
        <v/>
      </c>
      <c r="U36" s="121" t="str">
        <f>IF(April!F36="","",April!F36)</f>
        <v/>
      </c>
      <c r="V36" s="119" t="str">
        <f>IF(U36="","",April!N36)</f>
        <v/>
      </c>
      <c r="W36" s="119" t="str">
        <f>IF(April!F36="","",IF(AND(April!F36="Deutschland",April!E36="Deutschland"),28,IF(AND(April!F36="Deutschland",April!E36="Firma"),14,IF(April!F36&lt;&gt;April!E36,VLOOKUP(April!F36,Einstellung!$C$6:$D$25,2,0),VLOOKUP(April!F36,Einstellung!$A$6:$B$25,2,0)))))</f>
        <v/>
      </c>
      <c r="X36" s="123" t="str">
        <f t="shared" si="3"/>
        <v/>
      </c>
      <c r="Y36" s="117">
        <f>Mai!B36</f>
        <v>43980</v>
      </c>
      <c r="Z36" s="118" t="str">
        <f>IF(Mai!E36="","",Mai!E36)</f>
        <v/>
      </c>
      <c r="AA36" s="118" t="str">
        <f>IF(Mai!F36="","",Mai!F36)</f>
        <v/>
      </c>
      <c r="AB36" s="119" t="str">
        <f>IF(AA36="","",Mai!N36)</f>
        <v/>
      </c>
      <c r="AC36" s="119" t="str">
        <f>IF(Mai!F36="","",IF(AND(Mai!F36="Deutschland",Mai!E36="Deutschland"),28,IF(AND(Mai!F36="Deutschland",Mai!E36="Firma"),14,IF(Mai!F36&lt;&gt;Mai!E36,VLOOKUP(Mai!F36,Einstellung!$C$6:$D$25,2,0),VLOOKUP(Mai!F36,Einstellung!$A$6:$B$25,2,0)))))</f>
        <v/>
      </c>
      <c r="AD36" s="122" t="str">
        <f t="shared" si="4"/>
        <v/>
      </c>
      <c r="AE36" s="117">
        <f>Juni!B36</f>
        <v>44011</v>
      </c>
      <c r="AF36" s="121" t="str">
        <f>IF(Juni!E36="","",Juni!E36)</f>
        <v/>
      </c>
      <c r="AG36" s="121" t="str">
        <f>IF(Juni!F36="","",Juni!F36)</f>
        <v/>
      </c>
      <c r="AH36" s="119" t="str">
        <f>IF(AG36="","",Juni!N36)</f>
        <v/>
      </c>
      <c r="AI36" s="119" t="str">
        <f>IF(Juni!F36="","",IF(AND(Juni!F36="Deutschland",Juni!E36="Deutschland"),28,IF(AND(Juni!F36="Deutschland",Juni!E36="Firma"),14,IF(Juni!F36&lt;&gt;Juni!E36,VLOOKUP(Juni!F36,Einstellung!$C$6:$D$25,2,0),VLOOKUP(Juni!F36,Einstellung!$A$6:$B$25,2,0)))))</f>
        <v/>
      </c>
      <c r="AJ36" s="122" t="str">
        <f t="shared" si="5"/>
        <v/>
      </c>
      <c r="AK36" s="117">
        <f>Juli!B36</f>
        <v>44041</v>
      </c>
      <c r="AL36" s="118" t="str">
        <f>IF(Juli!E36="","",Juli!E36)</f>
        <v/>
      </c>
      <c r="AM36" s="118" t="str">
        <f>IF(Juli!F36="","",Juli!F36)</f>
        <v/>
      </c>
      <c r="AN36" s="119" t="str">
        <f>IF(AM36="","",Juli!N36)</f>
        <v/>
      </c>
      <c r="AO36" s="119" t="str">
        <f>IF(Juli!F36="","",IF(AND(Juli!F36="Deutschland",Juli!E36="Deutschland"),28,IF(AND(Juli!F36="Deutschland",Juli!E36="Firma"),14,IF(Juli!F36&lt;&gt;Juli!E36,VLOOKUP(Juli!F36,Einstellung!$C$6:$D$25,2,0),VLOOKUP(Juli!F36,Einstellung!$A$6:$B$25,2,0)))))</f>
        <v/>
      </c>
      <c r="AP36" s="122" t="str">
        <f t="shared" si="6"/>
        <v/>
      </c>
      <c r="AQ36" s="117">
        <f>Aug!B36</f>
        <v>44072</v>
      </c>
      <c r="AR36" s="121" t="str">
        <f>IF(Aug!E36="","",Aug!E36)</f>
        <v/>
      </c>
      <c r="AS36" s="121" t="str">
        <f>IF(Aug!F36="","",Aug!F36)</f>
        <v/>
      </c>
      <c r="AT36" s="124" t="str">
        <f>IF(AS36="","",Aug!N36)</f>
        <v/>
      </c>
      <c r="AU36" s="119" t="str">
        <f>IF(Aug!F36="","",IF(AND(Aug!F36="Deutschland",Aug!E36="Deutschland"),28,IF(AND(Aug!F36="Deutschland",Aug!E36="Firma"),14,IF(Aug!F36&lt;&gt;Aug!E36,VLOOKUP(Aug!F36,Einstellung!$C$6:$D$25,2,0),VLOOKUP(Aug!F36,Einstellung!$A$6:$B$25,2,0)))))</f>
        <v/>
      </c>
      <c r="AV36" s="123" t="str">
        <f t="shared" si="7"/>
        <v/>
      </c>
      <c r="AW36" s="125">
        <f>Sep!B36</f>
        <v>44103</v>
      </c>
      <c r="AX36" s="118" t="str">
        <f>IF(Sep!E36="","",Sep!E36)</f>
        <v/>
      </c>
      <c r="AY36" s="118" t="str">
        <f>IF(Sep!F36="","",Sep!F36)</f>
        <v/>
      </c>
      <c r="AZ36" s="124" t="str">
        <f>IF(AY36="","",Sep!N36)</f>
        <v/>
      </c>
      <c r="BA36" s="119" t="str">
        <f>IF(Sep!F36="","",IF(AND(Sep!F36="Deutschland",Sep!E36="Deutschland"),28,IF(AND(Sep!F36="Deutschland",Sep!E36="Firma"),14,IF(Sep!F36&lt;&gt;Sep!E36,VLOOKUP(Sep!F36,Einstellung!$C$6:$D$25,2,0),VLOOKUP(Sep!F36,Einstellung!$A$6:$B$25,2,0)))))</f>
        <v/>
      </c>
      <c r="BB36" s="122" t="str">
        <f t="shared" si="8"/>
        <v/>
      </c>
      <c r="BC36" s="148">
        <f>Okt!B36</f>
        <v>44133</v>
      </c>
      <c r="BD36" s="118" t="str">
        <f>IF(Okt!E36="","",Okt!E36)</f>
        <v/>
      </c>
      <c r="BE36" s="118" t="str">
        <f>IF(Okt!F36="","",Okt!F36)</f>
        <v/>
      </c>
      <c r="BF36" s="124" t="str">
        <f>IF(BE36="","",Okt!N36)</f>
        <v/>
      </c>
      <c r="BG36" s="119" t="str">
        <f>IF(Okt!F36="","",IF(AND(Okt!F36="Deutschland",Okt!E36="Deutschland"),28,IF(AND(Okt!F36="Deutschland",Okt!E36="Firma"),14,IF(Okt!F36&lt;&gt;Okt!E36,VLOOKUP(Okt!F36,Einstellung!$C$6:$D$25,2,0),VLOOKUP(Okt!F36,Einstellung!$A$6:$B$25,2,0)))))</f>
        <v/>
      </c>
      <c r="BH36" s="123" t="str">
        <f t="shared" si="9"/>
        <v/>
      </c>
      <c r="BI36" s="145">
        <f>Nov!B36</f>
        <v>44164</v>
      </c>
      <c r="BJ36" s="118" t="str">
        <f>IF(Nov!E36="","",Nov!E36)</f>
        <v/>
      </c>
      <c r="BK36" s="118" t="str">
        <f>IF(Nov!F36="","",Nov!F36)</f>
        <v/>
      </c>
      <c r="BL36" s="124" t="str">
        <f>IF(BK36="","",Nov!N36)</f>
        <v/>
      </c>
      <c r="BM36" s="119" t="str">
        <f>IF(Nov!F36="","",IF(AND(Nov!F36="Deutschland",Nov!E36="Deutschland"),28,IF(AND(Nov!F36="Deutschland",Nov!E36="Firma"),14,IF(Nov!F36&lt;&gt;Nov!E36,VLOOKUP(Nov!F36,Einstellung!$C$6:$D$25,2,0),VLOOKUP(Nov!F36,Einstellung!$A$6:$B$25,2,0)))))</f>
        <v/>
      </c>
      <c r="BN36" s="123" t="str">
        <f t="shared" si="10"/>
        <v/>
      </c>
      <c r="BO36" s="126">
        <f>Dez!B36</f>
        <v>44194</v>
      </c>
      <c r="BP36" s="118" t="str">
        <f>IF(Dez!E36="","",Dez!E36)</f>
        <v/>
      </c>
      <c r="BQ36" s="118" t="str">
        <f>IF(Dez!F36="","",Dez!F36)</f>
        <v/>
      </c>
      <c r="BR36" s="124" t="str">
        <f>IF(BQ36="","",Dez!N36)</f>
        <v/>
      </c>
      <c r="BS36" s="119" t="str">
        <f>IF(Dez!F36="","",IF(AND(Dez!F36="Deutschland",Dez!E36="Deutschland"),28,IF(AND(Dez!F36="Deutschland",Dez!E36="Firma"),14,IF(Dez!F36&lt;&gt;Dez!E36,VLOOKUP(Dez!F36,Einstellung!$C$6:$D$25,2,0),VLOOKUP(Dez!F36,Einstellung!$A$6:$B$25,2,0)))))</f>
        <v/>
      </c>
      <c r="BT36" s="123" t="str">
        <f t="shared" si="11"/>
        <v/>
      </c>
      <c r="BU36" s="244"/>
    </row>
    <row r="37" spans="1:75">
      <c r="A37" s="117">
        <f>Jan!B37</f>
        <v>43860</v>
      </c>
      <c r="B37" s="118" t="str">
        <f>IF(Jan!E37="","",Jan!E37)</f>
        <v/>
      </c>
      <c r="C37" s="118" t="str">
        <f>IF(Jan!F37="","",Jan!F37)</f>
        <v/>
      </c>
      <c r="D37" s="119" t="str">
        <f>IF(Jan!N37=0,"",Jan!N37)</f>
        <v/>
      </c>
      <c r="E37" s="119" t="str">
        <f>IF(Jan!F37="","",IF(AND(Jan!F37="Deutschland",Jan!E37="Deutschland"),28,IF(AND(Jan!F37="Deutschland",Jan!E37="Firma"),14,IF(Jan!F37&lt;&gt;Jan!E37,VLOOKUP(Jan!F37,Einstellung!$C$6:$D$25,2,0),VLOOKUP(Jan!F37,Einstellung!$A$6:$B$25,2,0)))))</f>
        <v/>
      </c>
      <c r="F37" s="120" t="str">
        <f t="shared" si="0"/>
        <v/>
      </c>
      <c r="G37" s="117"/>
      <c r="H37" s="121"/>
      <c r="I37" s="121"/>
      <c r="J37" s="119"/>
      <c r="K37" s="119" t="str">
        <f>IF(Feb!F37="","",IF(Feb!F37="Firma",12,IF(Feb!F37="Deutschland",Feb!N37,VLOOKUP(Feb!F37,Einstellung!$A$6:$B$25,2,0))))</f>
        <v/>
      </c>
      <c r="L37" s="122"/>
      <c r="M37" s="117">
        <f>März!B37</f>
        <v>43920</v>
      </c>
      <c r="N37" s="121" t="str">
        <f>IF(März!E37="","",März!E37)</f>
        <v/>
      </c>
      <c r="O37" s="121" t="str">
        <f>IF(März!F37="","",März!F37)</f>
        <v/>
      </c>
      <c r="P37" s="119" t="str">
        <f>IF(O37="","",März!N37)</f>
        <v/>
      </c>
      <c r="Q37" s="119" t="str">
        <f>IF(März!F37="","",IF(AND(März!F37="Deutschland",März!E37="Deutschland"),28,IF(AND(März!F37="Deutschland",März!E37="Firma"),14,IF(März!F37&lt;&gt;März!E37,VLOOKUP(März!F37,Einstellung!$C$6:$D$25,2,0),VLOOKUP(März!F37,Einstellung!$A$6:$B$25,2,0)))))</f>
        <v/>
      </c>
      <c r="R37" s="122" t="str">
        <f t="shared" si="2"/>
        <v/>
      </c>
      <c r="S37" s="117">
        <f>April!B37</f>
        <v>43951</v>
      </c>
      <c r="T37" s="121" t="str">
        <f>IF(April!E37="","",April!E37)</f>
        <v/>
      </c>
      <c r="U37" s="121" t="str">
        <f>IF(April!F37="","",April!F37)</f>
        <v/>
      </c>
      <c r="V37" s="119" t="str">
        <f>IF(U37="","",April!N37)</f>
        <v/>
      </c>
      <c r="W37" s="119" t="str">
        <f>IF(April!F37="","",IF(AND(April!F37="Deutschland",April!E37="Deutschland"),28,IF(AND(April!F37="Deutschland",April!E37="Firma"),14,IF(April!F37&lt;&gt;April!E37,VLOOKUP(April!F37,Einstellung!$C$6:$D$25,2,0),VLOOKUP(April!F37,Einstellung!$A$6:$B$25,2,0)))))</f>
        <v/>
      </c>
      <c r="X37" s="123" t="str">
        <f t="shared" si="3"/>
        <v/>
      </c>
      <c r="Y37" s="117">
        <f>Mai!B37</f>
        <v>43981</v>
      </c>
      <c r="Z37" s="118" t="str">
        <f>IF(Mai!E37="","",Mai!E37)</f>
        <v/>
      </c>
      <c r="AA37" s="118" t="str">
        <f>IF(Mai!F37="","",Mai!F37)</f>
        <v/>
      </c>
      <c r="AB37" s="119" t="str">
        <f>IF(AA37="","",Mai!N37)</f>
        <v/>
      </c>
      <c r="AC37" s="119" t="str">
        <f>IF(Mai!F37="","",IF(AND(Mai!F37="Deutschland",Mai!E37="Deutschland"),28,IF(AND(Mai!F37="Deutschland",Mai!E37="Firma"),14,IF(Mai!F37&lt;&gt;Mai!E37,VLOOKUP(Mai!F37,Einstellung!$C$6:$D$25,2,0),VLOOKUP(Mai!F37,Einstellung!$A$6:$B$25,2,0)))))</f>
        <v/>
      </c>
      <c r="AD37" s="122" t="str">
        <f t="shared" si="4"/>
        <v/>
      </c>
      <c r="AE37" s="117">
        <f>Juni!B37</f>
        <v>44012</v>
      </c>
      <c r="AF37" s="121" t="str">
        <f>IF(Juni!E37="","",Juni!E37)</f>
        <v/>
      </c>
      <c r="AG37" s="121" t="str">
        <f>IF(Juni!F37="","",Juni!F37)</f>
        <v/>
      </c>
      <c r="AH37" s="119" t="str">
        <f>IF(AG37="","",Juni!N37)</f>
        <v/>
      </c>
      <c r="AI37" s="119" t="str">
        <f>IF(Juni!F37="","",IF(AND(Juni!F37="Deutschland",Juni!E37="Deutschland"),28,IF(AND(Juni!F37="Deutschland",Juni!E37="Firma"),14,IF(Juni!F37&lt;&gt;Juni!E37,VLOOKUP(Juni!F37,Einstellung!$C$6:$D$25,2,0),VLOOKUP(Juni!F37,Einstellung!$A$6:$B$25,2,0)))))</f>
        <v/>
      </c>
      <c r="AJ37" s="122" t="str">
        <f t="shared" si="5"/>
        <v/>
      </c>
      <c r="AK37" s="117">
        <f>Juli!B37</f>
        <v>44042</v>
      </c>
      <c r="AL37" s="118" t="str">
        <f>IF(Juli!E37="","",Juli!E37)</f>
        <v/>
      </c>
      <c r="AM37" s="118" t="str">
        <f>IF(Juli!F37="","",Juli!F37)</f>
        <v/>
      </c>
      <c r="AN37" s="119" t="str">
        <f>IF(AM37="","",Juli!N37)</f>
        <v/>
      </c>
      <c r="AO37" s="119" t="str">
        <f>IF(Juli!F37="","",IF(AND(Juli!F37="Deutschland",Juli!E37="Deutschland"),28,IF(AND(Juli!F37="Deutschland",Juli!E37="Firma"),14,IF(Juli!F37&lt;&gt;Juli!E37,VLOOKUP(Juli!F37,Einstellung!$C$6:$D$25,2,0),VLOOKUP(Juli!F37,Einstellung!$A$6:$B$25,2,0)))))</f>
        <v/>
      </c>
      <c r="AP37" s="122" t="str">
        <f t="shared" si="6"/>
        <v/>
      </c>
      <c r="AQ37" s="117">
        <f>Aug!B37</f>
        <v>44073</v>
      </c>
      <c r="AR37" s="121" t="str">
        <f>IF(Aug!E37="","",Aug!E37)</f>
        <v/>
      </c>
      <c r="AS37" s="121" t="str">
        <f>IF(Aug!F37="","",Aug!F37)</f>
        <v/>
      </c>
      <c r="AT37" s="124" t="str">
        <f>IF(AS37="","",Aug!N37)</f>
        <v/>
      </c>
      <c r="AU37" s="119" t="str">
        <f>IF(Aug!F37="","",IF(AND(Aug!F37="Deutschland",Aug!E37="Deutschland"),28,IF(AND(Aug!F37="Deutschland",Aug!E37="Firma"),14,IF(Aug!F37&lt;&gt;Aug!E37,VLOOKUP(Aug!F37,Einstellung!$C$6:$D$25,2,0),VLOOKUP(Aug!F37,Einstellung!$A$6:$B$25,2,0)))))</f>
        <v/>
      </c>
      <c r="AV37" s="123" t="str">
        <f t="shared" si="7"/>
        <v/>
      </c>
      <c r="AW37" s="125">
        <f>Sep!B37</f>
        <v>44104</v>
      </c>
      <c r="AX37" s="118" t="str">
        <f>IF(Sep!E37="","",Sep!E37)</f>
        <v/>
      </c>
      <c r="AY37" s="118" t="str">
        <f>IF(Sep!F37="","",Sep!F37)</f>
        <v/>
      </c>
      <c r="AZ37" s="124" t="str">
        <f>IF(AY37="","",Sep!N37)</f>
        <v/>
      </c>
      <c r="BA37" s="119" t="str">
        <f>IF(Sep!F37="","",IF(AND(Sep!F37="Deutschland",Sep!E37="Deutschland"),28,IF(AND(Sep!F37="Deutschland",Sep!E37="Firma"),14,IF(Sep!F37&lt;&gt;Sep!E37,VLOOKUP(Sep!F37,Einstellung!$C$6:$D$25,2,0),VLOOKUP(Sep!F37,Einstellung!$A$6:$B$25,2,0)))))</f>
        <v/>
      </c>
      <c r="BB37" s="122" t="str">
        <f t="shared" si="8"/>
        <v/>
      </c>
      <c r="BC37" s="148">
        <f>Okt!B37</f>
        <v>44134</v>
      </c>
      <c r="BD37" s="118" t="str">
        <f>IF(Okt!E37="","",Okt!E37)</f>
        <v/>
      </c>
      <c r="BE37" s="118" t="str">
        <f>IF(Okt!F37="","",Okt!F37)</f>
        <v/>
      </c>
      <c r="BF37" s="124" t="str">
        <f>IF(BE37="","",Okt!N37)</f>
        <v/>
      </c>
      <c r="BG37" s="119" t="str">
        <f>IF(Okt!F37="","",IF(AND(Okt!F37="Deutschland",Okt!E37="Deutschland"),28,IF(AND(Okt!F37="Deutschland",Okt!E37="Firma"),14,IF(Okt!F37&lt;&gt;Okt!E37,VLOOKUP(Okt!F37,Einstellung!$C$6:$D$25,2,0),VLOOKUP(Okt!F37,Einstellung!$A$6:$B$25,2,0)))))</f>
        <v/>
      </c>
      <c r="BH37" s="123" t="str">
        <f t="shared" si="9"/>
        <v/>
      </c>
      <c r="BI37" s="145">
        <f>Nov!B37</f>
        <v>44165</v>
      </c>
      <c r="BJ37" s="118" t="str">
        <f>IF(Nov!E37="","",Nov!E37)</f>
        <v/>
      </c>
      <c r="BK37" s="118" t="str">
        <f>IF(Nov!F37="","",Nov!F37)</f>
        <v/>
      </c>
      <c r="BL37" s="124" t="str">
        <f>IF(BK37="","",Nov!N37)</f>
        <v/>
      </c>
      <c r="BM37" s="119" t="str">
        <f>IF(Nov!F37="","",IF(AND(Nov!F37="Deutschland",Nov!E37="Deutschland"),28,IF(AND(Nov!F37="Deutschland",Nov!E37="Firma"),14,IF(Nov!F37&lt;&gt;Nov!E37,VLOOKUP(Nov!F37,Einstellung!$C$6:$D$25,2,0),VLOOKUP(Nov!F37,Einstellung!$A$6:$B$25,2,0)))))</f>
        <v/>
      </c>
      <c r="BN37" s="123" t="str">
        <f t="shared" si="10"/>
        <v/>
      </c>
      <c r="BO37" s="126">
        <f>Dez!B37</f>
        <v>44195</v>
      </c>
      <c r="BP37" s="118" t="str">
        <f>IF(Dez!E37="","",Dez!E37)</f>
        <v/>
      </c>
      <c r="BQ37" s="118" t="str">
        <f>IF(Dez!F37="","",Dez!F37)</f>
        <v/>
      </c>
      <c r="BR37" s="124" t="str">
        <f>IF(BQ37="","",Dez!N37)</f>
        <v/>
      </c>
      <c r="BS37" s="119" t="str">
        <f>IF(Dez!F37="","",IF(AND(Dez!F37="Deutschland",Dez!E37="Deutschland"),28,IF(AND(Dez!F37="Deutschland",Dez!E37="Firma"),14,IF(Dez!F37&lt;&gt;Dez!E37,VLOOKUP(Dez!F37,Einstellung!$C$6:$D$25,2,0),VLOOKUP(Dez!F37,Einstellung!$A$6:$B$25,2,0)))))</f>
        <v/>
      </c>
      <c r="BT37" s="123" t="str">
        <f t="shared" si="11"/>
        <v/>
      </c>
      <c r="BU37" s="244"/>
    </row>
    <row r="38" spans="1:75">
      <c r="A38" s="117">
        <f>Jan!B38</f>
        <v>43861</v>
      </c>
      <c r="B38" s="118" t="str">
        <f>IF(Jan!E38="","",Jan!E38)</f>
        <v/>
      </c>
      <c r="C38" s="118" t="str">
        <f>IF(Jan!F38="","",Jan!F38)</f>
        <v/>
      </c>
      <c r="D38" s="119" t="str">
        <f>IF(Jan!N38=0,"",Jan!N38)</f>
        <v/>
      </c>
      <c r="E38" s="119" t="str">
        <f>IF(Jan!F38="","",IF(AND(Jan!F38="Deutschland",Jan!E38="Deutschland"),28,IF(AND(Jan!F38="Deutschland",Jan!E38="Firma"),14,IF(Jan!F38&lt;&gt;Jan!E38,VLOOKUP(Jan!F38,Einstellung!$C$6:$D$25,2,0),VLOOKUP(Jan!F38,Einstellung!$A$6:$B$25,2,0)))))</f>
        <v/>
      </c>
      <c r="F38" s="120" t="str">
        <f t="shared" si="0"/>
        <v/>
      </c>
      <c r="G38" s="117"/>
      <c r="H38" s="121"/>
      <c r="I38" s="121"/>
      <c r="J38" s="119"/>
      <c r="K38" s="119" t="str">
        <f>IF(Feb!F38="","",IF(Feb!F38="Firma",12,IF(Feb!F38="Deutschland",Feb!N38,VLOOKUP(Feb!F38,Einstellung!$A$6:$B$25,2,0))))</f>
        <v/>
      </c>
      <c r="L38" s="122"/>
      <c r="M38" s="117">
        <f>März!B38</f>
        <v>43921</v>
      </c>
      <c r="N38" s="121" t="str">
        <f>IF(März!E38="","",März!E38)</f>
        <v/>
      </c>
      <c r="O38" s="121" t="str">
        <f>IF(März!F38="","",März!F38)</f>
        <v/>
      </c>
      <c r="P38" s="119" t="str">
        <f>IF(O38="","",März!N38)</f>
        <v/>
      </c>
      <c r="Q38" s="119" t="str">
        <f>IF(März!F38="","",IF(AND(März!F38="Deutschland",März!E38="Deutschland"),28,IF(AND(März!F38="Deutschland",März!E38="Firma"),14,IF(März!F38&lt;&gt;März!E38,VLOOKUP(März!F38,Einstellung!$C$6:$D$25,2,0),VLOOKUP(März!F38,Einstellung!$A$6:$B$25,2,0)))))</f>
        <v/>
      </c>
      <c r="R38" s="122" t="str">
        <f t="shared" si="2"/>
        <v/>
      </c>
      <c r="S38" s="117"/>
      <c r="T38" s="121" t="str">
        <f>IF(April!F8="","",April!F8)</f>
        <v/>
      </c>
      <c r="U38" s="121"/>
      <c r="V38" s="119" t="str">
        <f>IF(U38="","",April!N38)</f>
        <v/>
      </c>
      <c r="W38" s="119"/>
      <c r="X38" s="123"/>
      <c r="Y38" s="117">
        <f>Mai!B38</f>
        <v>43982</v>
      </c>
      <c r="Z38" s="118" t="str">
        <f>IF(Mai!E38="","",Mai!E38)</f>
        <v/>
      </c>
      <c r="AA38" s="118" t="str">
        <f>IF(Mai!F38="","",Mai!F38)</f>
        <v/>
      </c>
      <c r="AB38" s="119" t="str">
        <f>IF(AA38="","",Mai!N38)</f>
        <v/>
      </c>
      <c r="AC38" s="119" t="str">
        <f>IF(Mai!F38="","",IF(AND(Mai!F38="Deutschland",Mai!E38="Deutschland"),28,IF(AND(Mai!F38="Deutschland",Mai!E38="Firma"),14,IF(Mai!F38&lt;&gt;Mai!E38,VLOOKUP(Mai!F38,Einstellung!$C$6:$D$25,2,0),VLOOKUP(Mai!F38,Einstellung!$A$6:$B$25,2,0)))))</f>
        <v/>
      </c>
      <c r="AD38" s="122" t="str">
        <f t="shared" si="4"/>
        <v/>
      </c>
      <c r="AE38" s="117"/>
      <c r="AG38" s="121"/>
      <c r="AH38" s="119" t="str">
        <f>IF(AG38="","",Juni!N38)</f>
        <v/>
      </c>
      <c r="AI38" s="119" t="str">
        <f>IF(Juni!F38="","",IF(Juni!F38="Deutschland",Juni!N38,VLOOKUP(Juni!F38,Einstellung!$A$6:$B$25,2,0)))</f>
        <v/>
      </c>
      <c r="AJ38" s="122"/>
      <c r="AK38" s="117">
        <f>Juli!B38</f>
        <v>44043</v>
      </c>
      <c r="AL38" s="118" t="str">
        <f>IF(Juli!E38="","",Juli!E38)</f>
        <v/>
      </c>
      <c r="AM38" s="118" t="str">
        <f>IF(Juli!F38="","",Juli!F38)</f>
        <v/>
      </c>
      <c r="AN38" s="119" t="str">
        <f>IF(AM38="","",Juli!N38)</f>
        <v/>
      </c>
      <c r="AO38" s="119" t="str">
        <f>IF(Juli!F38="","",IF(AND(Juli!F38="Deutschland",Juli!E38="Deutschland"),28,IF(AND(Juli!F38="Deutschland",Juli!E38="Firma"),14,IF(Juli!F38&lt;&gt;Juli!E38,VLOOKUP(Juli!F38,Einstellung!$C$6:$D$25,2,0),VLOOKUP(Juli!F38,Einstellung!$A$6:$B$25,2,0)))))</f>
        <v/>
      </c>
      <c r="AP38" s="122" t="str">
        <f t="shared" si="6"/>
        <v/>
      </c>
      <c r="AQ38" s="117">
        <f>Aug!B38</f>
        <v>44074</v>
      </c>
      <c r="AR38" s="121" t="str">
        <f>IF(Aug!E38="","",Aug!E38)</f>
        <v/>
      </c>
      <c r="AS38" s="121" t="str">
        <f>IF(Aug!F38="","",Aug!F38)</f>
        <v/>
      </c>
      <c r="AT38" s="124" t="str">
        <f>IF(AS38="","",Aug!N38)</f>
        <v/>
      </c>
      <c r="AU38" s="119" t="str">
        <f>IF(Aug!F38="","",IF(AND(Aug!F38="Deutschland",Aug!E38="Deutschland"),28,IF(AND(Aug!F38="Deutschland",Aug!E38="Firma"),14,IF(Aug!F38&lt;&gt;Aug!E38,VLOOKUP(Aug!F38,Einstellung!$C$6:$D$25,2,0),VLOOKUP(Aug!F38,Einstellung!$A$6:$B$25,2,0)))))</f>
        <v/>
      </c>
      <c r="AV38" s="123" t="str">
        <f t="shared" si="7"/>
        <v/>
      </c>
      <c r="AW38" s="125"/>
      <c r="AX38" s="118"/>
      <c r="AY38" s="118"/>
      <c r="AZ38" s="124" t="str">
        <f>IF(AY38="","",Sep!N38)</f>
        <v/>
      </c>
      <c r="BA38" s="119"/>
      <c r="BB38" s="122"/>
      <c r="BC38" s="148">
        <f>Okt!B38</f>
        <v>44135</v>
      </c>
      <c r="BD38" s="118" t="str">
        <f>IF(Okt!E38="","",Okt!E38)</f>
        <v/>
      </c>
      <c r="BE38" s="118" t="str">
        <f>IF(Okt!F38="","",Okt!F38)</f>
        <v/>
      </c>
      <c r="BF38" s="124" t="str">
        <f>IF(BE38="","",Okt!N38)</f>
        <v/>
      </c>
      <c r="BG38" s="119" t="str">
        <f>IF(Okt!F38="","",IF(AND(Okt!F38="Deutschland",Okt!E38="Deutschland"),28,IF(AND(Okt!F38="Deutschland",Okt!E38="Firma"),14,IF(Okt!F38&lt;&gt;Okt!E38,VLOOKUP(Okt!F38,Einstellung!$C$6:$D$25,2,0),VLOOKUP(Okt!F38,Einstellung!$A$6:$B$25,2,0)))))</f>
        <v/>
      </c>
      <c r="BH38" s="123" t="str">
        <f t="shared" si="9"/>
        <v/>
      </c>
      <c r="BI38" s="145"/>
      <c r="BJ38" s="118"/>
      <c r="BK38" s="118"/>
      <c r="BL38" s="124" t="str">
        <f>IF(BK38="","",Nov!N38)</f>
        <v/>
      </c>
      <c r="BM38" s="119"/>
      <c r="BN38" s="123"/>
      <c r="BO38" s="126">
        <f>Dez!B38</f>
        <v>44196</v>
      </c>
      <c r="BP38" s="118" t="str">
        <f>IF(Dez!E38="","",Dez!E38)</f>
        <v/>
      </c>
      <c r="BQ38" s="118" t="str">
        <f>IF(Dez!F38="","",Dez!F38)</f>
        <v/>
      </c>
      <c r="BR38" s="124" t="str">
        <f>IF(BQ38="","",Dez!N38)</f>
        <v/>
      </c>
      <c r="BS38" s="119" t="str">
        <f>IF(Dez!F38="","",IF(AND(Dez!F38="Deutschland",Dez!E38="Deutschland"),28,IF(AND(Dez!F38="Deutschland",Dez!E38="Firma"),14,IF(Dez!F38&lt;&gt;Dez!E38,VLOOKUP(Dez!F38,Einstellung!$C$6:$D$25,2,0),VLOOKUP(Dez!F38,Einstellung!$A$6:$B$25,2,0)))))</f>
        <v/>
      </c>
      <c r="BT38" s="123" t="str">
        <f t="shared" si="11"/>
        <v/>
      </c>
      <c r="BU38" s="244"/>
    </row>
    <row r="39" spans="1:75">
      <c r="A39" s="127"/>
      <c r="B39" s="128"/>
      <c r="C39" s="128" t="s">
        <v>58</v>
      </c>
      <c r="D39" s="129">
        <f>SUM(D8:D38)</f>
        <v>0</v>
      </c>
      <c r="E39" s="129">
        <f>SUM(E8:E38)</f>
        <v>0</v>
      </c>
      <c r="F39" s="130">
        <f>SUM(F8:F38)</f>
        <v>0</v>
      </c>
      <c r="G39" s="131"/>
      <c r="H39" s="132"/>
      <c r="I39" s="132" t="s">
        <v>58</v>
      </c>
      <c r="J39" s="129">
        <f>SUM(J8:J38)</f>
        <v>0</v>
      </c>
      <c r="K39" s="129">
        <f>SUM(K8:K38)</f>
        <v>0</v>
      </c>
      <c r="L39" s="130">
        <f>SUM(L8:L38)</f>
        <v>0</v>
      </c>
      <c r="M39" s="133"/>
      <c r="N39" s="132"/>
      <c r="O39" s="132" t="s">
        <v>58</v>
      </c>
      <c r="P39" s="129">
        <f>SUM(P8:P38)</f>
        <v>0</v>
      </c>
      <c r="Q39" s="129">
        <f>SUM(Q8:Q38)</f>
        <v>0</v>
      </c>
      <c r="R39" s="130">
        <f>SUM(R8:R38)</f>
        <v>0</v>
      </c>
      <c r="S39" s="131"/>
      <c r="T39" s="132"/>
      <c r="U39" s="132" t="s">
        <v>58</v>
      </c>
      <c r="V39" s="129">
        <f>SUM(V8:V38)</f>
        <v>0</v>
      </c>
      <c r="W39" s="129">
        <f>SUM(W8:W38)</f>
        <v>0</v>
      </c>
      <c r="X39" s="134">
        <f>SUM(X8:X38)</f>
        <v>0</v>
      </c>
      <c r="Y39" s="135"/>
      <c r="Z39" s="128"/>
      <c r="AA39" s="128" t="s">
        <v>58</v>
      </c>
      <c r="AB39" s="129">
        <f>SUM(AB8:AB38)</f>
        <v>0</v>
      </c>
      <c r="AC39" s="129">
        <f>SUM(AC8:AC38)</f>
        <v>0</v>
      </c>
      <c r="AD39" s="130">
        <f>SUM(AD8:AD38)</f>
        <v>0</v>
      </c>
      <c r="AE39" s="133"/>
      <c r="AF39" s="128"/>
      <c r="AG39" s="132" t="s">
        <v>58</v>
      </c>
      <c r="AH39" s="129">
        <f>SUM(AH8:AH38)</f>
        <v>0</v>
      </c>
      <c r="AI39" s="129">
        <f>SUM(AI8:AI38)</f>
        <v>0</v>
      </c>
      <c r="AJ39" s="130">
        <f>SUM(AJ8:AJ38)</f>
        <v>0</v>
      </c>
      <c r="AK39" s="131"/>
      <c r="AL39" s="128"/>
      <c r="AM39" s="128" t="s">
        <v>58</v>
      </c>
      <c r="AN39" s="129">
        <f>SUM(AN8:AN38)</f>
        <v>0</v>
      </c>
      <c r="AO39" s="129">
        <f>SUM(AO8:AO38)</f>
        <v>0</v>
      </c>
      <c r="AP39" s="130">
        <f>SUM(AP8:AP38)</f>
        <v>0</v>
      </c>
      <c r="AQ39" s="136"/>
      <c r="AR39" s="132"/>
      <c r="AS39" s="132" t="s">
        <v>58</v>
      </c>
      <c r="AT39" s="137">
        <f>SUM(AT8:AT38)</f>
        <v>0</v>
      </c>
      <c r="AU39" s="129">
        <f>SUM(AU8:AU38)</f>
        <v>0</v>
      </c>
      <c r="AV39" s="134">
        <f>SUM(AV8:AV38)</f>
        <v>0</v>
      </c>
      <c r="AW39" s="135"/>
      <c r="AX39" s="128"/>
      <c r="AY39" s="128" t="s">
        <v>58</v>
      </c>
      <c r="AZ39" s="137">
        <f>SUM(AZ8:AZ38)</f>
        <v>0</v>
      </c>
      <c r="BA39" s="129">
        <f>SUM(BA8:BA38)</f>
        <v>0</v>
      </c>
      <c r="BB39" s="130">
        <f>SUM(BB8:BB38)</f>
        <v>0</v>
      </c>
      <c r="BC39" s="149"/>
      <c r="BD39" s="128"/>
      <c r="BE39" s="128" t="s">
        <v>58</v>
      </c>
      <c r="BF39" s="137">
        <f>SUM(BF8:BF38)</f>
        <v>0</v>
      </c>
      <c r="BG39" s="129">
        <f>SUM(BG8:BG38)</f>
        <v>0</v>
      </c>
      <c r="BH39" s="134">
        <f>SUM(BH8:BH38)</f>
        <v>0</v>
      </c>
      <c r="BI39" s="146"/>
      <c r="BJ39" s="128"/>
      <c r="BK39" s="128" t="s">
        <v>58</v>
      </c>
      <c r="BL39" s="137">
        <f>SUM(BL8:BL38)</f>
        <v>0</v>
      </c>
      <c r="BM39" s="129">
        <f>SUM(BM8:BM38)</f>
        <v>0</v>
      </c>
      <c r="BN39" s="134">
        <f>SUM(BN8:BN38)</f>
        <v>0</v>
      </c>
      <c r="BO39" s="138"/>
      <c r="BP39" s="128"/>
      <c r="BQ39" s="128" t="s">
        <v>58</v>
      </c>
      <c r="BR39" s="137">
        <f>SUM(BR8:BR38)</f>
        <v>108</v>
      </c>
      <c r="BS39" s="129">
        <f>SUM(BS8:BS38)</f>
        <v>126</v>
      </c>
      <c r="BT39" s="134">
        <f>SUM(BT8:BT38)</f>
        <v>18</v>
      </c>
      <c r="BU39" s="139"/>
      <c r="BV39" s="140"/>
      <c r="BW39" s="140"/>
    </row>
    <row r="48" spans="1:75">
      <c r="A48"/>
      <c r="C48"/>
      <c r="D48"/>
      <c r="E48"/>
      <c r="F48" s="98"/>
      <c r="G48"/>
      <c r="I48"/>
      <c r="J48"/>
      <c r="K48"/>
      <c r="L48"/>
      <c r="M48"/>
      <c r="O48"/>
      <c r="P48"/>
      <c r="Q48"/>
      <c r="R48"/>
      <c r="S48"/>
      <c r="U48"/>
      <c r="V48"/>
      <c r="W48"/>
      <c r="X48"/>
      <c r="Y48"/>
      <c r="AA48"/>
      <c r="AB48"/>
      <c r="AC48"/>
      <c r="AD48"/>
      <c r="AE48"/>
      <c r="AG48"/>
      <c r="AH48"/>
      <c r="AI48"/>
      <c r="AJ48"/>
      <c r="AK48"/>
      <c r="AM48"/>
      <c r="AN48"/>
      <c r="AO48"/>
      <c r="AP48"/>
      <c r="AQ48"/>
      <c r="AS48"/>
      <c r="AT48"/>
      <c r="AU48"/>
      <c r="AV48"/>
      <c r="AW48"/>
      <c r="AY48"/>
      <c r="AZ48"/>
      <c r="BA48"/>
      <c r="BB48"/>
      <c r="BE48"/>
      <c r="BF48"/>
      <c r="BG48"/>
      <c r="BH48"/>
      <c r="BK48"/>
      <c r="BL48"/>
      <c r="BM48"/>
      <c r="BN48"/>
      <c r="BO48"/>
      <c r="BQ48"/>
      <c r="BR48"/>
      <c r="BS48"/>
      <c r="BT48"/>
      <c r="BU48"/>
    </row>
    <row r="49" spans="1:73">
      <c r="A49"/>
      <c r="C49"/>
      <c r="D49"/>
      <c r="E49"/>
      <c r="F49" s="98"/>
      <c r="G49"/>
      <c r="I49"/>
      <c r="J49"/>
      <c r="K49"/>
      <c r="L49"/>
      <c r="M49"/>
      <c r="O49"/>
      <c r="P49"/>
      <c r="Q49"/>
      <c r="R49"/>
      <c r="S49"/>
      <c r="U49"/>
      <c r="V49"/>
      <c r="W49"/>
      <c r="X49"/>
      <c r="Y49"/>
      <c r="AA49"/>
      <c r="AB49"/>
      <c r="AC49"/>
      <c r="AD49"/>
      <c r="AE49"/>
      <c r="AG49"/>
      <c r="AH49"/>
      <c r="AI49"/>
      <c r="AJ49"/>
      <c r="AK49"/>
      <c r="AM49"/>
      <c r="AN49"/>
      <c r="AO49"/>
      <c r="AP49"/>
      <c r="AQ49"/>
      <c r="AS49"/>
      <c r="AT49"/>
      <c r="AU49"/>
      <c r="AV49"/>
      <c r="AW49"/>
      <c r="AY49"/>
      <c r="AZ49"/>
      <c r="BA49"/>
      <c r="BB49"/>
      <c r="BE49"/>
      <c r="BF49"/>
      <c r="BG49"/>
      <c r="BH49"/>
      <c r="BK49"/>
      <c r="BL49"/>
      <c r="BM49"/>
      <c r="BN49"/>
      <c r="BO49"/>
      <c r="BQ49"/>
      <c r="BR49"/>
      <c r="BS49"/>
      <c r="BT49"/>
      <c r="BU49"/>
    </row>
    <row r="50" spans="1:73">
      <c r="A50"/>
      <c r="C50"/>
      <c r="D50"/>
      <c r="E50"/>
      <c r="F50" s="98"/>
      <c r="G50"/>
      <c r="I50"/>
      <c r="J50"/>
      <c r="K50"/>
      <c r="L50"/>
      <c r="M50"/>
      <c r="O50"/>
      <c r="P50"/>
      <c r="Q50"/>
      <c r="R50"/>
      <c r="S50"/>
      <c r="U50"/>
      <c r="V50"/>
      <c r="W50"/>
      <c r="X50"/>
      <c r="Y50"/>
      <c r="AA50"/>
      <c r="AB50"/>
      <c r="AC50"/>
      <c r="AD50"/>
      <c r="AE50"/>
      <c r="AG50"/>
      <c r="AH50"/>
      <c r="AI50"/>
      <c r="AJ50"/>
      <c r="AK50"/>
      <c r="AM50"/>
      <c r="AN50"/>
      <c r="AO50"/>
      <c r="AP50"/>
      <c r="AQ50"/>
      <c r="AS50"/>
      <c r="AT50"/>
      <c r="AU50"/>
      <c r="AV50"/>
      <c r="AW50"/>
      <c r="AY50"/>
      <c r="AZ50"/>
      <c r="BA50"/>
      <c r="BB50"/>
      <c r="BE50"/>
      <c r="BF50"/>
      <c r="BG50"/>
      <c r="BH50"/>
      <c r="BK50"/>
      <c r="BL50"/>
      <c r="BM50"/>
      <c r="BN50"/>
      <c r="BO50"/>
      <c r="BQ50"/>
      <c r="BR50"/>
      <c r="BS50"/>
      <c r="BT50"/>
      <c r="BU50"/>
    </row>
    <row r="51" spans="1:73">
      <c r="A51"/>
      <c r="C51"/>
      <c r="D51"/>
      <c r="E51"/>
      <c r="F51" s="141"/>
      <c r="G51"/>
      <c r="I51" s="142"/>
      <c r="J51"/>
      <c r="K51" s="142"/>
      <c r="L51"/>
      <c r="M51"/>
      <c r="O51"/>
      <c r="P51"/>
      <c r="Q51"/>
      <c r="R51"/>
      <c r="S51"/>
      <c r="U51"/>
      <c r="V51"/>
      <c r="W51"/>
      <c r="X51"/>
      <c r="Y51"/>
      <c r="AA51"/>
      <c r="AB51"/>
      <c r="AC51"/>
      <c r="AD51"/>
      <c r="AE51"/>
      <c r="AG51"/>
      <c r="AH51"/>
      <c r="AI51"/>
      <c r="AJ51"/>
      <c r="AK51"/>
      <c r="AM51"/>
      <c r="AN51"/>
      <c r="AO51"/>
      <c r="AP51"/>
      <c r="AQ51"/>
      <c r="AS51"/>
      <c r="AT51"/>
      <c r="AU51"/>
      <c r="AV51"/>
      <c r="AW51"/>
      <c r="AY51"/>
      <c r="AZ51"/>
      <c r="BA51"/>
      <c r="BB51"/>
      <c r="BE51"/>
      <c r="BF51"/>
      <c r="BG51"/>
      <c r="BH51"/>
      <c r="BK51"/>
      <c r="BL51"/>
      <c r="BM51"/>
      <c r="BN51"/>
      <c r="BO51"/>
      <c r="BQ51"/>
      <c r="BR51"/>
      <c r="BS51"/>
      <c r="BT51"/>
      <c r="BU51"/>
    </row>
    <row r="52" spans="1:73">
      <c r="A52"/>
      <c r="C52"/>
      <c r="D52"/>
      <c r="E52"/>
      <c r="F52" s="143"/>
      <c r="G52"/>
      <c r="I52"/>
      <c r="J52"/>
      <c r="K52" s="142"/>
      <c r="L52"/>
      <c r="M52"/>
      <c r="O52"/>
      <c r="P52"/>
      <c r="Q52"/>
      <c r="R52"/>
      <c r="S52"/>
      <c r="U52"/>
      <c r="V52"/>
      <c r="W52"/>
      <c r="X52"/>
      <c r="Y52"/>
      <c r="AA52"/>
      <c r="AB52"/>
      <c r="AC52"/>
      <c r="AD52"/>
      <c r="AE52"/>
      <c r="AG52"/>
      <c r="AH52"/>
      <c r="AI52"/>
      <c r="AJ52"/>
      <c r="AK52"/>
      <c r="AM52"/>
      <c r="AN52"/>
      <c r="AO52"/>
      <c r="AP52"/>
      <c r="AQ52"/>
      <c r="AS52"/>
      <c r="AT52"/>
      <c r="AU52"/>
      <c r="AV52"/>
      <c r="AW52"/>
      <c r="AY52"/>
      <c r="AZ52"/>
      <c r="BA52"/>
      <c r="BB52"/>
      <c r="BE52"/>
      <c r="BF52"/>
      <c r="BG52"/>
      <c r="BH52"/>
      <c r="BK52"/>
      <c r="BL52"/>
      <c r="BM52"/>
      <c r="BN52"/>
      <c r="BO52"/>
      <c r="BQ52"/>
      <c r="BR52"/>
      <c r="BS52"/>
      <c r="BT52"/>
      <c r="BU52"/>
    </row>
    <row r="53" spans="1:73">
      <c r="A53"/>
      <c r="C53"/>
      <c r="D53"/>
      <c r="E53"/>
      <c r="F53" s="143"/>
      <c r="G53"/>
      <c r="I53"/>
      <c r="J53"/>
      <c r="K53"/>
      <c r="L53"/>
      <c r="M53"/>
      <c r="O53"/>
      <c r="P53"/>
      <c r="Q53"/>
      <c r="R53"/>
      <c r="S53"/>
      <c r="U53"/>
      <c r="V53"/>
      <c r="W53"/>
      <c r="X53"/>
      <c r="Y53"/>
      <c r="AA53"/>
      <c r="AB53"/>
      <c r="AC53"/>
      <c r="AD53"/>
      <c r="AE53"/>
      <c r="AG53"/>
      <c r="AH53"/>
      <c r="AI53"/>
      <c r="AJ53"/>
      <c r="AK53"/>
      <c r="AM53"/>
      <c r="AN53"/>
      <c r="AO53"/>
      <c r="AP53"/>
      <c r="AQ53"/>
      <c r="AS53"/>
      <c r="AT53"/>
      <c r="AU53"/>
      <c r="AV53"/>
      <c r="AW53"/>
      <c r="AY53"/>
      <c r="AZ53"/>
      <c r="BA53"/>
      <c r="BB53"/>
      <c r="BE53"/>
      <c r="BF53"/>
      <c r="BG53"/>
      <c r="BH53"/>
      <c r="BK53"/>
      <c r="BL53"/>
      <c r="BM53"/>
      <c r="BN53"/>
      <c r="BO53"/>
      <c r="BQ53"/>
      <c r="BR53"/>
      <c r="BS53"/>
      <c r="BT53"/>
      <c r="BU53"/>
    </row>
    <row r="54" spans="1:73">
      <c r="A54"/>
      <c r="C54"/>
      <c r="D54"/>
      <c r="E54"/>
      <c r="F54" s="143"/>
      <c r="G54"/>
      <c r="I54"/>
      <c r="J54"/>
      <c r="K54"/>
      <c r="L54"/>
      <c r="M54"/>
      <c r="O54"/>
      <c r="P54"/>
      <c r="Q54"/>
      <c r="R54"/>
      <c r="S54"/>
      <c r="U54"/>
      <c r="V54"/>
      <c r="W54"/>
      <c r="X54"/>
      <c r="Y54"/>
      <c r="AA54"/>
      <c r="AB54"/>
      <c r="AC54"/>
      <c r="AD54"/>
      <c r="AE54"/>
      <c r="AG54"/>
      <c r="AH54"/>
      <c r="AI54"/>
      <c r="AJ54"/>
      <c r="AK54"/>
      <c r="AM54"/>
      <c r="AN54"/>
      <c r="AO54"/>
      <c r="AP54"/>
      <c r="AQ54"/>
      <c r="AS54"/>
      <c r="AT54"/>
      <c r="AU54"/>
      <c r="AV54"/>
      <c r="AW54"/>
      <c r="AY54"/>
      <c r="AZ54"/>
      <c r="BA54"/>
      <c r="BB54"/>
      <c r="BE54"/>
      <c r="BF54"/>
      <c r="BG54"/>
      <c r="BH54"/>
      <c r="BK54"/>
      <c r="BL54"/>
      <c r="BM54"/>
      <c r="BN54"/>
      <c r="BO54"/>
      <c r="BQ54"/>
      <c r="BR54"/>
      <c r="BS54"/>
      <c r="BT54"/>
      <c r="BU54"/>
    </row>
    <row r="55" spans="1:73">
      <c r="A55"/>
      <c r="C55"/>
      <c r="D55"/>
      <c r="E55"/>
      <c r="F55" s="98"/>
      <c r="G55"/>
      <c r="I55"/>
      <c r="J55"/>
      <c r="K55"/>
      <c r="L55"/>
      <c r="M55"/>
      <c r="O55"/>
      <c r="P55"/>
      <c r="Q55"/>
      <c r="R55"/>
      <c r="S55"/>
      <c r="U55"/>
      <c r="V55"/>
      <c r="W55"/>
      <c r="X55"/>
      <c r="Y55"/>
      <c r="AA55"/>
      <c r="AB55"/>
      <c r="AC55"/>
      <c r="AD55"/>
      <c r="AE55"/>
      <c r="AG55"/>
      <c r="AH55"/>
      <c r="AI55"/>
      <c r="AJ55"/>
      <c r="AK55"/>
      <c r="AM55"/>
      <c r="AN55"/>
      <c r="AO55"/>
      <c r="AP55"/>
      <c r="AQ55"/>
      <c r="AS55"/>
      <c r="AT55"/>
      <c r="AU55"/>
      <c r="AV55"/>
      <c r="AW55"/>
      <c r="AY55"/>
      <c r="AZ55"/>
      <c r="BA55"/>
      <c r="BB55"/>
      <c r="BE55"/>
      <c r="BF55"/>
      <c r="BG55"/>
      <c r="BH55"/>
      <c r="BK55"/>
      <c r="BL55"/>
      <c r="BM55"/>
      <c r="BN55"/>
      <c r="BO55"/>
      <c r="BQ55"/>
      <c r="BR55"/>
      <c r="BS55"/>
      <c r="BT55"/>
      <c r="BU55"/>
    </row>
    <row r="56" spans="1:73">
      <c r="A56"/>
      <c r="C56"/>
      <c r="D56"/>
      <c r="E56"/>
      <c r="F56" s="143"/>
      <c r="G56"/>
      <c r="I56"/>
      <c r="J56"/>
      <c r="K56"/>
      <c r="L56"/>
      <c r="M56"/>
      <c r="O56"/>
      <c r="P56"/>
      <c r="Q56"/>
      <c r="R56"/>
      <c r="S56"/>
      <c r="U56"/>
      <c r="V56"/>
      <c r="W56"/>
      <c r="X56"/>
      <c r="Y56"/>
      <c r="AA56"/>
      <c r="AB56"/>
      <c r="AC56"/>
      <c r="AD56"/>
      <c r="AE56"/>
      <c r="AG56"/>
      <c r="AH56"/>
      <c r="AI56"/>
      <c r="AJ56"/>
      <c r="AK56"/>
      <c r="AM56"/>
      <c r="AN56"/>
      <c r="AO56"/>
      <c r="AP56"/>
      <c r="AQ56"/>
      <c r="AS56"/>
      <c r="AT56"/>
      <c r="AU56"/>
      <c r="AV56"/>
      <c r="AW56"/>
      <c r="AY56"/>
      <c r="AZ56"/>
      <c r="BA56"/>
      <c r="BB56"/>
      <c r="BE56"/>
      <c r="BF56"/>
      <c r="BG56"/>
      <c r="BH56"/>
      <c r="BK56"/>
      <c r="BL56"/>
      <c r="BM56"/>
      <c r="BN56"/>
      <c r="BO56"/>
      <c r="BQ56"/>
      <c r="BR56"/>
      <c r="BS56"/>
      <c r="BT56"/>
      <c r="BU56"/>
    </row>
  </sheetData>
  <phoneticPr fontId="9" type="noConversion"/>
  <conditionalFormatting sqref="BI8:BI38 BC8:BC38 AW8:AW38 AQ8:AQ38 AK8:AK38 AE8:AE38 Y8:Y38 S8:S38 M8:M38 G8:G38 A8:A38 BO8:BO38">
    <cfRule type="expression" dxfId="0" priority="1" stopIfTrue="1">
      <formula>OR(WEEKDAY(A8)=1,WEEKDAY(A8)=7)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belle15"/>
  <dimension ref="A1:AH59"/>
  <sheetViews>
    <sheetView topLeftCell="A13" workbookViewId="0">
      <selection activeCell="J17" sqref="J17"/>
    </sheetView>
  </sheetViews>
  <sheetFormatPr baseColWidth="10" defaultRowHeight="12.75"/>
  <cols>
    <col min="1" max="1" width="14.28515625" style="11" customWidth="1"/>
    <col min="2" max="2" width="7.5703125" customWidth="1"/>
    <col min="3" max="3" width="13.7109375" style="11" customWidth="1"/>
    <col min="4" max="4" width="8.5703125" style="140" customWidth="1"/>
    <col min="5" max="5" width="10.28515625" style="11" customWidth="1"/>
    <col min="6" max="6" width="10.28515625" customWidth="1"/>
    <col min="7" max="7" width="10.5703125" customWidth="1"/>
    <col min="8" max="8" width="17.85546875" style="50" customWidth="1"/>
    <col min="9" max="9" width="16.42578125" style="44" customWidth="1"/>
    <col min="10" max="10" width="17" style="56" customWidth="1"/>
    <col min="11" max="11" width="14.5703125" style="55" customWidth="1"/>
    <col min="12" max="12" width="16.85546875" style="56" customWidth="1"/>
    <col min="13" max="13" width="11" style="56" customWidth="1"/>
    <col min="14" max="14" width="10.7109375" style="44" customWidth="1"/>
    <col min="15" max="19" width="6.140625" style="44" customWidth="1"/>
    <col min="20" max="20" width="4.5703125" style="44" customWidth="1"/>
    <col min="21" max="21" width="4.85546875" style="44" customWidth="1"/>
    <col min="22" max="22" width="6.140625" style="44" customWidth="1"/>
    <col min="23" max="23" width="5.42578125" style="44" customWidth="1"/>
    <col min="24" max="24" width="5.7109375" style="44" customWidth="1"/>
    <col min="25" max="25" width="7" style="44" customWidth="1"/>
    <col min="26" max="26" width="5.140625" style="44" customWidth="1"/>
    <col min="27" max="27" width="6.140625" style="44" customWidth="1"/>
    <col min="28" max="28" width="5.7109375" style="44" customWidth="1"/>
    <col min="29" max="29" width="5" style="44" customWidth="1"/>
    <col min="30" max="30" width="5.7109375" style="44" customWidth="1"/>
    <col min="31" max="31" width="5.5703125" style="44" customWidth="1"/>
    <col min="32" max="32" width="5" style="44" customWidth="1"/>
    <col min="33" max="33" width="5.7109375" style="44" customWidth="1"/>
    <col min="34" max="34" width="5.5703125" style="44" customWidth="1"/>
    <col min="35" max="35" width="5" customWidth="1"/>
    <col min="36" max="36" width="5.7109375" customWidth="1"/>
    <col min="37" max="37" width="6.140625" customWidth="1"/>
    <col min="38" max="38" width="5" customWidth="1"/>
    <col min="39" max="39" width="6.140625" customWidth="1"/>
    <col min="40" max="40" width="5.7109375" customWidth="1"/>
    <col min="41" max="44" width="5" customWidth="1"/>
    <col min="45" max="46" width="4.42578125" customWidth="1"/>
  </cols>
  <sheetData>
    <row r="1" spans="1:34" ht="25.5" customHeight="1">
      <c r="A1" s="41"/>
      <c r="B1" s="43"/>
      <c r="W1" s="51"/>
      <c r="X1" s="51"/>
    </row>
    <row r="2" spans="1:34" s="1" customFormat="1" ht="18">
      <c r="A2" s="58"/>
      <c r="D2" s="162"/>
      <c r="E2" s="338" t="s">
        <v>53</v>
      </c>
      <c r="F2" s="338"/>
      <c r="G2" s="59"/>
      <c r="H2" s="59"/>
      <c r="I2" s="59"/>
      <c r="J2" s="60"/>
      <c r="K2" s="61"/>
      <c r="L2" s="60"/>
      <c r="M2" s="60"/>
      <c r="N2" s="59"/>
      <c r="O2" s="59"/>
      <c r="P2" s="59"/>
      <c r="Q2" s="59"/>
      <c r="R2" s="59"/>
      <c r="S2" s="59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</row>
    <row r="4" spans="1:34" ht="24" customHeight="1">
      <c r="A4" s="335" t="s">
        <v>42</v>
      </c>
      <c r="B4" s="336"/>
      <c r="C4" s="337"/>
      <c r="D4" s="162"/>
      <c r="F4" s="280" t="s">
        <v>136</v>
      </c>
      <c r="G4" s="273" t="s">
        <v>116</v>
      </c>
      <c r="H4" s="273" t="s">
        <v>44</v>
      </c>
      <c r="I4" s="295" t="s">
        <v>2</v>
      </c>
      <c r="J4" s="273" t="s">
        <v>124</v>
      </c>
      <c r="K4" s="273" t="s">
        <v>27</v>
      </c>
      <c r="L4" s="273" t="s">
        <v>45</v>
      </c>
      <c r="N4" s="246"/>
      <c r="V4" s="51"/>
    </row>
    <row r="5" spans="1:34" ht="15" thickBot="1">
      <c r="A5" s="293" t="s">
        <v>128</v>
      </c>
      <c r="B5" s="282" t="s">
        <v>125</v>
      </c>
      <c r="C5" s="293" t="s">
        <v>138</v>
      </c>
      <c r="D5" s="282" t="s">
        <v>125</v>
      </c>
      <c r="F5" s="286" t="s">
        <v>54</v>
      </c>
      <c r="G5" s="296">
        <v>2020</v>
      </c>
      <c r="H5" s="296" t="s">
        <v>50</v>
      </c>
      <c r="I5" s="296" t="s">
        <v>51</v>
      </c>
      <c r="J5" s="297">
        <v>0</v>
      </c>
      <c r="K5" s="298">
        <v>26</v>
      </c>
      <c r="L5" s="299">
        <v>0</v>
      </c>
    </row>
    <row r="6" spans="1:34" s="23" customFormat="1" ht="15.75" thickTop="1">
      <c r="A6" s="270" t="s">
        <v>28</v>
      </c>
      <c r="B6" s="271">
        <v>42</v>
      </c>
      <c r="C6" s="270" t="s">
        <v>28</v>
      </c>
      <c r="D6" s="272">
        <v>28</v>
      </c>
      <c r="F6" s="287">
        <v>0</v>
      </c>
      <c r="I6" s="52"/>
      <c r="J6" s="57"/>
      <c r="L6" s="31"/>
      <c r="M6" s="57"/>
    </row>
    <row r="7" spans="1:34">
      <c r="A7" s="274" t="s">
        <v>49</v>
      </c>
      <c r="B7" s="36">
        <v>28</v>
      </c>
      <c r="C7" s="274" t="s">
        <v>49</v>
      </c>
      <c r="D7" s="257">
        <v>28</v>
      </c>
      <c r="F7" s="281">
        <v>2.0833333333333332E-2</v>
      </c>
      <c r="I7" s="339" t="s">
        <v>123</v>
      </c>
      <c r="J7" s="340"/>
      <c r="K7" s="273" t="s">
        <v>52</v>
      </c>
    </row>
    <row r="8" spans="1:34" s="24" customFormat="1" ht="14.25">
      <c r="A8" s="40" t="s">
        <v>126</v>
      </c>
      <c r="B8" s="36">
        <v>58</v>
      </c>
      <c r="C8" s="40" t="s">
        <v>126</v>
      </c>
      <c r="D8" s="257">
        <v>39</v>
      </c>
      <c r="F8" s="281">
        <v>4.1666666666666699E-2</v>
      </c>
      <c r="I8" s="302">
        <v>0.95833333333333337</v>
      </c>
      <c r="J8" s="303">
        <v>0.25</v>
      </c>
      <c r="K8" s="300">
        <v>208</v>
      </c>
    </row>
    <row r="9" spans="1:34">
      <c r="A9" s="39" t="s">
        <v>29</v>
      </c>
      <c r="B9" s="36">
        <v>50</v>
      </c>
      <c r="C9" s="39" t="s">
        <v>29</v>
      </c>
      <c r="D9" s="257">
        <v>33</v>
      </c>
      <c r="F9" s="281">
        <v>6.25E-2</v>
      </c>
    </row>
    <row r="10" spans="1:34">
      <c r="A10" s="257" t="s">
        <v>85</v>
      </c>
      <c r="B10" s="36">
        <v>14</v>
      </c>
      <c r="C10" s="257" t="s">
        <v>85</v>
      </c>
      <c r="D10" s="257">
        <v>14</v>
      </c>
      <c r="F10" s="281">
        <v>8.3333333333333301E-2</v>
      </c>
    </row>
    <row r="11" spans="1:34" ht="14.25">
      <c r="A11" s="39" t="s">
        <v>30</v>
      </c>
      <c r="B11" s="36">
        <v>58</v>
      </c>
      <c r="C11" s="39" t="s">
        <v>30</v>
      </c>
      <c r="D11" s="257">
        <v>39</v>
      </c>
      <c r="F11" s="281">
        <v>0.104166666666667</v>
      </c>
      <c r="G11" s="294"/>
    </row>
    <row r="12" spans="1:34">
      <c r="A12" s="153" t="s">
        <v>127</v>
      </c>
      <c r="B12" s="36">
        <v>62</v>
      </c>
      <c r="C12" s="153" t="s">
        <v>127</v>
      </c>
      <c r="D12" s="257">
        <v>41</v>
      </c>
      <c r="F12" s="281">
        <v>0.125</v>
      </c>
    </row>
    <row r="13" spans="1:34">
      <c r="A13" s="39" t="s">
        <v>31</v>
      </c>
      <c r="B13" s="36">
        <v>44</v>
      </c>
      <c r="C13" s="39" t="s">
        <v>31</v>
      </c>
      <c r="D13" s="257">
        <v>29</v>
      </c>
      <c r="F13" s="281">
        <v>0.14583333333333301</v>
      </c>
    </row>
    <row r="14" spans="1:34">
      <c r="A14" s="39" t="s">
        <v>32</v>
      </c>
      <c r="B14" s="36">
        <v>40</v>
      </c>
      <c r="C14" s="39" t="s">
        <v>32</v>
      </c>
      <c r="D14" s="257">
        <v>27</v>
      </c>
      <c r="F14" s="281">
        <v>0.16666666666666699</v>
      </c>
    </row>
    <row r="15" spans="1:34">
      <c r="A15" s="153" t="s">
        <v>33</v>
      </c>
      <c r="B15" s="36">
        <v>47</v>
      </c>
      <c r="C15" s="153" t="s">
        <v>33</v>
      </c>
      <c r="D15" s="257">
        <v>32</v>
      </c>
      <c r="F15" s="281">
        <v>0.1875</v>
      </c>
      <c r="I15" s="214"/>
    </row>
    <row r="16" spans="1:34">
      <c r="A16" s="39" t="s">
        <v>71</v>
      </c>
      <c r="B16" s="36">
        <v>42</v>
      </c>
      <c r="C16" s="39" t="s">
        <v>71</v>
      </c>
      <c r="D16" s="257">
        <v>28</v>
      </c>
      <c r="F16" s="281">
        <v>0.20833333333333301</v>
      </c>
      <c r="I16" s="214"/>
    </row>
    <row r="17" spans="1:12">
      <c r="A17" s="39" t="s">
        <v>34</v>
      </c>
      <c r="B17" s="36">
        <v>47</v>
      </c>
      <c r="C17" s="39" t="s">
        <v>34</v>
      </c>
      <c r="D17" s="257">
        <v>32</v>
      </c>
      <c r="F17" s="281">
        <v>0.22916666666666699</v>
      </c>
      <c r="I17" s="214"/>
      <c r="J17" s="207"/>
      <c r="L17" s="207"/>
    </row>
    <row r="18" spans="1:12">
      <c r="A18" s="39" t="s">
        <v>35</v>
      </c>
      <c r="B18" s="36">
        <v>80</v>
      </c>
      <c r="C18" s="39" t="s">
        <v>35</v>
      </c>
      <c r="D18" s="257">
        <v>53</v>
      </c>
      <c r="F18" s="281">
        <v>0.25</v>
      </c>
      <c r="I18" s="214"/>
    </row>
    <row r="19" spans="1:12">
      <c r="A19" s="39" t="s">
        <v>36</v>
      </c>
      <c r="B19" s="36">
        <v>40</v>
      </c>
      <c r="C19" s="39" t="s">
        <v>36</v>
      </c>
      <c r="D19" s="257">
        <v>27</v>
      </c>
      <c r="F19" s="281">
        <v>0.27083333333333298</v>
      </c>
      <c r="I19" s="214"/>
    </row>
    <row r="20" spans="1:12">
      <c r="A20" s="39" t="s">
        <v>37</v>
      </c>
      <c r="B20" s="36">
        <v>29</v>
      </c>
      <c r="C20" s="39" t="s">
        <v>37</v>
      </c>
      <c r="D20" s="257">
        <v>20</v>
      </c>
      <c r="F20" s="281">
        <v>0.29166666666666702</v>
      </c>
      <c r="I20" s="214"/>
    </row>
    <row r="21" spans="1:12">
      <c r="A21" s="39" t="s">
        <v>72</v>
      </c>
      <c r="B21" s="36">
        <v>36</v>
      </c>
      <c r="C21" s="39" t="s">
        <v>72</v>
      </c>
      <c r="D21" s="257">
        <v>24</v>
      </c>
      <c r="F21" s="281">
        <v>0.3125</v>
      </c>
      <c r="I21" s="214"/>
    </row>
    <row r="22" spans="1:12">
      <c r="A22" s="39" t="s">
        <v>38</v>
      </c>
      <c r="B22" s="36">
        <v>50</v>
      </c>
      <c r="C22" s="39" t="s">
        <v>38</v>
      </c>
      <c r="D22" s="257">
        <v>33</v>
      </c>
      <c r="F22" s="281">
        <v>0.33333333333333298</v>
      </c>
    </row>
    <row r="23" spans="1:12">
      <c r="A23" s="39" t="s">
        <v>39</v>
      </c>
      <c r="B23" s="36">
        <v>62</v>
      </c>
      <c r="C23" s="39" t="s">
        <v>39</v>
      </c>
      <c r="D23" s="257">
        <v>41</v>
      </c>
      <c r="F23" s="281">
        <v>0.35416666666666702</v>
      </c>
    </row>
    <row r="24" spans="1:12">
      <c r="A24" s="39" t="s">
        <v>40</v>
      </c>
      <c r="B24" s="36">
        <v>40</v>
      </c>
      <c r="C24" s="39" t="s">
        <v>40</v>
      </c>
      <c r="D24" s="257">
        <v>27</v>
      </c>
      <c r="F24" s="281">
        <v>0.375</v>
      </c>
    </row>
    <row r="25" spans="1:12">
      <c r="A25" s="39" t="s">
        <v>43</v>
      </c>
      <c r="B25" s="37">
        <v>35</v>
      </c>
      <c r="C25" s="39" t="s">
        <v>43</v>
      </c>
      <c r="D25" s="257">
        <v>24</v>
      </c>
      <c r="F25" s="281">
        <v>0.39583333333333298</v>
      </c>
    </row>
    <row r="26" spans="1:12">
      <c r="F26" s="281">
        <v>0.41666666666666702</v>
      </c>
    </row>
    <row r="27" spans="1:12">
      <c r="F27" s="281">
        <v>0.4375</v>
      </c>
    </row>
    <row r="28" spans="1:12">
      <c r="F28" s="281">
        <v>0.45833333333333298</v>
      </c>
    </row>
    <row r="29" spans="1:12">
      <c r="F29" s="281">
        <v>0.47916666666666702</v>
      </c>
    </row>
    <row r="30" spans="1:12">
      <c r="F30" s="281">
        <v>0.5</v>
      </c>
    </row>
    <row r="31" spans="1:12">
      <c r="F31" s="281">
        <v>0.52083333333333304</v>
      </c>
    </row>
    <row r="32" spans="1:12">
      <c r="F32" s="281">
        <v>0.54166666666666696</v>
      </c>
    </row>
    <row r="33" spans="6:6">
      <c r="F33" s="281">
        <v>0.5625</v>
      </c>
    </row>
    <row r="34" spans="6:6">
      <c r="F34" s="281">
        <v>0.58333333333333304</v>
      </c>
    </row>
    <row r="35" spans="6:6">
      <c r="F35" s="281">
        <v>0.60416666666666696</v>
      </c>
    </row>
    <row r="36" spans="6:6">
      <c r="F36" s="281">
        <v>0.625</v>
      </c>
    </row>
    <row r="37" spans="6:6">
      <c r="F37" s="281">
        <v>0.64583333333333304</v>
      </c>
    </row>
    <row r="38" spans="6:6">
      <c r="F38" s="281">
        <v>0.66666666666666696</v>
      </c>
    </row>
    <row r="39" spans="6:6">
      <c r="F39" s="281">
        <v>0.6875</v>
      </c>
    </row>
    <row r="40" spans="6:6">
      <c r="F40" s="281">
        <v>0.70833333333333304</v>
      </c>
    </row>
    <row r="41" spans="6:6">
      <c r="F41" s="281">
        <v>0.72916666666666696</v>
      </c>
    </row>
    <row r="42" spans="6:6">
      <c r="F42" s="281">
        <v>0.75</v>
      </c>
    </row>
    <row r="43" spans="6:6">
      <c r="F43" s="281">
        <v>0.77083333333333304</v>
      </c>
    </row>
    <row r="44" spans="6:6">
      <c r="F44" s="281">
        <v>0.79166666666666696</v>
      </c>
    </row>
    <row r="45" spans="6:6">
      <c r="F45" s="281">
        <v>0.8125</v>
      </c>
    </row>
    <row r="46" spans="6:6">
      <c r="F46" s="281">
        <v>0.83333333333333304</v>
      </c>
    </row>
    <row r="47" spans="6:6">
      <c r="F47" s="281">
        <v>0.85416666666666696</v>
      </c>
    </row>
    <row r="48" spans="6:6">
      <c r="F48" s="281">
        <v>0.875</v>
      </c>
    </row>
    <row r="49" spans="6:8">
      <c r="F49" s="281">
        <v>0.89583333333333304</v>
      </c>
    </row>
    <row r="50" spans="6:8">
      <c r="F50" s="281">
        <v>0.91666666666666696</v>
      </c>
    </row>
    <row r="51" spans="6:8">
      <c r="F51" s="281">
        <v>0.9375</v>
      </c>
    </row>
    <row r="52" spans="6:8">
      <c r="F52" s="281">
        <v>0.95833333333333304</v>
      </c>
    </row>
    <row r="53" spans="6:8">
      <c r="F53" s="281">
        <v>0.97916666666666696</v>
      </c>
    </row>
    <row r="56" spans="6:8">
      <c r="H56" s="63"/>
    </row>
    <row r="57" spans="6:8">
      <c r="H57" s="64"/>
    </row>
    <row r="58" spans="6:8">
      <c r="H58" s="63"/>
    </row>
    <row r="59" spans="6:8">
      <c r="H59" s="63"/>
    </row>
  </sheetData>
  <sortState ref="A5:A24">
    <sortCondition ref="A5"/>
  </sortState>
  <customSheetViews>
    <customSheetView guid="{B409B1D8-D453-4688-A3DF-F6600DDF63CF}" showRuler="0">
      <selection activeCell="I33" sqref="I33"/>
      <pageMargins left="0.78740157499999996" right="0.78740157499999996" top="0.984251969" bottom="0.984251969" header="0.4921259845" footer="0.4921259845"/>
      <pageSetup paperSize="9" orientation="portrait" horizontalDpi="0" verticalDpi="0" r:id="rId1"/>
      <headerFooter alignWithMargins="0"/>
    </customSheetView>
  </customSheetViews>
  <mergeCells count="3">
    <mergeCell ref="A4:C4"/>
    <mergeCell ref="E2:F2"/>
    <mergeCell ref="I7:J7"/>
  </mergeCells>
  <phoneticPr fontId="9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16</vt:i4>
      </vt:variant>
      <vt:variant>
        <vt:lpstr>Benannte Bereiche</vt:lpstr>
      </vt:variant>
      <vt:variant>
        <vt:i4>12</vt:i4>
      </vt:variant>
    </vt:vector>
  </HeadingPairs>
  <TitlesOfParts>
    <vt:vector size="28" baseType="lpstr">
      <vt:lpstr>Jan</vt:lpstr>
      <vt:lpstr>Feb</vt:lpstr>
      <vt:lpstr>März</vt:lpstr>
      <vt:lpstr>April</vt:lpstr>
      <vt:lpstr>Mai</vt:lpstr>
      <vt:lpstr>Juni</vt:lpstr>
      <vt:lpstr>Juli</vt:lpstr>
      <vt:lpstr>Aug</vt:lpstr>
      <vt:lpstr>Sep</vt:lpstr>
      <vt:lpstr>Okt</vt:lpstr>
      <vt:lpstr>Nov</vt:lpstr>
      <vt:lpstr>Dez</vt:lpstr>
      <vt:lpstr>Fahrtenbuch</vt:lpstr>
      <vt:lpstr>Urlaub+Krank</vt:lpstr>
      <vt:lpstr>Spesen</vt:lpstr>
      <vt:lpstr>Einstellung</vt:lpstr>
      <vt:lpstr>Nov!Druckbereich</vt:lpstr>
      <vt:lpstr>'Urlaub+Krank'!Druckbereich</vt:lpstr>
      <vt:lpstr>Länder</vt:lpstr>
      <vt:lpstr>Länder1</vt:lpstr>
      <vt:lpstr>Länder2</vt:lpstr>
      <vt:lpstr>Länder3</vt:lpstr>
      <vt:lpstr>Tabelle1</vt:lpstr>
      <vt:lpstr>Tabelle2</vt:lpstr>
      <vt:lpstr>Uhr</vt:lpstr>
      <vt:lpstr>Uhrzeit</vt:lpstr>
      <vt:lpstr>Uhrzeiten</vt:lpstr>
      <vt:lpstr>Zeiten</vt:lpstr>
    </vt:vector>
  </TitlesOfParts>
  <Company>V. Tiedemann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Tiedemann</dc:creator>
  <cp:lastModifiedBy>Jörn Tiedemann</cp:lastModifiedBy>
  <cp:lastPrinted>2017-11-30T04:34:55Z</cp:lastPrinted>
  <dcterms:created xsi:type="dcterms:W3CDTF">1999-11-14T07:29:14Z</dcterms:created>
  <dcterms:modified xsi:type="dcterms:W3CDTF">2019-12-14T17:36:07Z</dcterms:modified>
</cp:coreProperties>
</file>