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5200" windowHeight="12045" activeTab="6"/>
  </bookViews>
  <sheets>
    <sheet name="Startseite" sheetId="4" r:id="rId1"/>
    <sheet name="Datentabelle" sheetId="1" r:id="rId2"/>
    <sheet name="Deckblatt" sheetId="2" r:id="rId3"/>
    <sheet name="Zusammenfassung" sheetId="10" r:id="rId4"/>
    <sheet name="Ranking" sheetId="11" r:id="rId5"/>
    <sheet name="Firma" sheetId="5" r:id="rId6"/>
    <sheet name="PLG" sheetId="6" r:id="rId7"/>
    <sheet name="Noten" sheetId="3" r:id="rId8"/>
    <sheet name="Sparte" sheetId="9" r:id="rId9"/>
  </sheets>
  <definedNames>
    <definedName name="_xlnm._FilterDatabase" localSheetId="1" hidden="1">Datentabelle!$A$2:$AA$4</definedName>
    <definedName name="_xlnm._FilterDatabase" localSheetId="4" hidden="1">Ranking!$B$17:$H$36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1" l="1"/>
  <c r="D19" i="11"/>
  <c r="E19" i="11"/>
  <c r="F19" i="11"/>
  <c r="G19" i="11"/>
  <c r="H19" i="11"/>
  <c r="B17" i="11"/>
  <c r="D17" i="11"/>
  <c r="E17" i="11"/>
  <c r="F17" i="11"/>
  <c r="G17" i="11"/>
  <c r="H17" i="11"/>
  <c r="B20" i="11"/>
  <c r="D20" i="11"/>
  <c r="E20" i="11"/>
  <c r="F20" i="11"/>
  <c r="G20" i="11"/>
  <c r="H20" i="11"/>
  <c r="B21" i="11"/>
  <c r="D21" i="11"/>
  <c r="E21" i="11"/>
  <c r="F21" i="11"/>
  <c r="G21" i="11"/>
  <c r="H21" i="11"/>
  <c r="B22" i="11"/>
  <c r="D22" i="11"/>
  <c r="E22" i="11"/>
  <c r="F22" i="11"/>
  <c r="G22" i="11"/>
  <c r="H22" i="11"/>
  <c r="B23" i="11"/>
  <c r="D23" i="11"/>
  <c r="E23" i="11"/>
  <c r="F23" i="11"/>
  <c r="G23" i="11"/>
  <c r="H23" i="11"/>
  <c r="B24" i="11"/>
  <c r="D24" i="11"/>
  <c r="E24" i="11"/>
  <c r="F24" i="11"/>
  <c r="G24" i="11"/>
  <c r="H24" i="11"/>
  <c r="B25" i="11"/>
  <c r="D25" i="11"/>
  <c r="E25" i="11"/>
  <c r="F25" i="11"/>
  <c r="G25" i="11"/>
  <c r="H25" i="11"/>
  <c r="B26" i="11"/>
  <c r="D26" i="11"/>
  <c r="E26" i="11"/>
  <c r="F26" i="11"/>
  <c r="G26" i="11"/>
  <c r="H26" i="11"/>
  <c r="B27" i="11"/>
  <c r="D27" i="11"/>
  <c r="E27" i="11"/>
  <c r="F27" i="11"/>
  <c r="G27" i="11"/>
  <c r="H27" i="11"/>
  <c r="B28" i="11"/>
  <c r="D28" i="11"/>
  <c r="E28" i="11"/>
  <c r="F28" i="11"/>
  <c r="G28" i="11"/>
  <c r="H28" i="11"/>
  <c r="B29" i="11"/>
  <c r="D29" i="11"/>
  <c r="E29" i="11"/>
  <c r="F29" i="11"/>
  <c r="G29" i="11"/>
  <c r="H29" i="11"/>
  <c r="B30" i="11"/>
  <c r="D30" i="11"/>
  <c r="E30" i="11"/>
  <c r="F30" i="11"/>
  <c r="G30" i="11"/>
  <c r="H30" i="11"/>
  <c r="B31" i="11"/>
  <c r="D31" i="11"/>
  <c r="E31" i="11"/>
  <c r="F31" i="11"/>
  <c r="G31" i="11"/>
  <c r="H31" i="11"/>
  <c r="B32" i="11"/>
  <c r="D32" i="11"/>
  <c r="E32" i="11"/>
  <c r="F32" i="11"/>
  <c r="G32" i="11"/>
  <c r="H32" i="11"/>
  <c r="B33" i="11"/>
  <c r="D33" i="11"/>
  <c r="E33" i="11"/>
  <c r="F33" i="11"/>
  <c r="G33" i="11"/>
  <c r="H33" i="11"/>
  <c r="B34" i="11"/>
  <c r="D34" i="11"/>
  <c r="E34" i="11"/>
  <c r="F34" i="11"/>
  <c r="G34" i="11"/>
  <c r="H34" i="11"/>
  <c r="B35" i="11"/>
  <c r="D35" i="11"/>
  <c r="E35" i="11"/>
  <c r="F35" i="11"/>
  <c r="G35" i="11"/>
  <c r="H35" i="11"/>
  <c r="B36" i="11"/>
  <c r="D36" i="11"/>
  <c r="E36" i="11"/>
  <c r="F36" i="11"/>
  <c r="G36" i="11"/>
  <c r="H36" i="11"/>
  <c r="G18" i="11"/>
  <c r="F18" i="11"/>
  <c r="E18" i="11"/>
  <c r="D18" i="11"/>
  <c r="H18" i="11"/>
  <c r="B18" i="11"/>
  <c r="C29" i="11" l="1"/>
  <c r="C21" i="11"/>
  <c r="C33" i="11"/>
  <c r="C25" i="11"/>
  <c r="C34" i="11"/>
  <c r="C30" i="11"/>
  <c r="C26" i="11"/>
  <c r="C22" i="11"/>
  <c r="C19" i="11"/>
  <c r="C36" i="11"/>
  <c r="C35" i="11"/>
  <c r="C32" i="11"/>
  <c r="C31" i="11"/>
  <c r="C28" i="11"/>
  <c r="C27" i="11"/>
  <c r="C24" i="11"/>
  <c r="C23" i="11"/>
  <c r="C20" i="11"/>
  <c r="C17" i="11"/>
  <c r="C18" i="11"/>
  <c r="H8" i="11"/>
  <c r="D13" i="11"/>
  <c r="H46" i="2" l="1"/>
  <c r="H45" i="2"/>
  <c r="H44" i="2"/>
  <c r="H43" i="2"/>
  <c r="H42" i="2"/>
  <c r="H38" i="2"/>
  <c r="H37" i="2"/>
  <c r="H36" i="2"/>
  <c r="H35" i="2"/>
  <c r="H34" i="2"/>
  <c r="H30" i="2"/>
  <c r="H29" i="2"/>
  <c r="H28" i="2"/>
  <c r="H27" i="2"/>
  <c r="H26" i="2"/>
  <c r="H22" i="2"/>
  <c r="H21" i="2"/>
  <c r="H20" i="2"/>
  <c r="H19" i="2"/>
  <c r="H18" i="2"/>
  <c r="H47" i="2" l="1"/>
  <c r="H39" i="2"/>
  <c r="H31" i="2"/>
  <c r="H23" i="2"/>
  <c r="F21" i="2" l="1"/>
  <c r="F19" i="2"/>
  <c r="F27" i="2"/>
  <c r="F26" i="2"/>
  <c r="H49" i="2"/>
  <c r="F28" i="2"/>
  <c r="F22" i="2"/>
  <c r="F29" i="2"/>
  <c r="F30" i="2"/>
  <c r="F34" i="2"/>
  <c r="F35" i="2"/>
  <c r="F20" i="2"/>
  <c r="F36" i="2"/>
  <c r="F37" i="2"/>
  <c r="F38" i="2"/>
  <c r="F42" i="2"/>
  <c r="F18" i="2"/>
  <c r="F43" i="2"/>
  <c r="F44" i="2"/>
  <c r="F45" i="2"/>
  <c r="F46" i="2"/>
</calcChain>
</file>

<file path=xl/comments1.xml><?xml version="1.0" encoding="utf-8"?>
<comments xmlns="http://schemas.openxmlformats.org/spreadsheetml/2006/main">
  <authors>
    <author>Raiser, Carsten</author>
  </authors>
  <commentList>
    <comment ref="E15" authorId="0" shapeId="0">
      <text>
        <r>
          <rPr>
            <b/>
            <sz val="9"/>
            <color indexed="81"/>
            <rFont val="Tahoma"/>
            <family val="2"/>
          </rPr>
          <t>Dieser Wert muss periodisch bei allen Lieferanten einer Produktgruppe geprüft werden.
Sehr gut: 10
Sehr mangelhaft: 1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 xml:space="preserve">Die Gewichtungen innerhalb einer Produktgruppe müssen bei allen Unternehmen identisch sein!
Sehr wichtig: 10
Sehr unwichtig: 1
Die Gewichtung wird einmalig für alle Bewertungen eines Bewertungszyklus festgelegt. Ziel: Vergleichbarkeit
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Ergebnis = Wert * Gewichtung</t>
        </r>
      </text>
    </comment>
  </commentList>
</comments>
</file>

<file path=xl/sharedStrings.xml><?xml version="1.0" encoding="utf-8"?>
<sst xmlns="http://schemas.openxmlformats.org/spreadsheetml/2006/main" count="201" uniqueCount="118">
  <si>
    <t>Datum</t>
  </si>
  <si>
    <t>IT</t>
  </si>
  <si>
    <t>Maler</t>
  </si>
  <si>
    <t>Bäcker</t>
  </si>
  <si>
    <t>Noten</t>
  </si>
  <si>
    <t>Lieferantenbewertung</t>
  </si>
  <si>
    <t>Unternehmen</t>
  </si>
  <si>
    <t>PLZ</t>
  </si>
  <si>
    <t>Ort</t>
  </si>
  <si>
    <t>Umsatz/Sparte p.a.</t>
  </si>
  <si>
    <t>1.1 Preis / Stück</t>
  </si>
  <si>
    <t>1.2 Nebenkosten / Stück</t>
  </si>
  <si>
    <t>1.3 Rabatte</t>
  </si>
  <si>
    <t>1.4 Skonto</t>
  </si>
  <si>
    <t>1.5 Chargenpreisstaffeln</t>
  </si>
  <si>
    <t>2.1 Zertifizierung</t>
  </si>
  <si>
    <t>2.2 Anzahl Reklamationen</t>
  </si>
  <si>
    <t>2.3 PPM - Rate</t>
  </si>
  <si>
    <t>2.4 Reaktion auf Mängelrüge</t>
  </si>
  <si>
    <t>2.5 Qualitätsleistung</t>
  </si>
  <si>
    <t>3.1 Logistikleistung</t>
  </si>
  <si>
    <t>3.2 Logistikstrategie / -systeme</t>
  </si>
  <si>
    <t>3.3 Umwelt / Nachhaltigkeit</t>
  </si>
  <si>
    <t>3.4 Kooperation / Support</t>
  </si>
  <si>
    <t>3.5 Termintreue</t>
  </si>
  <si>
    <t>4.1 Entwicklungskompetenz</t>
  </si>
  <si>
    <t>4.2 Konzeptentwicklung</t>
  </si>
  <si>
    <t>4.3 Gegenwärtige Technologieposition</t>
  </si>
  <si>
    <t>4.4 Erfüllung spezifischer Anforderungen</t>
  </si>
  <si>
    <t>4.5 Entwicklungskooperation mit uns</t>
  </si>
  <si>
    <t>Sparte</t>
  </si>
  <si>
    <t>ODAV AG</t>
  </si>
  <si>
    <t>Bechtle GmBH</t>
  </si>
  <si>
    <t>Müller OHG</t>
  </si>
  <si>
    <t>Lieferant Produkt-/Leistungsgruppe</t>
  </si>
  <si>
    <t>Lieferung Arbeitssicherheit</t>
  </si>
  <si>
    <t>Werkstoffe für Bildung/Fortbildung</t>
  </si>
  <si>
    <t>Werkzeuge für Bildung/Fortbildung</t>
  </si>
  <si>
    <t>Regel-/Meßzeuge</t>
  </si>
  <si>
    <t>Möbel und Einrichtungsgegenstände</t>
  </si>
  <si>
    <t>Öffentlichkeitsarbeit</t>
  </si>
  <si>
    <t>Besondere Kammeraufwendungen</t>
  </si>
  <si>
    <t>Instandhaltungen der Räume</t>
  </si>
  <si>
    <t>Instandhaltungen der Maschinen</t>
  </si>
  <si>
    <t>Investitionen Baumaßnahmen</t>
  </si>
  <si>
    <t>Strom</t>
  </si>
  <si>
    <t>Reinigung</t>
  </si>
  <si>
    <t>Sonstige Raumkosten</t>
  </si>
  <si>
    <t>Versicherungen</t>
  </si>
  <si>
    <t>Fahrzeuge Instandhaltung</t>
  </si>
  <si>
    <t>Fahrzeuge Einkauf; Leasing</t>
  </si>
  <si>
    <t>Bildung-/Fortbildung für eigene MA</t>
  </si>
  <si>
    <t>Bürobedarf</t>
  </si>
  <si>
    <t>Beratungskosten: Recht, Personal, Sonstiges</t>
  </si>
  <si>
    <t>Investitionen in EDV Hardware</t>
  </si>
  <si>
    <t>Investitionen in EDV Software</t>
  </si>
  <si>
    <t>EDV Betreuung</t>
  </si>
  <si>
    <t>Postdienste</t>
  </si>
  <si>
    <t>Druck</t>
  </si>
  <si>
    <t>Einzellieferanten/PLG bzw. Monopolisten/PLG</t>
  </si>
  <si>
    <t>Nummer</t>
  </si>
  <si>
    <t>PLG</t>
  </si>
  <si>
    <t>Bewertungskriterien: Datenblatt Lieferant/Produktgruppe</t>
  </si>
  <si>
    <t>Profildaten</t>
  </si>
  <si>
    <t>Datum der Bewertung</t>
  </si>
  <si>
    <t>Lieferant</t>
  </si>
  <si>
    <t>Produktgruppe</t>
  </si>
  <si>
    <t>Adresse</t>
  </si>
  <si>
    <t>Umsatz: Produktgruppe / Lieferant p.a.</t>
  </si>
  <si>
    <t>Säule</t>
  </si>
  <si>
    <t>Kriterium</t>
  </si>
  <si>
    <t>Gewichtung</t>
  </si>
  <si>
    <t>Ergebnis</t>
  </si>
  <si>
    <t>Einkauf</t>
  </si>
  <si>
    <t>Preis / Stück; Preisstaffeln</t>
  </si>
  <si>
    <t>Nebenkosten / Stück</t>
  </si>
  <si>
    <t>Rabatte; Skonto; Nachlässe</t>
  </si>
  <si>
    <t>Zahlungsziel</t>
  </si>
  <si>
    <t>Rahmenvertrag; Preistransparenz; Kommunikation</t>
  </si>
  <si>
    <t>Gruppenergebnis</t>
  </si>
  <si>
    <t>Qualität</t>
  </si>
  <si>
    <t>Zertifizierung, Qualitätssicherungssystem</t>
  </si>
  <si>
    <t>Anzahl Reklamationen</t>
  </si>
  <si>
    <t>Reaktion auf Mängelrüge</t>
  </si>
  <si>
    <t>Qualitätsleistung; tatsächliche</t>
  </si>
  <si>
    <t>Kooperationen, Kommunikation</t>
  </si>
  <si>
    <t>Logistik</t>
  </si>
  <si>
    <t>Termintreue</t>
  </si>
  <si>
    <t>Liefergeschwindigkeit</t>
  </si>
  <si>
    <t>Schadensfreiheit; Mengentreue</t>
  </si>
  <si>
    <t>Umwelt / Nachhaltigkeit</t>
  </si>
  <si>
    <t>Kooperation / Support; Kommunikation</t>
  </si>
  <si>
    <t>Technik</t>
  </si>
  <si>
    <t>Entwicklungskompetenz</t>
  </si>
  <si>
    <t>Konzeptentwicklung; Zukunftsorientierung</t>
  </si>
  <si>
    <t>Gegenwärtige Technologieposition</t>
  </si>
  <si>
    <t>Erfüllung spezifischer Anforderungen</t>
  </si>
  <si>
    <t>Entwicklungskooperation; Kommunikation</t>
  </si>
  <si>
    <t>Gesamtergebnis</t>
  </si>
  <si>
    <t>Rang in der Produktgruppe</t>
  </si>
  <si>
    <t>Gesamtrang bei allen Lieferanten</t>
  </si>
  <si>
    <t>Straubing</t>
  </si>
  <si>
    <t>20.08.2019</t>
  </si>
  <si>
    <t>Ranking</t>
  </si>
  <si>
    <t>Datum:</t>
  </si>
  <si>
    <t>Ergebnisse je Produkt- und Leistungsgruppe</t>
  </si>
  <si>
    <t>Bezeichnung</t>
  </si>
  <si>
    <t>Produkt- / Leistungsgruppe</t>
  </si>
  <si>
    <t>Rang</t>
  </si>
  <si>
    <t>Teilergebnisse</t>
  </si>
  <si>
    <t>Umsatz p.a.</t>
  </si>
  <si>
    <t>21.08.2019</t>
  </si>
  <si>
    <t>22.08.2019</t>
  </si>
  <si>
    <t>Raiser GmbH</t>
  </si>
  <si>
    <t>Straubuing</t>
  </si>
  <si>
    <t>Heilbronn</t>
  </si>
  <si>
    <t>Stuttgart</t>
  </si>
  <si>
    <t>Sindelfingen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</si>
</sst>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1" x14ac:knownFonts="1">
    <font>
      <sz val="10"/>
      <color theme="1"/>
      <name val="Arial"/>
      <family val="2"/>
    </font>
    <font>
      <b/>
      <sz val="26"/>
      <color theme="1"/>
      <name val="Arial"/>
      <family val="2"/>
    </font>
    <font>
      <b/>
      <sz val="16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4">
    <xf numFmtId="0" fontId="0" fillId="0" borderId="0" xfId="0"/>
    <xf numFmtId="0" fontId="0" fillId="3" borderId="0" xfId="0" applyFill="1" applyBorder="1"/>
    <xf numFmtId="0" fontId="1" fillId="3" borderId="0" xfId="0" applyFont="1" applyFill="1" applyBorder="1"/>
    <xf numFmtId="0" fontId="0" fillId="4" borderId="1" xfId="0" applyFill="1" applyBorder="1"/>
    <xf numFmtId="0" fontId="0" fillId="4" borderId="2" xfId="0" applyFill="1" applyBorder="1"/>
    <xf numFmtId="0" fontId="0" fillId="2" borderId="3" xfId="0" applyFill="1" applyBorder="1"/>
    <xf numFmtId="0" fontId="0" fillId="2" borderId="1" xfId="0" applyFill="1" applyBorder="1"/>
    <xf numFmtId="0" fontId="0" fillId="5" borderId="3" xfId="0" applyFill="1" applyBorder="1"/>
    <xf numFmtId="0" fontId="0" fillId="5" borderId="1" xfId="0" applyFill="1" applyBorder="1"/>
    <xf numFmtId="0" fontId="0" fillId="6" borderId="3" xfId="0" applyFill="1" applyBorder="1"/>
    <xf numFmtId="0" fontId="0" fillId="6" borderId="1" xfId="0" applyFill="1" applyBorder="1"/>
    <xf numFmtId="0" fontId="0" fillId="7" borderId="3" xfId="0" applyFill="1" applyBorder="1"/>
    <xf numFmtId="0" fontId="0" fillId="7" borderId="1" xfId="0" applyFill="1" applyBorder="1"/>
    <xf numFmtId="0" fontId="0" fillId="7" borderId="2" xfId="0" applyFill="1" applyBorder="1"/>
    <xf numFmtId="0" fontId="0" fillId="0" borderId="0" xfId="0"/>
    <xf numFmtId="0" fontId="3" fillId="0" borderId="0" xfId="0" applyFont="1"/>
    <xf numFmtId="0" fontId="0" fillId="0" borderId="0" xfId="0"/>
    <xf numFmtId="0" fontId="3" fillId="0" borderId="0" xfId="0" applyFont="1"/>
    <xf numFmtId="0" fontId="0" fillId="4" borderId="1" xfId="0" applyFill="1" applyBorder="1"/>
    <xf numFmtId="0" fontId="0" fillId="0" borderId="0" xfId="0" applyAlignment="1">
      <alignment horizontal="center"/>
    </xf>
    <xf numFmtId="0" fontId="4" fillId="5" borderId="4" xfId="0" applyFont="1" applyFill="1" applyBorder="1"/>
    <xf numFmtId="0" fontId="4" fillId="0" borderId="0" xfId="0" applyFont="1" applyFill="1" applyBorder="1"/>
    <xf numFmtId="0" fontId="4" fillId="0" borderId="0" xfId="0" applyFont="1"/>
    <xf numFmtId="0" fontId="0" fillId="0" borderId="5" xfId="0" applyBorder="1"/>
    <xf numFmtId="0" fontId="0" fillId="0" borderId="6" xfId="0" applyBorder="1"/>
    <xf numFmtId="0" fontId="5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3" fillId="0" borderId="0" xfId="0" applyFont="1" applyBorder="1"/>
    <xf numFmtId="0" fontId="0" fillId="4" borderId="4" xfId="0" applyFill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1" xfId="0" applyBorder="1"/>
    <xf numFmtId="0" fontId="3" fillId="0" borderId="1" xfId="0" applyFont="1" applyBorder="1"/>
    <xf numFmtId="0" fontId="0" fillId="0" borderId="9" xfId="0" applyBorder="1"/>
    <xf numFmtId="0" fontId="0" fillId="2" borderId="10" xfId="0" applyFill="1" applyBorder="1"/>
    <xf numFmtId="0" fontId="0" fillId="0" borderId="0" xfId="0" applyFill="1" applyBorder="1"/>
    <xf numFmtId="0" fontId="3" fillId="2" borderId="6" xfId="0" applyFont="1" applyFill="1" applyBorder="1"/>
    <xf numFmtId="0" fontId="0" fillId="0" borderId="6" xfId="0" applyBorder="1" applyAlignment="1">
      <alignment horizontal="center"/>
    </xf>
    <xf numFmtId="0" fontId="0" fillId="0" borderId="0" xfId="0" applyFont="1" applyBorder="1"/>
    <xf numFmtId="0" fontId="3" fillId="0" borderId="10" xfId="0" applyFont="1" applyBorder="1"/>
    <xf numFmtId="0" fontId="0" fillId="0" borderId="10" xfId="0" applyBorder="1"/>
    <xf numFmtId="44" fontId="4" fillId="5" borderId="4" xfId="1" applyFont="1" applyFill="1" applyBorder="1"/>
    <xf numFmtId="0" fontId="4" fillId="5" borderId="0" xfId="0" applyFont="1" applyFill="1" applyBorder="1"/>
    <xf numFmtId="44" fontId="4" fillId="5" borderId="0" xfId="1" applyFont="1" applyFill="1" applyBorder="1"/>
    <xf numFmtId="0" fontId="9" fillId="0" borderId="0" xfId="0" applyFont="1"/>
    <xf numFmtId="0" fontId="0" fillId="0" borderId="11" xfId="0" applyBorder="1"/>
    <xf numFmtId="0" fontId="0" fillId="0" borderId="13" xfId="0" applyBorder="1"/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1" fontId="0" fillId="0" borderId="0" xfId="0" applyNumberFormat="1"/>
    <xf numFmtId="1" fontId="3" fillId="0" borderId="0" xfId="0" applyNumberFormat="1" applyFont="1" applyBorder="1"/>
    <xf numFmtId="7" fontId="0" fillId="0" borderId="0" xfId="1" applyNumberFormat="1" applyFont="1"/>
    <xf numFmtId="0" fontId="0" fillId="8" borderId="0" xfId="0" applyFill="1"/>
    <xf numFmtId="0" fontId="3" fillId="0" borderId="14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/>
    <xf numFmtId="0" fontId="3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Standard" xfId="0" builtinId="0"/>
    <cellStyle name="Währung" xfId="1" builtinId="4"/>
  </cellStyles>
  <dxfs count="3">
    <dxf>
      <fill>
        <patternFill>
          <bgColor theme="0"/>
        </patternFill>
      </fill>
    </dxf>
    <dxf>
      <font>
        <strike val="0"/>
        <color auto="1"/>
      </font>
      <fill>
        <patternFill>
          <bgColor rgb="FFF8F8F8"/>
        </patternFill>
      </fill>
    </dxf>
    <dxf>
      <fill>
        <patternFill patternType="solid">
          <fgColor rgb="FFFFFFFF"/>
          <bgColor indexed="65"/>
        </patternFill>
      </fill>
    </dxf>
  </dxfs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(Deckblatt!$D$18:$D$22,Deckblatt!$D$26:$D$30,Deckblatt!$D$34:$D$38,Deckblatt!$D$42:$D$46)</c:f>
              <c:strCache>
                <c:ptCount val="20"/>
                <c:pt idx="0">
                  <c:v>Preis / Stück; Preisstaffeln</c:v>
                </c:pt>
                <c:pt idx="1">
                  <c:v>Nebenkosten / Stück</c:v>
                </c:pt>
                <c:pt idx="2">
                  <c:v>Rabatte; Skonto; Nachlässe</c:v>
                </c:pt>
                <c:pt idx="3">
                  <c:v>Zahlungsziel</c:v>
                </c:pt>
                <c:pt idx="4">
                  <c:v>Rahmenvertrag; Preistransparenz; Kommunikation</c:v>
                </c:pt>
                <c:pt idx="5">
                  <c:v>Zertifizierung, Qualitätssicherungssystem</c:v>
                </c:pt>
                <c:pt idx="6">
                  <c:v>Anzahl Reklamationen</c:v>
                </c:pt>
                <c:pt idx="7">
                  <c:v>Reaktion auf Mängelrüge</c:v>
                </c:pt>
                <c:pt idx="8">
                  <c:v>Qualitätsleistung; tatsächliche</c:v>
                </c:pt>
                <c:pt idx="9">
                  <c:v>Kooperationen, Kommunikation</c:v>
                </c:pt>
                <c:pt idx="10">
                  <c:v>Termintreue</c:v>
                </c:pt>
                <c:pt idx="11">
                  <c:v>Liefergeschwindigkeit</c:v>
                </c:pt>
                <c:pt idx="12">
                  <c:v>Schadensfreiheit; Mengentreue</c:v>
                </c:pt>
                <c:pt idx="13">
                  <c:v>Umwelt / Nachhaltigkeit</c:v>
                </c:pt>
                <c:pt idx="14">
                  <c:v>Kooperation / Support; Kommunikation</c:v>
                </c:pt>
                <c:pt idx="15">
                  <c:v>Entwicklungskompetenz</c:v>
                </c:pt>
                <c:pt idx="16">
                  <c:v>Konzeptentwicklung; Zukunftsorientierung</c:v>
                </c:pt>
                <c:pt idx="17">
                  <c:v>Gegenwärtige Technologieposition</c:v>
                </c:pt>
                <c:pt idx="18">
                  <c:v>Erfüllung spezifischer Anforderungen</c:v>
                </c:pt>
                <c:pt idx="19">
                  <c:v>Entwicklungskooperation; Kommunikation</c:v>
                </c:pt>
              </c:strCache>
            </c:strRef>
          </c:cat>
          <c:val>
            <c:numRef>
              <c:f>(Deckblatt!$E$18:$E$22,Deckblatt!$E$26:$E$30,Deckblatt!$E$34:$E$38,Deckblatt!$E$42:$E$46)</c:f>
              <c:numCache>
                <c:formatCode>General</c:formatCode>
                <c:ptCount val="20"/>
                <c:pt idx="0">
                  <c:v>1</c:v>
                </c:pt>
                <c:pt idx="1">
                  <c:v>5</c:v>
                </c:pt>
                <c:pt idx="2">
                  <c:v>8</c:v>
                </c:pt>
                <c:pt idx="3">
                  <c:v>9</c:v>
                </c:pt>
                <c:pt idx="4">
                  <c:v>7</c:v>
                </c:pt>
                <c:pt idx="5">
                  <c:v>5</c:v>
                </c:pt>
                <c:pt idx="6">
                  <c:v>6</c:v>
                </c:pt>
                <c:pt idx="7">
                  <c:v>2</c:v>
                </c:pt>
                <c:pt idx="8">
                  <c:v>4</c:v>
                </c:pt>
                <c:pt idx="9">
                  <c:v>2</c:v>
                </c:pt>
                <c:pt idx="10">
                  <c:v>5</c:v>
                </c:pt>
                <c:pt idx="11">
                  <c:v>4</c:v>
                </c:pt>
                <c:pt idx="12">
                  <c:v>5</c:v>
                </c:pt>
                <c:pt idx="13">
                  <c:v>5</c:v>
                </c:pt>
                <c:pt idx="14">
                  <c:v>2</c:v>
                </c:pt>
                <c:pt idx="15">
                  <c:v>5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8D-4532-9BF6-95EF7407A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9397704"/>
        <c:axId val="719398032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(Deckblatt!$D$18:$D$22,Deckblatt!$D$26:$D$30,Deckblatt!$D$34:$D$38,Deckblatt!$D$42:$D$46)</c:f>
              <c:strCache>
                <c:ptCount val="20"/>
                <c:pt idx="0">
                  <c:v>Preis / Stück; Preisstaffeln</c:v>
                </c:pt>
                <c:pt idx="1">
                  <c:v>Nebenkosten / Stück</c:v>
                </c:pt>
                <c:pt idx="2">
                  <c:v>Rabatte; Skonto; Nachlässe</c:v>
                </c:pt>
                <c:pt idx="3">
                  <c:v>Zahlungsziel</c:v>
                </c:pt>
                <c:pt idx="4">
                  <c:v>Rahmenvertrag; Preistransparenz; Kommunikation</c:v>
                </c:pt>
                <c:pt idx="5">
                  <c:v>Zertifizierung, Qualitätssicherungssystem</c:v>
                </c:pt>
                <c:pt idx="6">
                  <c:v>Anzahl Reklamationen</c:v>
                </c:pt>
                <c:pt idx="7">
                  <c:v>Reaktion auf Mängelrüge</c:v>
                </c:pt>
                <c:pt idx="8">
                  <c:v>Qualitätsleistung; tatsächliche</c:v>
                </c:pt>
                <c:pt idx="9">
                  <c:v>Kooperationen, Kommunikation</c:v>
                </c:pt>
                <c:pt idx="10">
                  <c:v>Termintreue</c:v>
                </c:pt>
                <c:pt idx="11">
                  <c:v>Liefergeschwindigkeit</c:v>
                </c:pt>
                <c:pt idx="12">
                  <c:v>Schadensfreiheit; Mengentreue</c:v>
                </c:pt>
                <c:pt idx="13">
                  <c:v>Umwelt / Nachhaltigkeit</c:v>
                </c:pt>
                <c:pt idx="14">
                  <c:v>Kooperation / Support; Kommunikation</c:v>
                </c:pt>
                <c:pt idx="15">
                  <c:v>Entwicklungskompetenz</c:v>
                </c:pt>
                <c:pt idx="16">
                  <c:v>Konzeptentwicklung; Zukunftsorientierung</c:v>
                </c:pt>
                <c:pt idx="17">
                  <c:v>Gegenwärtige Technologieposition</c:v>
                </c:pt>
                <c:pt idx="18">
                  <c:v>Erfüllung spezifischer Anforderungen</c:v>
                </c:pt>
                <c:pt idx="19">
                  <c:v>Entwicklungskooperation; Kommunikation</c:v>
                </c:pt>
              </c:strCache>
            </c:strRef>
          </c:cat>
          <c:val>
            <c:numRef>
              <c:f>(Deckblatt!$F$18:$F$22,Deckblatt!$F$26:$F$30,Deckblatt!$F$34:$F$38,Deckblatt!$F$42:$F$46)</c:f>
              <c:numCache>
                <c:formatCode>General</c:formatCode>
                <c:ptCount val="20"/>
                <c:pt idx="0">
                  <c:v>4.3</c:v>
                </c:pt>
                <c:pt idx="1">
                  <c:v>4.3</c:v>
                </c:pt>
                <c:pt idx="2">
                  <c:v>4.3</c:v>
                </c:pt>
                <c:pt idx="3">
                  <c:v>4.3</c:v>
                </c:pt>
                <c:pt idx="4">
                  <c:v>4.3</c:v>
                </c:pt>
                <c:pt idx="5">
                  <c:v>4.3</c:v>
                </c:pt>
                <c:pt idx="6">
                  <c:v>4.3</c:v>
                </c:pt>
                <c:pt idx="7">
                  <c:v>4.3</c:v>
                </c:pt>
                <c:pt idx="8">
                  <c:v>4.3</c:v>
                </c:pt>
                <c:pt idx="9">
                  <c:v>4.3</c:v>
                </c:pt>
                <c:pt idx="10">
                  <c:v>4.3</c:v>
                </c:pt>
                <c:pt idx="11">
                  <c:v>4.3</c:v>
                </c:pt>
                <c:pt idx="12">
                  <c:v>4.3</c:v>
                </c:pt>
                <c:pt idx="13">
                  <c:v>4.3</c:v>
                </c:pt>
                <c:pt idx="14">
                  <c:v>4.3</c:v>
                </c:pt>
                <c:pt idx="15">
                  <c:v>4.3</c:v>
                </c:pt>
                <c:pt idx="16">
                  <c:v>4.3</c:v>
                </c:pt>
                <c:pt idx="17">
                  <c:v>4.3</c:v>
                </c:pt>
                <c:pt idx="18">
                  <c:v>4.3</c:v>
                </c:pt>
                <c:pt idx="19">
                  <c:v>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8D-4532-9BF6-95EF7407A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9397704"/>
        <c:axId val="719398032"/>
      </c:lineChart>
      <c:catAx>
        <c:axId val="719397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19398032"/>
        <c:crosses val="autoZero"/>
        <c:auto val="1"/>
        <c:lblAlgn val="ctr"/>
        <c:lblOffset val="100"/>
        <c:noMultiLvlLbl val="0"/>
      </c:catAx>
      <c:valAx>
        <c:axId val="71939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19397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Ranking!$B$17</c:f>
              <c:strCache>
                <c:ptCount val="1"/>
                <c:pt idx="0">
                  <c:v>Müller OHG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Ranking!$C$15:$H$16</c:f>
              <c:multiLvlStrCache>
                <c:ptCount val="6"/>
                <c:lvl>
                  <c:pt idx="1">
                    <c:v>Einkauf</c:v>
                  </c:pt>
                  <c:pt idx="2">
                    <c:v>Qualität</c:v>
                  </c:pt>
                  <c:pt idx="3">
                    <c:v>Logistik</c:v>
                  </c:pt>
                  <c:pt idx="4">
                    <c:v>Technik</c:v>
                  </c:pt>
                </c:lvl>
                <c:lvl>
                  <c:pt idx="0">
                    <c:v>Gesamtergebnis</c:v>
                  </c:pt>
                  <c:pt idx="1">
                    <c:v>Teilergebnisse</c:v>
                  </c:pt>
                  <c:pt idx="5">
                    <c:v>Umsatz p.a.</c:v>
                  </c:pt>
                </c:lvl>
              </c:multiLvlStrCache>
            </c:multiLvlStrRef>
          </c:cat>
          <c:val>
            <c:numRef>
              <c:f>Ranking!$C$17:$H$17</c:f>
              <c:numCache>
                <c:formatCode>0</c:formatCode>
                <c:ptCount val="6"/>
                <c:pt idx="0">
                  <c:v>118</c:v>
                </c:pt>
                <c:pt idx="1">
                  <c:v>22</c:v>
                </c:pt>
                <c:pt idx="2">
                  <c:v>18</c:v>
                </c:pt>
                <c:pt idx="3">
                  <c:v>30</c:v>
                </c:pt>
                <c:pt idx="4">
                  <c:v>48</c:v>
                </c:pt>
                <c:pt idx="5" formatCode="&quot;€&quot;#,##0.00_);\(&quot;€&quot;#,##0.00\)">
                  <c:v>1250000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33-4F48-8BA4-7D646E85397B}"/>
            </c:ext>
          </c:extLst>
        </c:ser>
        <c:ser>
          <c:idx val="1"/>
          <c:order val="1"/>
          <c:tx>
            <c:strRef>
              <c:f>Ranking!$B$18</c:f>
              <c:strCache>
                <c:ptCount val="1"/>
                <c:pt idx="0">
                  <c:v>ODAV AG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Ranking!$C$15:$H$16</c:f>
              <c:multiLvlStrCache>
                <c:ptCount val="6"/>
                <c:lvl>
                  <c:pt idx="1">
                    <c:v>Einkauf</c:v>
                  </c:pt>
                  <c:pt idx="2">
                    <c:v>Qualität</c:v>
                  </c:pt>
                  <c:pt idx="3">
                    <c:v>Logistik</c:v>
                  </c:pt>
                  <c:pt idx="4">
                    <c:v>Technik</c:v>
                  </c:pt>
                </c:lvl>
                <c:lvl>
                  <c:pt idx="0">
                    <c:v>Gesamtergebnis</c:v>
                  </c:pt>
                  <c:pt idx="1">
                    <c:v>Teilergebnisse</c:v>
                  </c:pt>
                  <c:pt idx="5">
                    <c:v>Umsatz p.a.</c:v>
                  </c:pt>
                </c:lvl>
              </c:multiLvlStrCache>
            </c:multiLvlStrRef>
          </c:cat>
          <c:val>
            <c:numRef>
              <c:f>Ranking!$C$18:$H$18</c:f>
              <c:numCache>
                <c:formatCode>0</c:formatCode>
                <c:ptCount val="6"/>
                <c:pt idx="0">
                  <c:v>110</c:v>
                </c:pt>
                <c:pt idx="1">
                  <c:v>15</c:v>
                </c:pt>
                <c:pt idx="2">
                  <c:v>40</c:v>
                </c:pt>
                <c:pt idx="3">
                  <c:v>15</c:v>
                </c:pt>
                <c:pt idx="4">
                  <c:v>40</c:v>
                </c:pt>
                <c:pt idx="5" formatCode="&quot;€&quot;#,##0.00_);\(&quot;€&quot;#,##0.00\)">
                  <c:v>125000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33-4F48-8BA4-7D646E85397B}"/>
            </c:ext>
          </c:extLst>
        </c:ser>
        <c:ser>
          <c:idx val="2"/>
          <c:order val="2"/>
          <c:tx>
            <c:strRef>
              <c:f>Ranking!$B$19</c:f>
              <c:strCache>
                <c:ptCount val="1"/>
                <c:pt idx="0">
                  <c:v>Bechtle GmBH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Ranking!$C$15:$H$16</c:f>
              <c:multiLvlStrCache>
                <c:ptCount val="6"/>
                <c:lvl>
                  <c:pt idx="1">
                    <c:v>Einkauf</c:v>
                  </c:pt>
                  <c:pt idx="2">
                    <c:v>Qualität</c:v>
                  </c:pt>
                  <c:pt idx="3">
                    <c:v>Logistik</c:v>
                  </c:pt>
                  <c:pt idx="4">
                    <c:v>Technik</c:v>
                  </c:pt>
                </c:lvl>
                <c:lvl>
                  <c:pt idx="0">
                    <c:v>Gesamtergebnis</c:v>
                  </c:pt>
                  <c:pt idx="1">
                    <c:v>Teilergebnisse</c:v>
                  </c:pt>
                  <c:pt idx="5">
                    <c:v>Umsatz p.a.</c:v>
                  </c:pt>
                </c:lvl>
              </c:multiLvlStrCache>
            </c:multiLvlStrRef>
          </c:cat>
          <c:val>
            <c:numRef>
              <c:f>Ranking!$C$19:$H$19</c:f>
              <c:numCache>
                <c:formatCode>0</c:formatCode>
                <c:ptCount val="6"/>
                <c:pt idx="0">
                  <c:v>110</c:v>
                </c:pt>
                <c:pt idx="1">
                  <c:v>40</c:v>
                </c:pt>
                <c:pt idx="2">
                  <c:v>15</c:v>
                </c:pt>
                <c:pt idx="3">
                  <c:v>40</c:v>
                </c:pt>
                <c:pt idx="4">
                  <c:v>15</c:v>
                </c:pt>
                <c:pt idx="5" formatCode="&quot;€&quot;#,##0.00_);\(&quot;€&quot;#,##0.00\)">
                  <c:v>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33-4F48-8BA4-7D646E85397B}"/>
            </c:ext>
          </c:extLst>
        </c:ser>
        <c:ser>
          <c:idx val="3"/>
          <c:order val="3"/>
          <c:tx>
            <c:strRef>
              <c:f>Ranking!$B$20</c:f>
              <c:strCache>
                <c:ptCount val="1"/>
                <c:pt idx="0">
                  <c:v>ODAV AG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Ranking!$C$15:$H$16</c:f>
              <c:multiLvlStrCache>
                <c:ptCount val="6"/>
                <c:lvl>
                  <c:pt idx="1">
                    <c:v>Einkauf</c:v>
                  </c:pt>
                  <c:pt idx="2">
                    <c:v>Qualität</c:v>
                  </c:pt>
                  <c:pt idx="3">
                    <c:v>Logistik</c:v>
                  </c:pt>
                  <c:pt idx="4">
                    <c:v>Technik</c:v>
                  </c:pt>
                </c:lvl>
                <c:lvl>
                  <c:pt idx="0">
                    <c:v>Gesamtergebnis</c:v>
                  </c:pt>
                  <c:pt idx="1">
                    <c:v>Teilergebnisse</c:v>
                  </c:pt>
                  <c:pt idx="5">
                    <c:v>Umsatz p.a.</c:v>
                  </c:pt>
                </c:lvl>
              </c:multiLvlStrCache>
            </c:multiLvlStrRef>
          </c:cat>
          <c:val>
            <c:numRef>
              <c:f>Ranking!$C$20:$H$20</c:f>
              <c:numCache>
                <c:formatCode>0</c:formatCode>
                <c:ptCount val="6"/>
                <c:pt idx="0">
                  <c:v>93</c:v>
                </c:pt>
                <c:pt idx="1">
                  <c:v>15</c:v>
                </c:pt>
                <c:pt idx="2">
                  <c:v>31</c:v>
                </c:pt>
                <c:pt idx="3">
                  <c:v>20</c:v>
                </c:pt>
                <c:pt idx="4">
                  <c:v>27</c:v>
                </c:pt>
                <c:pt idx="5" formatCode="&quot;€&quot;#,##0.00_);\(&quot;€&quot;#,##0.00\)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33-4F48-8BA4-7D646E853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6842648"/>
        <c:axId val="766844616"/>
      </c:barChart>
      <c:catAx>
        <c:axId val="766842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6844616"/>
        <c:crosses val="autoZero"/>
        <c:auto val="1"/>
        <c:lblAlgn val="ctr"/>
        <c:lblOffset val="100"/>
        <c:noMultiLvlLbl val="0"/>
      </c:catAx>
      <c:valAx>
        <c:axId val="766844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6842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3</xdr:col>
          <xdr:colOff>609600</xdr:colOff>
          <xdr:row>5</xdr:row>
          <xdr:rowOff>28575</xdr:rowOff>
        </xdr:to>
        <xdr:sp macro="" textlink="">
          <xdr:nvSpPr>
            <xdr:cNvPr id="4097" name="Button 1" descr="Eingabemaske öffne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Eingabemaske öffnen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76200</xdr:rowOff>
        </xdr:from>
        <xdr:to>
          <xdr:col>21</xdr:col>
          <xdr:colOff>495300</xdr:colOff>
          <xdr:row>0</xdr:row>
          <xdr:rowOff>438150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Markierte Zeile an Deckblatt übertragen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1162050</xdr:colOff>
          <xdr:row>0</xdr:row>
          <xdr:rowOff>542925</xdr:rowOff>
        </xdr:from>
        <xdr:to>
          <xdr:col>2</xdr:col>
          <xdr:colOff>19050</xdr:colOff>
          <xdr:row>0</xdr:row>
          <xdr:rowOff>904875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Werkstoffe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542925</xdr:rowOff>
        </xdr:from>
        <xdr:to>
          <xdr:col>0</xdr:col>
          <xdr:colOff>1095375</xdr:colOff>
          <xdr:row>0</xdr:row>
          <xdr:rowOff>904875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Lieferung Arbeitssicherheit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542925</xdr:rowOff>
        </xdr:from>
        <xdr:to>
          <xdr:col>3</xdr:col>
          <xdr:colOff>381000</xdr:colOff>
          <xdr:row>0</xdr:row>
          <xdr:rowOff>904875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Werkzeuge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0</xdr:row>
          <xdr:rowOff>542925</xdr:rowOff>
        </xdr:from>
        <xdr:to>
          <xdr:col>4</xdr:col>
          <xdr:colOff>228600</xdr:colOff>
          <xdr:row>0</xdr:row>
          <xdr:rowOff>904875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Regel-/Meßzeuge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0</xdr:row>
          <xdr:rowOff>542925</xdr:rowOff>
        </xdr:from>
        <xdr:to>
          <xdr:col>5</xdr:col>
          <xdr:colOff>476250</xdr:colOff>
          <xdr:row>0</xdr:row>
          <xdr:rowOff>904875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Möbel und Einrichtung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0</xdr:row>
          <xdr:rowOff>542925</xdr:rowOff>
        </xdr:from>
        <xdr:to>
          <xdr:col>6</xdr:col>
          <xdr:colOff>1028700</xdr:colOff>
          <xdr:row>0</xdr:row>
          <xdr:rowOff>904875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Öffentlichkeitsarbeit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1104900</xdr:colOff>
          <xdr:row>0</xdr:row>
          <xdr:rowOff>542925</xdr:rowOff>
        </xdr:from>
        <xdr:to>
          <xdr:col>8</xdr:col>
          <xdr:colOff>504825</xdr:colOff>
          <xdr:row>0</xdr:row>
          <xdr:rowOff>904875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542925</xdr:rowOff>
        </xdr:from>
        <xdr:to>
          <xdr:col>11</xdr:col>
          <xdr:colOff>85725</xdr:colOff>
          <xdr:row>0</xdr:row>
          <xdr:rowOff>904875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0</xdr:row>
          <xdr:rowOff>542925</xdr:rowOff>
        </xdr:from>
        <xdr:to>
          <xdr:col>13</xdr:col>
          <xdr:colOff>180975</xdr:colOff>
          <xdr:row>0</xdr:row>
          <xdr:rowOff>904875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542925</xdr:rowOff>
        </xdr:from>
        <xdr:to>
          <xdr:col>15</xdr:col>
          <xdr:colOff>276225</xdr:colOff>
          <xdr:row>0</xdr:row>
          <xdr:rowOff>904875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1162050</xdr:colOff>
          <xdr:row>0</xdr:row>
          <xdr:rowOff>933450</xdr:rowOff>
        </xdr:from>
        <xdr:to>
          <xdr:col>2</xdr:col>
          <xdr:colOff>19050</xdr:colOff>
          <xdr:row>0</xdr:row>
          <xdr:rowOff>1295400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Werkstoffe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933450</xdr:rowOff>
        </xdr:from>
        <xdr:to>
          <xdr:col>0</xdr:col>
          <xdr:colOff>1095375</xdr:colOff>
          <xdr:row>0</xdr:row>
          <xdr:rowOff>1295400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Lieferung Arbeitssicherheit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933450</xdr:rowOff>
        </xdr:from>
        <xdr:to>
          <xdr:col>3</xdr:col>
          <xdr:colOff>381000</xdr:colOff>
          <xdr:row>0</xdr:row>
          <xdr:rowOff>1295400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Werkzeuge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0</xdr:row>
          <xdr:rowOff>933450</xdr:rowOff>
        </xdr:from>
        <xdr:to>
          <xdr:col>4</xdr:col>
          <xdr:colOff>228600</xdr:colOff>
          <xdr:row>0</xdr:row>
          <xdr:rowOff>1295400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Regel-/Meßzeuge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0</xdr:row>
          <xdr:rowOff>933450</xdr:rowOff>
        </xdr:from>
        <xdr:to>
          <xdr:col>5</xdr:col>
          <xdr:colOff>476250</xdr:colOff>
          <xdr:row>0</xdr:row>
          <xdr:rowOff>1295400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Möbel und Einrichtung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0</xdr:row>
          <xdr:rowOff>933450</xdr:rowOff>
        </xdr:from>
        <xdr:to>
          <xdr:col>6</xdr:col>
          <xdr:colOff>1028700</xdr:colOff>
          <xdr:row>0</xdr:row>
          <xdr:rowOff>1295400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Öffentlichkeitsarbeit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1104900</xdr:colOff>
          <xdr:row>0</xdr:row>
          <xdr:rowOff>933450</xdr:rowOff>
        </xdr:from>
        <xdr:to>
          <xdr:col>8</xdr:col>
          <xdr:colOff>504825</xdr:colOff>
          <xdr:row>0</xdr:row>
          <xdr:rowOff>1295400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933450</xdr:rowOff>
        </xdr:from>
        <xdr:to>
          <xdr:col>11</xdr:col>
          <xdr:colOff>85725</xdr:colOff>
          <xdr:row>0</xdr:row>
          <xdr:rowOff>1295400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0</xdr:row>
          <xdr:rowOff>933450</xdr:rowOff>
        </xdr:from>
        <xdr:to>
          <xdr:col>13</xdr:col>
          <xdr:colOff>180975</xdr:colOff>
          <xdr:row>0</xdr:row>
          <xdr:rowOff>1295400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933450</xdr:rowOff>
        </xdr:from>
        <xdr:to>
          <xdr:col>15</xdr:col>
          <xdr:colOff>276225</xdr:colOff>
          <xdr:row>0</xdr:row>
          <xdr:rowOff>1295400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342900</xdr:colOff>
          <xdr:row>0</xdr:row>
          <xdr:rowOff>533400</xdr:rowOff>
        </xdr:from>
        <xdr:to>
          <xdr:col>17</xdr:col>
          <xdr:colOff>371475</xdr:colOff>
          <xdr:row>0</xdr:row>
          <xdr:rowOff>895350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342900</xdr:colOff>
          <xdr:row>0</xdr:row>
          <xdr:rowOff>923925</xdr:rowOff>
        </xdr:from>
        <xdr:to>
          <xdr:col>17</xdr:col>
          <xdr:colOff>371475</xdr:colOff>
          <xdr:row>0</xdr:row>
          <xdr:rowOff>1285875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428625</xdr:colOff>
          <xdr:row>0</xdr:row>
          <xdr:rowOff>523875</xdr:rowOff>
        </xdr:from>
        <xdr:to>
          <xdr:col>19</xdr:col>
          <xdr:colOff>457200</xdr:colOff>
          <xdr:row>0</xdr:row>
          <xdr:rowOff>885825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428625</xdr:colOff>
          <xdr:row>0</xdr:row>
          <xdr:rowOff>914400</xdr:rowOff>
        </xdr:from>
        <xdr:to>
          <xdr:col>19</xdr:col>
          <xdr:colOff>457200</xdr:colOff>
          <xdr:row>0</xdr:row>
          <xdr:rowOff>1276350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0</xdr:row>
          <xdr:rowOff>523875</xdr:rowOff>
        </xdr:from>
        <xdr:to>
          <xdr:col>22</xdr:col>
          <xdr:colOff>28575</xdr:colOff>
          <xdr:row>0</xdr:row>
          <xdr:rowOff>885825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Ranking für 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Besondere Aufwendungen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</xdr:colOff>
      <xdr:row>9</xdr:row>
      <xdr:rowOff>28575</xdr:rowOff>
    </xdr:from>
    <xdr:to>
      <xdr:col>18</xdr:col>
      <xdr:colOff>19050</xdr:colOff>
      <xdr:row>50</xdr:row>
      <xdr:rowOff>85725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1085850</xdr:colOff>
          <xdr:row>15</xdr:row>
          <xdr:rowOff>76200</xdr:rowOff>
        </xdr:from>
        <xdr:to>
          <xdr:col>7</xdr:col>
          <xdr:colOff>1228725</xdr:colOff>
          <xdr:row>15</xdr:row>
          <xdr:rowOff>361950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15</xdr:row>
          <xdr:rowOff>76200</xdr:rowOff>
        </xdr:from>
        <xdr:to>
          <xdr:col>6</xdr:col>
          <xdr:colOff>723900</xdr:colOff>
          <xdr:row>15</xdr:row>
          <xdr:rowOff>361950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15</xdr:row>
          <xdr:rowOff>76200</xdr:rowOff>
        </xdr:from>
        <xdr:to>
          <xdr:col>5</xdr:col>
          <xdr:colOff>733425</xdr:colOff>
          <xdr:row>15</xdr:row>
          <xdr:rowOff>361950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15</xdr:row>
          <xdr:rowOff>76200</xdr:rowOff>
        </xdr:from>
        <xdr:to>
          <xdr:col>4</xdr:col>
          <xdr:colOff>742950</xdr:colOff>
          <xdr:row>15</xdr:row>
          <xdr:rowOff>361950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15</xdr:row>
          <xdr:rowOff>76200</xdr:rowOff>
        </xdr:from>
        <xdr:to>
          <xdr:col>3</xdr:col>
          <xdr:colOff>733425</xdr:colOff>
          <xdr:row>15</xdr:row>
          <xdr:rowOff>361950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1266825</xdr:colOff>
          <xdr:row>15</xdr:row>
          <xdr:rowOff>76200</xdr:rowOff>
        </xdr:from>
        <xdr:to>
          <xdr:col>2</xdr:col>
          <xdr:colOff>1400175</xdr:colOff>
          <xdr:row>15</xdr:row>
          <xdr:rowOff>361950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2305050</xdr:colOff>
          <xdr:row>15</xdr:row>
          <xdr:rowOff>66675</xdr:rowOff>
        </xdr:from>
        <xdr:to>
          <xdr:col>1</xdr:col>
          <xdr:colOff>2438400</xdr:colOff>
          <xdr:row>15</xdr:row>
          <xdr:rowOff>352425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409575</xdr:colOff>
      <xdr:row>12</xdr:row>
      <xdr:rowOff>128587</xdr:rowOff>
    </xdr:from>
    <xdr:to>
      <xdr:col>14</xdr:col>
      <xdr:colOff>409575</xdr:colOff>
      <xdr:row>28</xdr:row>
      <xdr:rowOff>52387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"/>
  <sheetViews>
    <sheetView workbookViewId="0">
      <selection activeCell="E5" sqref="E5"/>
    </sheetView>
  </sheetViews>
  <sheetFormatPr baseColWidth="10" defaultRowHeight="12.75" x14ac:dyDescent="0.2"/>
  <cols>
    <col min="1" max="16384" width="11.42578125" style="1"/>
  </cols>
  <sheetData>
    <row r="1" spans="1:1" ht="33.75" x14ac:dyDescent="0.5">
      <c r="A1" s="2" t="s">
        <v>5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DieseArbeitsmappe.DS_einfuegen" altText="Eingabemaske öffnen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3</xdr:col>
                    <xdr:colOff>609600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C8"/>
  <sheetViews>
    <sheetView workbookViewId="0">
      <selection activeCell="AB11" sqref="AB11"/>
    </sheetView>
  </sheetViews>
  <sheetFormatPr baseColWidth="10" defaultRowHeight="15" customHeight="1" x14ac:dyDescent="0.2"/>
  <cols>
    <col min="1" max="1" width="23.140625" style="16" bestFit="1" customWidth="1"/>
    <col min="2" max="2" width="10.140625" bestFit="1" customWidth="1"/>
    <col min="3" max="3" width="11.7109375" bestFit="1" customWidth="1"/>
    <col min="4" max="4" width="19.42578125" bestFit="1" customWidth="1"/>
    <col min="5" max="5" width="13.42578125" customWidth="1"/>
    <col min="6" max="6" width="8.85546875" bestFit="1" customWidth="1"/>
    <col min="7" max="7" width="17.28515625" bestFit="1" customWidth="1"/>
    <col min="8" max="27" width="7.42578125" customWidth="1"/>
    <col min="28" max="28" width="8.5703125" customWidth="1"/>
  </cols>
  <sheetData>
    <row r="1" spans="1:29" s="16" customFormat="1" ht="118.5" customHeight="1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</row>
    <row r="2" spans="1:29" ht="15" customHeight="1" x14ac:dyDescent="0.2">
      <c r="A2" s="18" t="s">
        <v>61</v>
      </c>
      <c r="B2" s="3" t="s">
        <v>0</v>
      </c>
      <c r="C2" s="3" t="s">
        <v>30</v>
      </c>
      <c r="D2" s="3" t="s">
        <v>6</v>
      </c>
      <c r="E2" s="3" t="s">
        <v>7</v>
      </c>
      <c r="F2" s="3" t="s">
        <v>8</v>
      </c>
      <c r="G2" s="4" t="s">
        <v>9</v>
      </c>
      <c r="H2" s="5" t="s">
        <v>10</v>
      </c>
      <c r="I2" s="6" t="s">
        <v>11</v>
      </c>
      <c r="J2" s="6" t="s">
        <v>12</v>
      </c>
      <c r="K2" s="6" t="s">
        <v>13</v>
      </c>
      <c r="L2" s="6" t="s">
        <v>14</v>
      </c>
      <c r="M2" s="7" t="s">
        <v>15</v>
      </c>
      <c r="N2" s="8" t="s">
        <v>16</v>
      </c>
      <c r="O2" s="8" t="s">
        <v>17</v>
      </c>
      <c r="P2" s="8" t="s">
        <v>18</v>
      </c>
      <c r="Q2" s="8" t="s">
        <v>19</v>
      </c>
      <c r="R2" s="9" t="s">
        <v>20</v>
      </c>
      <c r="S2" s="10" t="s">
        <v>21</v>
      </c>
      <c r="T2" s="10" t="s">
        <v>22</v>
      </c>
      <c r="U2" s="10" t="s">
        <v>23</v>
      </c>
      <c r="V2" s="10" t="s">
        <v>24</v>
      </c>
      <c r="W2" s="11" t="s">
        <v>25</v>
      </c>
      <c r="X2" s="12" t="s">
        <v>26</v>
      </c>
      <c r="Y2" s="12" t="s">
        <v>27</v>
      </c>
      <c r="Z2" s="12" t="s">
        <v>28</v>
      </c>
      <c r="AA2" s="13" t="s">
        <v>29</v>
      </c>
    </row>
    <row r="3" spans="1:29" ht="15" customHeight="1" x14ac:dyDescent="0.2">
      <c r="A3" s="16" t="s">
        <v>35</v>
      </c>
      <c r="B3" t="s">
        <v>102</v>
      </c>
      <c r="C3" t="s">
        <v>1</v>
      </c>
      <c r="D3" t="s">
        <v>31</v>
      </c>
      <c r="G3">
        <v>125000</v>
      </c>
      <c r="H3">
        <v>1</v>
      </c>
      <c r="I3">
        <v>2</v>
      </c>
      <c r="J3">
        <v>3</v>
      </c>
      <c r="K3">
        <v>4</v>
      </c>
      <c r="L3">
        <v>5</v>
      </c>
      <c r="M3">
        <v>6</v>
      </c>
      <c r="N3">
        <v>7</v>
      </c>
      <c r="O3">
        <v>8</v>
      </c>
      <c r="P3">
        <v>9</v>
      </c>
      <c r="Q3">
        <v>10</v>
      </c>
      <c r="R3">
        <v>1</v>
      </c>
      <c r="S3" s="16">
        <v>2</v>
      </c>
      <c r="T3" s="16">
        <v>3</v>
      </c>
      <c r="U3" s="16">
        <v>4</v>
      </c>
      <c r="V3" s="16">
        <v>5</v>
      </c>
      <c r="W3" s="16">
        <v>6</v>
      </c>
      <c r="X3" s="16">
        <v>7</v>
      </c>
      <c r="Y3" s="16">
        <v>8</v>
      </c>
      <c r="Z3" s="16">
        <v>9</v>
      </c>
      <c r="AA3" s="16">
        <v>10</v>
      </c>
    </row>
    <row r="4" spans="1:29" ht="15" customHeight="1" x14ac:dyDescent="0.2">
      <c r="A4" s="16" t="s">
        <v>35</v>
      </c>
      <c r="B4" t="s">
        <v>102</v>
      </c>
      <c r="C4" t="s">
        <v>1</v>
      </c>
      <c r="D4" t="s">
        <v>32</v>
      </c>
      <c r="G4">
        <v>2500</v>
      </c>
      <c r="H4">
        <v>10</v>
      </c>
      <c r="I4">
        <v>9</v>
      </c>
      <c r="J4">
        <v>8</v>
      </c>
      <c r="K4">
        <v>7</v>
      </c>
      <c r="L4">
        <v>6</v>
      </c>
      <c r="M4">
        <v>5</v>
      </c>
      <c r="N4">
        <v>4</v>
      </c>
      <c r="O4">
        <v>3</v>
      </c>
      <c r="P4">
        <v>2</v>
      </c>
      <c r="Q4">
        <v>1</v>
      </c>
      <c r="R4">
        <v>10</v>
      </c>
      <c r="S4">
        <v>9</v>
      </c>
      <c r="T4">
        <v>8</v>
      </c>
      <c r="U4">
        <v>7</v>
      </c>
      <c r="V4">
        <v>6</v>
      </c>
      <c r="W4">
        <v>5</v>
      </c>
      <c r="X4">
        <v>4</v>
      </c>
      <c r="Y4">
        <v>3</v>
      </c>
      <c r="Z4">
        <v>2</v>
      </c>
      <c r="AA4">
        <v>1</v>
      </c>
    </row>
    <row r="5" spans="1:29" ht="15" customHeight="1" x14ac:dyDescent="0.2">
      <c r="A5" s="16" t="s">
        <v>35</v>
      </c>
      <c r="B5" s="16" t="s">
        <v>102</v>
      </c>
      <c r="C5" t="s">
        <v>2</v>
      </c>
      <c r="D5" s="16" t="s">
        <v>33</v>
      </c>
      <c r="E5" s="16"/>
      <c r="F5" s="16"/>
      <c r="G5" s="16">
        <v>1250000</v>
      </c>
      <c r="H5" s="16">
        <v>2</v>
      </c>
      <c r="I5" s="16">
        <v>3</v>
      </c>
      <c r="J5" s="16">
        <v>5</v>
      </c>
      <c r="K5" s="16">
        <v>10</v>
      </c>
      <c r="L5" s="16">
        <v>2</v>
      </c>
      <c r="M5" s="16">
        <v>1</v>
      </c>
      <c r="N5" s="16">
        <v>2</v>
      </c>
      <c r="O5" s="16">
        <v>5</v>
      </c>
      <c r="P5" s="16">
        <v>8</v>
      </c>
      <c r="Q5" s="16">
        <v>2</v>
      </c>
      <c r="R5" s="16">
        <v>10</v>
      </c>
      <c r="S5" s="16">
        <v>1</v>
      </c>
      <c r="T5" s="16">
        <v>5</v>
      </c>
      <c r="U5" s="16">
        <v>6</v>
      </c>
      <c r="V5" s="16">
        <v>8</v>
      </c>
      <c r="W5" s="16">
        <v>4</v>
      </c>
      <c r="X5" s="16">
        <v>5</v>
      </c>
      <c r="Y5" s="16">
        <v>2</v>
      </c>
      <c r="Z5" s="16">
        <v>36</v>
      </c>
      <c r="AA5" s="16">
        <v>1</v>
      </c>
      <c r="AB5" s="16"/>
    </row>
    <row r="6" spans="1:29" ht="15" customHeight="1" x14ac:dyDescent="0.2">
      <c r="A6" s="16" t="s">
        <v>35</v>
      </c>
      <c r="B6" t="s">
        <v>111</v>
      </c>
      <c r="C6" t="s">
        <v>1</v>
      </c>
      <c r="D6" t="s">
        <v>31</v>
      </c>
      <c r="G6">
        <v>25</v>
      </c>
      <c r="H6">
        <v>1</v>
      </c>
      <c r="I6">
        <v>2</v>
      </c>
      <c r="J6">
        <v>3</v>
      </c>
      <c r="K6">
        <v>4</v>
      </c>
      <c r="L6">
        <v>5</v>
      </c>
      <c r="M6">
        <v>6</v>
      </c>
      <c r="N6">
        <v>7</v>
      </c>
      <c r="O6">
        <v>8</v>
      </c>
      <c r="P6">
        <v>9</v>
      </c>
      <c r="Q6">
        <v>1</v>
      </c>
      <c r="R6">
        <v>2</v>
      </c>
      <c r="S6">
        <v>3</v>
      </c>
      <c r="T6">
        <v>4</v>
      </c>
      <c r="U6">
        <v>5</v>
      </c>
      <c r="V6">
        <v>6</v>
      </c>
      <c r="W6">
        <v>7</v>
      </c>
      <c r="X6">
        <v>8</v>
      </c>
      <c r="Y6">
        <v>9</v>
      </c>
      <c r="Z6">
        <v>1</v>
      </c>
      <c r="AA6">
        <v>2</v>
      </c>
    </row>
    <row r="7" spans="1:29" ht="15" customHeight="1" x14ac:dyDescent="0.2">
      <c r="A7" s="16" t="s">
        <v>38</v>
      </c>
      <c r="B7" t="s">
        <v>112</v>
      </c>
      <c r="C7" t="s">
        <v>1</v>
      </c>
      <c r="D7" t="s">
        <v>33</v>
      </c>
      <c r="G7">
        <v>854023</v>
      </c>
      <c r="H7">
        <v>2</v>
      </c>
      <c r="I7">
        <v>3</v>
      </c>
      <c r="J7">
        <v>5</v>
      </c>
      <c r="K7">
        <v>4</v>
      </c>
      <c r="L7">
        <v>8</v>
      </c>
      <c r="M7">
        <v>5</v>
      </c>
      <c r="N7">
        <v>9</v>
      </c>
      <c r="O7">
        <v>8</v>
      </c>
      <c r="P7">
        <v>5</v>
      </c>
      <c r="Q7">
        <v>6</v>
      </c>
      <c r="R7">
        <v>7</v>
      </c>
      <c r="S7">
        <v>2</v>
      </c>
      <c r="T7">
        <v>5</v>
      </c>
      <c r="U7">
        <v>4</v>
      </c>
      <c r="V7">
        <v>6</v>
      </c>
      <c r="W7">
        <v>8</v>
      </c>
      <c r="X7">
        <v>1</v>
      </c>
      <c r="Y7">
        <v>2</v>
      </c>
      <c r="Z7">
        <v>5</v>
      </c>
      <c r="AA7">
        <v>7</v>
      </c>
    </row>
    <row r="8" spans="1:29" ht="15" customHeight="1" x14ac:dyDescent="0.2">
      <c r="A8" s="16" t="s">
        <v>37</v>
      </c>
      <c r="B8" t="s">
        <v>112</v>
      </c>
      <c r="C8" t="s">
        <v>2</v>
      </c>
      <c r="D8" t="s">
        <v>113</v>
      </c>
      <c r="G8">
        <v>250000</v>
      </c>
      <c r="H8">
        <v>1</v>
      </c>
      <c r="I8">
        <v>5</v>
      </c>
      <c r="J8">
        <v>8</v>
      </c>
      <c r="K8">
        <v>9</v>
      </c>
      <c r="L8">
        <v>7</v>
      </c>
      <c r="M8">
        <v>5</v>
      </c>
      <c r="N8">
        <v>6</v>
      </c>
      <c r="O8">
        <v>2</v>
      </c>
      <c r="P8">
        <v>4</v>
      </c>
      <c r="Q8">
        <v>2</v>
      </c>
      <c r="R8">
        <v>5</v>
      </c>
      <c r="S8">
        <v>4</v>
      </c>
      <c r="T8">
        <v>5</v>
      </c>
      <c r="U8">
        <v>5</v>
      </c>
      <c r="V8">
        <v>2</v>
      </c>
      <c r="W8">
        <v>5</v>
      </c>
      <c r="X8">
        <v>2</v>
      </c>
      <c r="Y8">
        <v>5</v>
      </c>
      <c r="Z8">
        <v>2</v>
      </c>
      <c r="AA8">
        <v>5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MarkierteZeileKopieren">
                <anchor moveWithCells="1" sizeWithCells="1">
                  <from>
                    <xdr:col>0</xdr:col>
                    <xdr:colOff>57150</xdr:colOff>
                    <xdr:row>0</xdr:row>
                    <xdr:rowOff>76200</xdr:rowOff>
                  </from>
                  <to>
                    <xdr:col>21</xdr:col>
                    <xdr:colOff>495300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Übertrag2">
                <anchor moveWithCells="1" sizeWithCells="1">
                  <from>
                    <xdr:col>0</xdr:col>
                    <xdr:colOff>1162050</xdr:colOff>
                    <xdr:row>0</xdr:row>
                    <xdr:rowOff>542925</xdr:rowOff>
                  </from>
                  <to>
                    <xdr:col>2</xdr:col>
                    <xdr:colOff>19050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Übertrag">
                <anchor moveWithCells="1" sizeWithCells="1">
                  <from>
                    <xdr:col>0</xdr:col>
                    <xdr:colOff>19050</xdr:colOff>
                    <xdr:row>0</xdr:row>
                    <xdr:rowOff>542925</xdr:rowOff>
                  </from>
                  <to>
                    <xdr:col>0</xdr:col>
                    <xdr:colOff>1095375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Übertrag3">
                <anchor moveWithCells="1" sizeWithCells="1">
                  <from>
                    <xdr:col>2</xdr:col>
                    <xdr:colOff>85725</xdr:colOff>
                    <xdr:row>0</xdr:row>
                    <xdr:rowOff>542925</xdr:rowOff>
                  </from>
                  <to>
                    <xdr:col>3</xdr:col>
                    <xdr:colOff>381000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Übertrag4">
                <anchor moveWithCells="1" sizeWithCells="1">
                  <from>
                    <xdr:col>3</xdr:col>
                    <xdr:colOff>447675</xdr:colOff>
                    <xdr:row>0</xdr:row>
                    <xdr:rowOff>542925</xdr:rowOff>
                  </from>
                  <to>
                    <xdr:col>4</xdr:col>
                    <xdr:colOff>228600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Übertrag">
                <anchor moveWithCells="1" sizeWithCells="1">
                  <from>
                    <xdr:col>4</xdr:col>
                    <xdr:colOff>295275</xdr:colOff>
                    <xdr:row>0</xdr:row>
                    <xdr:rowOff>542925</xdr:rowOff>
                  </from>
                  <to>
                    <xdr:col>5</xdr:col>
                    <xdr:colOff>476250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Übertrag">
                <anchor moveWithCells="1" sizeWithCells="1">
                  <from>
                    <xdr:col>5</xdr:col>
                    <xdr:colOff>542925</xdr:colOff>
                    <xdr:row>0</xdr:row>
                    <xdr:rowOff>542925</xdr:rowOff>
                  </from>
                  <to>
                    <xdr:col>6</xdr:col>
                    <xdr:colOff>1028700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 macro="[0]!Übertrag">
                <anchor moveWithCells="1" sizeWithCells="1">
                  <from>
                    <xdr:col>6</xdr:col>
                    <xdr:colOff>1104900</xdr:colOff>
                    <xdr:row>0</xdr:row>
                    <xdr:rowOff>542925</xdr:rowOff>
                  </from>
                  <to>
                    <xdr:col>8</xdr:col>
                    <xdr:colOff>504825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 macro="[0]!Übertrag">
                <anchor moveWithCells="1" sizeWithCells="1">
                  <from>
                    <xdr:col>9</xdr:col>
                    <xdr:colOff>57150</xdr:colOff>
                    <xdr:row>0</xdr:row>
                    <xdr:rowOff>542925</xdr:rowOff>
                  </from>
                  <to>
                    <xdr:col>11</xdr:col>
                    <xdr:colOff>85725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 macro="[0]!Übertrag">
                <anchor moveWithCells="1" sizeWithCells="1">
                  <from>
                    <xdr:col>11</xdr:col>
                    <xdr:colOff>152400</xdr:colOff>
                    <xdr:row>0</xdr:row>
                    <xdr:rowOff>542925</xdr:rowOff>
                  </from>
                  <to>
                    <xdr:col>13</xdr:col>
                    <xdr:colOff>180975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4" name="Button 13">
              <controlPr defaultSize="0" print="0" autoFill="0" autoPict="0" macro="[0]!Übertrag">
                <anchor moveWithCells="1" sizeWithCells="1">
                  <from>
                    <xdr:col>13</xdr:col>
                    <xdr:colOff>247650</xdr:colOff>
                    <xdr:row>0</xdr:row>
                    <xdr:rowOff>542925</xdr:rowOff>
                  </from>
                  <to>
                    <xdr:col>15</xdr:col>
                    <xdr:colOff>276225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5" name="Button 14">
              <controlPr defaultSize="0" print="0" autoFill="0" autoPict="0" macro="[0]!Übertrag2">
                <anchor moveWithCells="1" sizeWithCells="1">
                  <from>
                    <xdr:col>0</xdr:col>
                    <xdr:colOff>1162050</xdr:colOff>
                    <xdr:row>0</xdr:row>
                    <xdr:rowOff>933450</xdr:rowOff>
                  </from>
                  <to>
                    <xdr:col>2</xdr:col>
                    <xdr:colOff>19050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6" name="Button 15">
              <controlPr defaultSize="0" print="0" autoFill="0" autoPict="0" macro="[0]!Übertrag">
                <anchor moveWithCells="1" sizeWithCells="1">
                  <from>
                    <xdr:col>0</xdr:col>
                    <xdr:colOff>19050</xdr:colOff>
                    <xdr:row>0</xdr:row>
                    <xdr:rowOff>933450</xdr:rowOff>
                  </from>
                  <to>
                    <xdr:col>0</xdr:col>
                    <xdr:colOff>1095375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7" name="Button 16">
              <controlPr defaultSize="0" print="0" autoFill="0" autoPict="0" macro="[0]!Übertrag3">
                <anchor moveWithCells="1" sizeWithCells="1">
                  <from>
                    <xdr:col>2</xdr:col>
                    <xdr:colOff>85725</xdr:colOff>
                    <xdr:row>0</xdr:row>
                    <xdr:rowOff>933450</xdr:rowOff>
                  </from>
                  <to>
                    <xdr:col>3</xdr:col>
                    <xdr:colOff>381000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8" name="Button 17">
              <controlPr defaultSize="0" print="0" autoFill="0" autoPict="0" macro="[0]!Übertrag4">
                <anchor moveWithCells="1" sizeWithCells="1">
                  <from>
                    <xdr:col>3</xdr:col>
                    <xdr:colOff>447675</xdr:colOff>
                    <xdr:row>0</xdr:row>
                    <xdr:rowOff>933450</xdr:rowOff>
                  </from>
                  <to>
                    <xdr:col>4</xdr:col>
                    <xdr:colOff>228600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9" name="Button 18">
              <controlPr defaultSize="0" print="0" autoFill="0" autoPict="0" macro="[0]!Übertrag">
                <anchor moveWithCells="1" sizeWithCells="1">
                  <from>
                    <xdr:col>4</xdr:col>
                    <xdr:colOff>295275</xdr:colOff>
                    <xdr:row>0</xdr:row>
                    <xdr:rowOff>933450</xdr:rowOff>
                  </from>
                  <to>
                    <xdr:col>5</xdr:col>
                    <xdr:colOff>476250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0" name="Button 19">
              <controlPr defaultSize="0" print="0" autoFill="0" autoPict="0" macro="[0]!Übertrag">
                <anchor moveWithCells="1" sizeWithCells="1">
                  <from>
                    <xdr:col>5</xdr:col>
                    <xdr:colOff>542925</xdr:colOff>
                    <xdr:row>0</xdr:row>
                    <xdr:rowOff>933450</xdr:rowOff>
                  </from>
                  <to>
                    <xdr:col>6</xdr:col>
                    <xdr:colOff>1028700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1" name="Button 20">
              <controlPr defaultSize="0" print="0" autoFill="0" autoPict="0" macro="[0]!Übertrag">
                <anchor moveWithCells="1" sizeWithCells="1">
                  <from>
                    <xdr:col>6</xdr:col>
                    <xdr:colOff>1104900</xdr:colOff>
                    <xdr:row>0</xdr:row>
                    <xdr:rowOff>933450</xdr:rowOff>
                  </from>
                  <to>
                    <xdr:col>8</xdr:col>
                    <xdr:colOff>504825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2" name="Button 21">
              <controlPr defaultSize="0" print="0" autoFill="0" autoPict="0" macro="[0]!Übertrag">
                <anchor moveWithCells="1" sizeWithCells="1">
                  <from>
                    <xdr:col>9</xdr:col>
                    <xdr:colOff>57150</xdr:colOff>
                    <xdr:row>0</xdr:row>
                    <xdr:rowOff>933450</xdr:rowOff>
                  </from>
                  <to>
                    <xdr:col>11</xdr:col>
                    <xdr:colOff>85725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3" name="Button 22">
              <controlPr defaultSize="0" print="0" autoFill="0" autoPict="0" macro="[0]!Übertrag">
                <anchor moveWithCells="1" sizeWithCells="1">
                  <from>
                    <xdr:col>11</xdr:col>
                    <xdr:colOff>152400</xdr:colOff>
                    <xdr:row>0</xdr:row>
                    <xdr:rowOff>933450</xdr:rowOff>
                  </from>
                  <to>
                    <xdr:col>13</xdr:col>
                    <xdr:colOff>180975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4" name="Button 23">
              <controlPr defaultSize="0" print="0" autoFill="0" autoPict="0" macro="[0]!Übertrag">
                <anchor moveWithCells="1" sizeWithCells="1">
                  <from>
                    <xdr:col>13</xdr:col>
                    <xdr:colOff>247650</xdr:colOff>
                    <xdr:row>0</xdr:row>
                    <xdr:rowOff>933450</xdr:rowOff>
                  </from>
                  <to>
                    <xdr:col>15</xdr:col>
                    <xdr:colOff>276225</xdr:colOff>
                    <xdr:row>0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5" name="Button 24">
              <controlPr defaultSize="0" print="0" autoFill="0" autoPict="0" macro="[0]!Übertrag">
                <anchor moveWithCells="1" sizeWithCells="1">
                  <from>
                    <xdr:col>15</xdr:col>
                    <xdr:colOff>342900</xdr:colOff>
                    <xdr:row>0</xdr:row>
                    <xdr:rowOff>533400</xdr:rowOff>
                  </from>
                  <to>
                    <xdr:col>17</xdr:col>
                    <xdr:colOff>371475</xdr:colOff>
                    <xdr:row>0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6" name="Button 25">
              <controlPr defaultSize="0" print="0" autoFill="0" autoPict="0" macro="[0]!Übertrag">
                <anchor moveWithCells="1" sizeWithCells="1">
                  <from>
                    <xdr:col>15</xdr:col>
                    <xdr:colOff>342900</xdr:colOff>
                    <xdr:row>0</xdr:row>
                    <xdr:rowOff>923925</xdr:rowOff>
                  </from>
                  <to>
                    <xdr:col>17</xdr:col>
                    <xdr:colOff>371475</xdr:colOff>
                    <xdr:row>0</xdr:row>
                    <xdr:rowOff>1285875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7" name="Button 26">
              <controlPr defaultSize="0" print="0" autoFill="0" autoPict="0" macro="[0]!Übertrag">
                <anchor moveWithCells="1" sizeWithCells="1">
                  <from>
                    <xdr:col>17</xdr:col>
                    <xdr:colOff>428625</xdr:colOff>
                    <xdr:row>0</xdr:row>
                    <xdr:rowOff>523875</xdr:rowOff>
                  </from>
                  <to>
                    <xdr:col>19</xdr:col>
                    <xdr:colOff>457200</xdr:colOff>
                    <xdr:row>0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8" name="Button 27">
              <controlPr defaultSize="0" print="0" autoFill="0" autoPict="0" macro="[0]!Übertrag">
                <anchor moveWithCells="1" sizeWithCells="1">
                  <from>
                    <xdr:col>17</xdr:col>
                    <xdr:colOff>428625</xdr:colOff>
                    <xdr:row>0</xdr:row>
                    <xdr:rowOff>914400</xdr:rowOff>
                  </from>
                  <to>
                    <xdr:col>19</xdr:col>
                    <xdr:colOff>457200</xdr:colOff>
                    <xdr:row>0</xdr:row>
                    <xdr:rowOff>1276350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9" name="Button 28">
              <controlPr defaultSize="0" print="0" autoFill="0" autoPict="0" macro="[0]!Übertrag">
                <anchor moveWithCells="1" sizeWithCells="1">
                  <from>
                    <xdr:col>20</xdr:col>
                    <xdr:colOff>0</xdr:colOff>
                    <xdr:row>0</xdr:row>
                    <xdr:rowOff>523875</xdr:rowOff>
                  </from>
                  <to>
                    <xdr:col>22</xdr:col>
                    <xdr:colOff>28575</xdr:colOff>
                    <xdr:row>0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I52"/>
  <sheetViews>
    <sheetView topLeftCell="B10" workbookViewId="0">
      <selection activeCell="E46" sqref="E46"/>
    </sheetView>
  </sheetViews>
  <sheetFormatPr baseColWidth="10" defaultRowHeight="12.75" x14ac:dyDescent="0.2"/>
  <cols>
    <col min="1" max="1" width="8.5703125" customWidth="1"/>
    <col min="2" max="2" width="4.7109375" customWidth="1"/>
    <col min="4" max="4" width="43.28515625" bestFit="1" customWidth="1"/>
    <col min="5" max="5" width="19.140625" customWidth="1"/>
    <col min="6" max="6" width="0.85546875" style="16" customWidth="1"/>
  </cols>
  <sheetData>
    <row r="1" spans="1:8" x14ac:dyDescent="0.2">
      <c r="A1" s="17" t="s">
        <v>62</v>
      </c>
      <c r="B1" s="16"/>
      <c r="C1" s="16"/>
      <c r="D1" s="16"/>
      <c r="E1" s="16"/>
      <c r="G1" s="16"/>
      <c r="H1" s="16"/>
    </row>
    <row r="2" spans="1:8" x14ac:dyDescent="0.2">
      <c r="A2" s="16"/>
      <c r="B2" s="16"/>
      <c r="C2" s="16"/>
      <c r="D2" s="16"/>
      <c r="E2" s="16"/>
      <c r="G2" s="16"/>
      <c r="H2" s="16"/>
    </row>
    <row r="3" spans="1:8" x14ac:dyDescent="0.2">
      <c r="A3" s="17" t="s">
        <v>5</v>
      </c>
      <c r="B3" s="16"/>
      <c r="C3" s="16"/>
      <c r="D3" s="16"/>
      <c r="E3" s="16"/>
      <c r="G3" s="16"/>
      <c r="H3" s="16"/>
    </row>
    <row r="4" spans="1:8" x14ac:dyDescent="0.2">
      <c r="A4" s="16"/>
      <c r="B4" s="16"/>
      <c r="C4" s="16"/>
      <c r="D4" s="16"/>
      <c r="E4" s="16"/>
      <c r="G4" s="16"/>
      <c r="H4" s="16"/>
    </row>
    <row r="5" spans="1:8" x14ac:dyDescent="0.2">
      <c r="A5" s="17" t="s">
        <v>63</v>
      </c>
      <c r="B5" s="16"/>
      <c r="C5" s="16"/>
      <c r="D5" s="16"/>
      <c r="E5" s="16"/>
      <c r="G5" s="16"/>
      <c r="H5" s="16"/>
    </row>
    <row r="6" spans="1:8" x14ac:dyDescent="0.2">
      <c r="A6" s="16" t="s">
        <v>64</v>
      </c>
      <c r="B6" s="16"/>
      <c r="C6" s="16"/>
      <c r="D6" s="16"/>
      <c r="E6" s="20" t="s">
        <v>112</v>
      </c>
      <c r="F6" s="45"/>
      <c r="G6" s="16"/>
      <c r="H6" s="16"/>
    </row>
    <row r="7" spans="1:8" x14ac:dyDescent="0.2">
      <c r="A7" s="16"/>
      <c r="B7" s="16"/>
      <c r="C7" s="16"/>
      <c r="D7" s="16"/>
      <c r="E7" s="21"/>
      <c r="F7" s="21"/>
      <c r="G7" s="16"/>
      <c r="H7" s="16"/>
    </row>
    <row r="8" spans="1:8" x14ac:dyDescent="0.2">
      <c r="A8" s="16" t="s">
        <v>65</v>
      </c>
      <c r="B8" s="16"/>
      <c r="C8" s="16"/>
      <c r="D8" s="16"/>
      <c r="E8" s="20" t="s">
        <v>113</v>
      </c>
      <c r="F8" s="45"/>
      <c r="G8" s="16"/>
      <c r="H8" s="16"/>
    </row>
    <row r="9" spans="1:8" x14ac:dyDescent="0.2">
      <c r="A9" s="16" t="s">
        <v>66</v>
      </c>
      <c r="B9" s="16"/>
      <c r="C9" s="16"/>
      <c r="D9" s="16"/>
      <c r="E9" s="20" t="s">
        <v>2</v>
      </c>
      <c r="F9" s="45"/>
      <c r="G9" s="16"/>
      <c r="H9" s="16"/>
    </row>
    <row r="10" spans="1:8" x14ac:dyDescent="0.2">
      <c r="A10" s="16" t="s">
        <v>67</v>
      </c>
      <c r="B10" s="16"/>
      <c r="C10" s="16"/>
      <c r="D10" s="16"/>
      <c r="E10" s="20"/>
      <c r="F10" s="45"/>
      <c r="G10" s="16" t="s">
        <v>101</v>
      </c>
      <c r="H10" s="16"/>
    </row>
    <row r="11" spans="1:8" x14ac:dyDescent="0.2">
      <c r="A11" s="16"/>
      <c r="B11" s="16"/>
      <c r="C11" s="16"/>
      <c r="D11" s="16"/>
      <c r="E11" s="22"/>
      <c r="F11" s="22"/>
      <c r="G11" s="16"/>
      <c r="H11" s="16"/>
    </row>
    <row r="12" spans="1:8" x14ac:dyDescent="0.2">
      <c r="A12" s="16" t="s">
        <v>68</v>
      </c>
      <c r="B12" s="16"/>
      <c r="C12" s="16"/>
      <c r="D12" s="16" t="s">
        <v>37</v>
      </c>
      <c r="E12" s="44">
        <v>250000</v>
      </c>
      <c r="F12" s="46"/>
      <c r="G12" s="16"/>
      <c r="H12" s="16"/>
    </row>
    <row r="13" spans="1:8" x14ac:dyDescent="0.2">
      <c r="A13" s="16"/>
      <c r="B13" s="16"/>
      <c r="C13" s="16"/>
      <c r="D13" s="16"/>
      <c r="E13" s="16"/>
      <c r="G13" s="16"/>
      <c r="H13" s="16"/>
    </row>
    <row r="14" spans="1:8" x14ac:dyDescent="0.2">
      <c r="A14" s="16"/>
      <c r="B14" s="16"/>
      <c r="C14" s="16"/>
      <c r="D14" s="16"/>
      <c r="E14" s="16"/>
      <c r="G14" s="16"/>
      <c r="H14" s="16"/>
    </row>
    <row r="15" spans="1:8" x14ac:dyDescent="0.2">
      <c r="A15" s="17"/>
      <c r="B15" s="17"/>
      <c r="C15" s="17" t="s">
        <v>69</v>
      </c>
      <c r="D15" s="17" t="s">
        <v>70</v>
      </c>
      <c r="E15" s="17"/>
      <c r="F15" s="17"/>
      <c r="G15" s="17" t="s">
        <v>71</v>
      </c>
      <c r="H15" s="17" t="s">
        <v>72</v>
      </c>
    </row>
    <row r="16" spans="1:8" x14ac:dyDescent="0.2">
      <c r="A16" s="16"/>
      <c r="B16" s="16"/>
      <c r="C16" s="16"/>
      <c r="D16" s="16"/>
      <c r="E16" s="16"/>
      <c r="G16" s="16"/>
      <c r="H16" s="16"/>
    </row>
    <row r="17" spans="1:9" x14ac:dyDescent="0.2">
      <c r="A17" s="23">
        <v>1</v>
      </c>
      <c r="B17" s="24"/>
      <c r="C17" s="25" t="s">
        <v>73</v>
      </c>
      <c r="D17" s="24"/>
      <c r="E17" s="24"/>
      <c r="F17" s="24"/>
      <c r="G17" s="24"/>
      <c r="H17" s="26"/>
    </row>
    <row r="18" spans="1:9" x14ac:dyDescent="0.2">
      <c r="A18" s="27"/>
      <c r="B18" s="28">
        <v>1</v>
      </c>
      <c r="C18" s="29"/>
      <c r="D18" s="28" t="s">
        <v>74</v>
      </c>
      <c r="E18" s="30">
        <v>1</v>
      </c>
      <c r="F18">
        <f>AVERAGE($H$23,$H$31,$H$39,$H$47)</f>
        <v>4.3</v>
      </c>
      <c r="G18" s="31">
        <v>1</v>
      </c>
      <c r="H18" s="32">
        <f>E18*G18</f>
        <v>1</v>
      </c>
    </row>
    <row r="19" spans="1:9" x14ac:dyDescent="0.2">
      <c r="A19" s="27"/>
      <c r="B19" s="28">
        <v>2</v>
      </c>
      <c r="C19" s="29"/>
      <c r="D19" s="28" t="s">
        <v>75</v>
      </c>
      <c r="E19" s="30">
        <v>5</v>
      </c>
      <c r="F19" s="16">
        <f>AVERAGE($H$23,$H$31,$H$39,$H$47)</f>
        <v>4.3</v>
      </c>
      <c r="G19" s="31">
        <v>1</v>
      </c>
      <c r="H19" s="32">
        <f>E19*G19</f>
        <v>5</v>
      </c>
    </row>
    <row r="20" spans="1:9" x14ac:dyDescent="0.2">
      <c r="A20" s="27"/>
      <c r="B20" s="28">
        <v>3</v>
      </c>
      <c r="C20" s="29"/>
      <c r="D20" s="28" t="s">
        <v>76</v>
      </c>
      <c r="E20" s="30">
        <v>8</v>
      </c>
      <c r="F20" s="16">
        <f>AVERAGE($H$23,$H$31,$H$39,$H$47)</f>
        <v>4.3</v>
      </c>
      <c r="G20" s="31">
        <v>1</v>
      </c>
      <c r="H20" s="32">
        <f>E20*G20</f>
        <v>8</v>
      </c>
    </row>
    <row r="21" spans="1:9" x14ac:dyDescent="0.2">
      <c r="A21" s="27"/>
      <c r="B21" s="28">
        <v>4</v>
      </c>
      <c r="C21" s="29"/>
      <c r="D21" s="28" t="s">
        <v>77</v>
      </c>
      <c r="E21" s="30">
        <v>9</v>
      </c>
      <c r="F21" s="16">
        <f>AVERAGE($H$23,$H$31,$H$39,$H$47)</f>
        <v>4.3</v>
      </c>
      <c r="G21" s="31">
        <v>1</v>
      </c>
      <c r="H21" s="32">
        <f>E21*G21</f>
        <v>9</v>
      </c>
    </row>
    <row r="22" spans="1:9" ht="13.5" thickBot="1" x14ac:dyDescent="0.25">
      <c r="A22" s="33"/>
      <c r="B22" s="34">
        <v>5</v>
      </c>
      <c r="C22" s="35"/>
      <c r="D22" s="34" t="s">
        <v>78</v>
      </c>
      <c r="E22" s="30">
        <v>7</v>
      </c>
      <c r="F22" s="16">
        <f>AVERAGE($H$23,$H$31,$H$39,$H$47)</f>
        <v>4.3</v>
      </c>
      <c r="G22" s="31">
        <v>1</v>
      </c>
      <c r="H22" s="36">
        <f>E22*G22</f>
        <v>7</v>
      </c>
    </row>
    <row r="23" spans="1:9" ht="13.5" thickBot="1" x14ac:dyDescent="0.25">
      <c r="A23" s="16"/>
      <c r="B23" s="16"/>
      <c r="C23" s="17"/>
      <c r="D23" s="17" t="s">
        <v>79</v>
      </c>
      <c r="E23" s="28"/>
      <c r="F23" s="28"/>
      <c r="G23" s="19"/>
      <c r="H23" s="37">
        <f>SUM(H18:H22)/5</f>
        <v>6</v>
      </c>
    </row>
    <row r="24" spans="1:9" x14ac:dyDescent="0.2">
      <c r="A24" s="16"/>
      <c r="B24" s="16"/>
      <c r="C24" s="17"/>
      <c r="D24" s="17"/>
      <c r="E24" s="28"/>
      <c r="F24" s="28"/>
      <c r="G24" s="19"/>
      <c r="H24" s="38"/>
    </row>
    <row r="25" spans="1:9" x14ac:dyDescent="0.2">
      <c r="A25" s="23">
        <v>2</v>
      </c>
      <c r="B25" s="24"/>
      <c r="C25" s="39" t="s">
        <v>80</v>
      </c>
      <c r="D25" s="24"/>
      <c r="E25" s="24"/>
      <c r="F25" s="24"/>
      <c r="G25" s="40"/>
      <c r="H25" s="26"/>
    </row>
    <row r="26" spans="1:9" x14ac:dyDescent="0.2">
      <c r="A26" s="27"/>
      <c r="B26" s="28">
        <v>1</v>
      </c>
      <c r="C26" s="29"/>
      <c r="D26" s="28" t="s">
        <v>81</v>
      </c>
      <c r="E26" s="30">
        <v>5</v>
      </c>
      <c r="F26" s="16">
        <f>AVERAGE($H$23,$H$31,$H$39,$H$47)</f>
        <v>4.3</v>
      </c>
      <c r="G26" s="31">
        <v>1</v>
      </c>
      <c r="H26" s="32">
        <f>E26*G26</f>
        <v>5</v>
      </c>
      <c r="I26" s="16"/>
    </row>
    <row r="27" spans="1:9" x14ac:dyDescent="0.2">
      <c r="A27" s="27"/>
      <c r="B27" s="28">
        <v>2</v>
      </c>
      <c r="C27" s="29"/>
      <c r="D27" s="28" t="s">
        <v>82</v>
      </c>
      <c r="E27" s="30">
        <v>6</v>
      </c>
      <c r="F27" s="16">
        <f>AVERAGE($H$23,$H$31,$H$39,$H$47)</f>
        <v>4.3</v>
      </c>
      <c r="G27" s="31">
        <v>1</v>
      </c>
      <c r="H27" s="32">
        <f>E27*G27</f>
        <v>6</v>
      </c>
      <c r="I27" s="16"/>
    </row>
    <row r="28" spans="1:9" x14ac:dyDescent="0.2">
      <c r="A28" s="27"/>
      <c r="B28" s="28">
        <v>3</v>
      </c>
      <c r="C28" s="29"/>
      <c r="D28" s="28" t="s">
        <v>83</v>
      </c>
      <c r="E28" s="30">
        <v>2</v>
      </c>
      <c r="F28" s="16">
        <f>AVERAGE($H$23,$H$31,$H$39,$H$47)</f>
        <v>4.3</v>
      </c>
      <c r="G28" s="31">
        <v>1</v>
      </c>
      <c r="H28" s="32">
        <f>E28*G28</f>
        <v>2</v>
      </c>
      <c r="I28" s="16"/>
    </row>
    <row r="29" spans="1:9" x14ac:dyDescent="0.2">
      <c r="A29" s="27"/>
      <c r="B29" s="28">
        <v>4</v>
      </c>
      <c r="C29" s="29"/>
      <c r="D29" s="28" t="s">
        <v>84</v>
      </c>
      <c r="E29" s="30">
        <v>4</v>
      </c>
      <c r="F29" s="16">
        <f>AVERAGE($H$23,$H$31,$H$39,$H$47)</f>
        <v>4.3</v>
      </c>
      <c r="G29" s="31">
        <v>1</v>
      </c>
      <c r="H29" s="32">
        <f>E29*G29</f>
        <v>4</v>
      </c>
      <c r="I29" s="16"/>
    </row>
    <row r="30" spans="1:9" ht="13.5" thickBot="1" x14ac:dyDescent="0.25">
      <c r="A30" s="33"/>
      <c r="B30" s="34">
        <v>5</v>
      </c>
      <c r="C30" s="35"/>
      <c r="D30" s="34" t="s">
        <v>85</v>
      </c>
      <c r="E30" s="30">
        <v>2</v>
      </c>
      <c r="F30" s="16">
        <f>AVERAGE($H$23,$H$31,$H$39,$H$47)</f>
        <v>4.3</v>
      </c>
      <c r="G30" s="31">
        <v>1</v>
      </c>
      <c r="H30" s="36">
        <f>E30*G30</f>
        <v>2</v>
      </c>
      <c r="I30" s="16"/>
    </row>
    <row r="31" spans="1:9" ht="13.5" thickBot="1" x14ac:dyDescent="0.25">
      <c r="A31" s="16"/>
      <c r="B31" s="16"/>
      <c r="C31" s="17"/>
      <c r="D31" s="17" t="s">
        <v>79</v>
      </c>
      <c r="E31" s="28"/>
      <c r="F31" s="28"/>
      <c r="G31" s="19"/>
      <c r="H31" s="37">
        <f>SUM(H26:H30)/5</f>
        <v>3.8</v>
      </c>
    </row>
    <row r="32" spans="1:9" x14ac:dyDescent="0.2">
      <c r="A32" s="16"/>
      <c r="B32" s="16"/>
      <c r="C32" s="17"/>
      <c r="D32" s="17"/>
      <c r="E32" s="28"/>
      <c r="F32" s="28"/>
      <c r="G32" s="19"/>
      <c r="H32" s="38"/>
    </row>
    <row r="33" spans="1:9" x14ac:dyDescent="0.2">
      <c r="A33" s="23">
        <v>3</v>
      </c>
      <c r="B33" s="24"/>
      <c r="C33" s="39" t="s">
        <v>86</v>
      </c>
      <c r="D33" s="24"/>
      <c r="E33" s="24"/>
      <c r="F33" s="24"/>
      <c r="G33" s="40"/>
      <c r="H33" s="26"/>
    </row>
    <row r="34" spans="1:9" x14ac:dyDescent="0.2">
      <c r="A34" s="27"/>
      <c r="B34" s="28">
        <v>1</v>
      </c>
      <c r="C34" s="29"/>
      <c r="D34" s="41" t="s">
        <v>87</v>
      </c>
      <c r="E34" s="30">
        <v>5</v>
      </c>
      <c r="F34" s="16">
        <f>AVERAGE($H$23,$H$31,$H$39,$H$47)</f>
        <v>4.3</v>
      </c>
      <c r="G34" s="31">
        <v>1</v>
      </c>
      <c r="H34" s="32">
        <f>E34*G34</f>
        <v>5</v>
      </c>
      <c r="I34" s="16"/>
    </row>
    <row r="35" spans="1:9" x14ac:dyDescent="0.2">
      <c r="A35" s="27"/>
      <c r="B35" s="28">
        <v>2</v>
      </c>
      <c r="C35" s="29"/>
      <c r="D35" s="41" t="s">
        <v>88</v>
      </c>
      <c r="E35" s="30">
        <v>4</v>
      </c>
      <c r="F35" s="16">
        <f>AVERAGE($H$23,$H$31,$H$39,$H$47)</f>
        <v>4.3</v>
      </c>
      <c r="G35" s="31">
        <v>1</v>
      </c>
      <c r="H35" s="32">
        <f>E35*G35</f>
        <v>4</v>
      </c>
      <c r="I35" s="16"/>
    </row>
    <row r="36" spans="1:9" x14ac:dyDescent="0.2">
      <c r="A36" s="27"/>
      <c r="B36" s="28">
        <v>3</v>
      </c>
      <c r="C36" s="29"/>
      <c r="D36" s="41" t="s">
        <v>89</v>
      </c>
      <c r="E36" s="30">
        <v>5</v>
      </c>
      <c r="F36" s="16">
        <f>AVERAGE($H$23,$H$31,$H$39,$H$47)</f>
        <v>4.3</v>
      </c>
      <c r="G36" s="31">
        <v>1</v>
      </c>
      <c r="H36" s="32">
        <f>E36*G36</f>
        <v>5</v>
      </c>
      <c r="I36" s="16"/>
    </row>
    <row r="37" spans="1:9" x14ac:dyDescent="0.2">
      <c r="A37" s="27"/>
      <c r="B37" s="28">
        <v>4</v>
      </c>
      <c r="C37" s="29"/>
      <c r="D37" s="28" t="s">
        <v>90</v>
      </c>
      <c r="E37" s="30">
        <v>5</v>
      </c>
      <c r="F37" s="16">
        <f>AVERAGE($H$23,$H$31,$H$39,$H$47)</f>
        <v>4.3</v>
      </c>
      <c r="G37" s="31">
        <v>1</v>
      </c>
      <c r="H37" s="32">
        <f>E37*G37</f>
        <v>5</v>
      </c>
      <c r="I37" s="16"/>
    </row>
    <row r="38" spans="1:9" ht="13.5" thickBot="1" x14ac:dyDescent="0.25">
      <c r="A38" s="33"/>
      <c r="B38" s="34">
        <v>5</v>
      </c>
      <c r="C38" s="35"/>
      <c r="D38" s="34" t="s">
        <v>91</v>
      </c>
      <c r="E38" s="30">
        <v>2</v>
      </c>
      <c r="F38" s="16">
        <f>AVERAGE($H$23,$H$31,$H$39,$H$47)</f>
        <v>4.3</v>
      </c>
      <c r="G38" s="31">
        <v>1</v>
      </c>
      <c r="H38" s="36">
        <f>E38*G38</f>
        <v>2</v>
      </c>
      <c r="I38" s="16"/>
    </row>
    <row r="39" spans="1:9" ht="13.5" thickBot="1" x14ac:dyDescent="0.25">
      <c r="A39" s="16"/>
      <c r="B39" s="16"/>
      <c r="C39" s="17"/>
      <c r="D39" s="17" t="s">
        <v>79</v>
      </c>
      <c r="E39" s="28"/>
      <c r="F39" s="28"/>
      <c r="G39" s="19"/>
      <c r="H39" s="37">
        <f>SUM(H34:H38)/5</f>
        <v>4.2</v>
      </c>
    </row>
    <row r="40" spans="1:9" x14ac:dyDescent="0.2">
      <c r="A40" s="16"/>
      <c r="B40" s="16"/>
      <c r="C40" s="17"/>
      <c r="D40" s="17"/>
      <c r="E40" s="28"/>
      <c r="F40" s="28"/>
      <c r="G40" s="19"/>
      <c r="H40" s="38"/>
    </row>
    <row r="41" spans="1:9" x14ac:dyDescent="0.2">
      <c r="A41" s="23">
        <v>4</v>
      </c>
      <c r="B41" s="24"/>
      <c r="C41" s="39" t="s">
        <v>92</v>
      </c>
      <c r="D41" s="24"/>
      <c r="E41" s="24"/>
      <c r="F41" s="24"/>
      <c r="G41" s="40"/>
      <c r="H41" s="26"/>
    </row>
    <row r="42" spans="1:9" x14ac:dyDescent="0.2">
      <c r="A42" s="27"/>
      <c r="B42" s="28">
        <v>1</v>
      </c>
      <c r="C42" s="29"/>
      <c r="D42" s="28" t="s">
        <v>93</v>
      </c>
      <c r="E42" s="30">
        <v>5</v>
      </c>
      <c r="F42" s="16">
        <f>AVERAGE($H$23,$H$31,$H$39,$H$47)</f>
        <v>4.3</v>
      </c>
      <c r="G42" s="31">
        <v>1</v>
      </c>
      <c r="H42" s="32">
        <f>E42*G42</f>
        <v>5</v>
      </c>
      <c r="I42" s="16"/>
    </row>
    <row r="43" spans="1:9" x14ac:dyDescent="0.2">
      <c r="A43" s="27"/>
      <c r="B43" s="28">
        <v>2</v>
      </c>
      <c r="C43" s="29"/>
      <c r="D43" s="28" t="s">
        <v>94</v>
      </c>
      <c r="E43" s="30">
        <v>2</v>
      </c>
      <c r="F43" s="16">
        <f>AVERAGE($H$23,$H$31,$H$39,$H$47)</f>
        <v>4.3</v>
      </c>
      <c r="G43" s="31">
        <v>1</v>
      </c>
      <c r="H43" s="32">
        <f>E43*G43</f>
        <v>2</v>
      </c>
      <c r="I43" s="16"/>
    </row>
    <row r="44" spans="1:9" x14ac:dyDescent="0.2">
      <c r="A44" s="27"/>
      <c r="B44" s="28">
        <v>3</v>
      </c>
      <c r="C44" s="29"/>
      <c r="D44" s="28" t="s">
        <v>95</v>
      </c>
      <c r="E44" s="30">
        <v>2</v>
      </c>
      <c r="F44" s="16">
        <f>AVERAGE($H$23,$H$31,$H$39,$H$47)</f>
        <v>4.3</v>
      </c>
      <c r="G44" s="31">
        <v>1</v>
      </c>
      <c r="H44" s="32">
        <f>E44*G44</f>
        <v>2</v>
      </c>
      <c r="I44" s="16"/>
    </row>
    <row r="45" spans="1:9" x14ac:dyDescent="0.2">
      <c r="A45" s="27"/>
      <c r="B45" s="28">
        <v>4</v>
      </c>
      <c r="C45" s="29"/>
      <c r="D45" s="28" t="s">
        <v>96</v>
      </c>
      <c r="E45" s="30">
        <v>2</v>
      </c>
      <c r="F45" s="16">
        <f>AVERAGE($H$23,$H$31,$H$39,$H$47)</f>
        <v>4.3</v>
      </c>
      <c r="G45" s="31">
        <v>1</v>
      </c>
      <c r="H45" s="32">
        <f>E45*G45</f>
        <v>2</v>
      </c>
      <c r="I45" s="16"/>
    </row>
    <row r="46" spans="1:9" ht="13.5" thickBot="1" x14ac:dyDescent="0.25">
      <c r="A46" s="33"/>
      <c r="B46" s="34">
        <v>5</v>
      </c>
      <c r="C46" s="35"/>
      <c r="D46" s="34" t="s">
        <v>97</v>
      </c>
      <c r="E46" s="30">
        <v>5</v>
      </c>
      <c r="F46" s="16">
        <f>AVERAGE($H$23,$H$31,$H$39,$H$47)</f>
        <v>4.3</v>
      </c>
      <c r="G46" s="31">
        <v>1</v>
      </c>
      <c r="H46" s="36">
        <f>E46*G46</f>
        <v>5</v>
      </c>
      <c r="I46" s="16"/>
    </row>
    <row r="47" spans="1:9" ht="13.5" thickBot="1" x14ac:dyDescent="0.25">
      <c r="A47" s="16"/>
      <c r="B47" s="16"/>
      <c r="C47" s="16"/>
      <c r="D47" s="17" t="s">
        <v>79</v>
      </c>
      <c r="E47" s="28"/>
      <c r="F47" s="28"/>
      <c r="G47" s="16"/>
      <c r="H47" s="37">
        <f>SUM(H42:H46)/5</f>
        <v>3.2</v>
      </c>
    </row>
    <row r="48" spans="1:9" ht="13.5" thickBot="1" x14ac:dyDescent="0.25">
      <c r="A48" s="16"/>
      <c r="B48" s="16"/>
      <c r="C48" s="16"/>
      <c r="D48" s="16"/>
      <c r="E48" s="16"/>
      <c r="G48" s="16"/>
      <c r="H48" s="16"/>
    </row>
    <row r="49" spans="1:8" ht="13.5" thickBot="1" x14ac:dyDescent="0.25">
      <c r="A49" s="16" t="s">
        <v>98</v>
      </c>
      <c r="B49" s="16"/>
      <c r="C49" s="16"/>
      <c r="D49" s="16"/>
      <c r="E49" s="28"/>
      <c r="F49" s="28"/>
      <c r="G49" s="16"/>
      <c r="H49" s="42">
        <f>SUM(H47,H39,H31,H23)/4</f>
        <v>4.3</v>
      </c>
    </row>
    <row r="50" spans="1:8" ht="13.5" thickBot="1" x14ac:dyDescent="0.25">
      <c r="A50" s="16" t="s">
        <v>99</v>
      </c>
      <c r="B50" s="16"/>
      <c r="C50" s="16"/>
      <c r="D50" s="16"/>
      <c r="E50" s="28"/>
      <c r="F50" s="28"/>
      <c r="G50" s="16"/>
      <c r="H50" s="43"/>
    </row>
    <row r="51" spans="1:8" ht="13.5" thickBot="1" x14ac:dyDescent="0.25">
      <c r="A51" s="16" t="s">
        <v>100</v>
      </c>
      <c r="B51" s="16"/>
      <c r="C51" s="16"/>
      <c r="D51" s="16"/>
      <c r="E51" s="28"/>
      <c r="F51" s="28"/>
      <c r="G51" s="16"/>
      <c r="H51" s="43"/>
    </row>
    <row r="52" spans="1:8" x14ac:dyDescent="0.2">
      <c r="A52" s="16"/>
      <c r="B52" s="16"/>
      <c r="C52" s="16"/>
      <c r="D52" s="16"/>
      <c r="E52" s="16"/>
      <c r="G52" s="16"/>
      <c r="H52" s="16"/>
    </row>
  </sheetData>
  <sortState ref="A2:A5">
    <sortCondition ref="A2:A5"/>
  </sortState>
  <pageMargins left="0.7" right="0.7" top="0.78740157499999996" bottom="0.78740157499999996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AA6"/>
  <sheetViews>
    <sheetView workbookViewId="0">
      <selection activeCell="A6" sqref="A6"/>
    </sheetView>
  </sheetViews>
  <sheetFormatPr baseColWidth="10" defaultRowHeight="12.75" x14ac:dyDescent="0.2"/>
  <sheetData>
    <row r="1" spans="1:27" x14ac:dyDescent="0.2">
      <c r="A1" s="16" t="s">
        <v>61</v>
      </c>
      <c r="B1" s="16" t="s">
        <v>0</v>
      </c>
      <c r="C1" s="16" t="s">
        <v>30</v>
      </c>
      <c r="D1" s="16" t="s">
        <v>6</v>
      </c>
      <c r="E1" s="16" t="s">
        <v>7</v>
      </c>
      <c r="F1" s="16" t="s">
        <v>8</v>
      </c>
      <c r="G1" s="16" t="s">
        <v>9</v>
      </c>
      <c r="H1" s="16" t="s">
        <v>10</v>
      </c>
      <c r="I1" s="16" t="s">
        <v>11</v>
      </c>
      <c r="J1" s="16" t="s">
        <v>12</v>
      </c>
      <c r="K1" s="16" t="s">
        <v>13</v>
      </c>
      <c r="L1" s="16" t="s">
        <v>14</v>
      </c>
      <c r="M1" s="16" t="s">
        <v>15</v>
      </c>
      <c r="N1" s="16" t="s">
        <v>16</v>
      </c>
      <c r="O1" s="16" t="s">
        <v>17</v>
      </c>
      <c r="P1" s="16" t="s">
        <v>18</v>
      </c>
      <c r="Q1" s="16" t="s">
        <v>19</v>
      </c>
      <c r="R1" s="16" t="s">
        <v>20</v>
      </c>
      <c r="S1" s="16" t="s">
        <v>21</v>
      </c>
      <c r="T1" s="16" t="s">
        <v>22</v>
      </c>
      <c r="U1" s="16" t="s">
        <v>23</v>
      </c>
      <c r="V1" s="16" t="s">
        <v>24</v>
      </c>
      <c r="W1" s="16" t="s">
        <v>25</v>
      </c>
      <c r="X1" s="16" t="s">
        <v>26</v>
      </c>
      <c r="Y1" s="16" t="s">
        <v>27</v>
      </c>
      <c r="Z1" s="16" t="s">
        <v>28</v>
      </c>
      <c r="AA1" s="16" t="s">
        <v>29</v>
      </c>
    </row>
    <row r="2" spans="1:27" s="16" customFormat="1" ht="15" customHeight="1" x14ac:dyDescent="0.2">
      <c r="A2" s="16" t="s">
        <v>35</v>
      </c>
      <c r="B2" s="16" t="s">
        <v>102</v>
      </c>
      <c r="C2" s="16" t="s">
        <v>1</v>
      </c>
      <c r="D2" s="16" t="s">
        <v>31</v>
      </c>
      <c r="G2" s="16">
        <v>125000</v>
      </c>
      <c r="H2" s="16">
        <v>1</v>
      </c>
      <c r="I2" s="16">
        <v>2</v>
      </c>
      <c r="J2" s="16">
        <v>3</v>
      </c>
      <c r="K2" s="16">
        <v>4</v>
      </c>
      <c r="L2" s="16">
        <v>5</v>
      </c>
      <c r="M2" s="16">
        <v>6</v>
      </c>
      <c r="N2" s="16">
        <v>7</v>
      </c>
      <c r="O2" s="16">
        <v>8</v>
      </c>
      <c r="P2" s="16">
        <v>9</v>
      </c>
      <c r="Q2" s="16">
        <v>10</v>
      </c>
      <c r="R2" s="16">
        <v>1</v>
      </c>
      <c r="S2" s="16">
        <v>2</v>
      </c>
      <c r="T2" s="16">
        <v>3</v>
      </c>
      <c r="U2" s="16">
        <v>4</v>
      </c>
      <c r="V2" s="16">
        <v>5</v>
      </c>
      <c r="W2" s="16">
        <v>6</v>
      </c>
      <c r="X2" s="16">
        <v>7</v>
      </c>
      <c r="Y2" s="16">
        <v>8</v>
      </c>
      <c r="Z2" s="16">
        <v>9</v>
      </c>
      <c r="AA2" s="16">
        <v>10</v>
      </c>
    </row>
    <row r="3" spans="1:27" s="16" customFormat="1" ht="15" customHeight="1" x14ac:dyDescent="0.2">
      <c r="A3" s="16" t="s">
        <v>35</v>
      </c>
      <c r="B3" s="16" t="s">
        <v>102</v>
      </c>
      <c r="C3" s="16" t="s">
        <v>1</v>
      </c>
      <c r="D3" s="16" t="s">
        <v>32</v>
      </c>
      <c r="G3" s="16">
        <v>2500</v>
      </c>
      <c r="H3" s="16">
        <v>10</v>
      </c>
      <c r="I3" s="16">
        <v>9</v>
      </c>
      <c r="J3" s="16">
        <v>8</v>
      </c>
      <c r="K3" s="16">
        <v>7</v>
      </c>
      <c r="L3" s="16">
        <v>6</v>
      </c>
      <c r="M3" s="16">
        <v>5</v>
      </c>
      <c r="N3" s="16">
        <v>4</v>
      </c>
      <c r="O3" s="16">
        <v>3</v>
      </c>
      <c r="P3" s="16">
        <v>2</v>
      </c>
      <c r="Q3" s="16">
        <v>1</v>
      </c>
      <c r="R3" s="16">
        <v>10</v>
      </c>
      <c r="S3" s="16">
        <v>9</v>
      </c>
      <c r="T3" s="16">
        <v>8</v>
      </c>
      <c r="U3" s="16">
        <v>7</v>
      </c>
      <c r="V3" s="16">
        <v>6</v>
      </c>
      <c r="W3" s="16">
        <v>5</v>
      </c>
      <c r="X3" s="16">
        <v>4</v>
      </c>
      <c r="Y3" s="16">
        <v>3</v>
      </c>
      <c r="Z3" s="16">
        <v>2</v>
      </c>
      <c r="AA3" s="16">
        <v>1</v>
      </c>
    </row>
    <row r="4" spans="1:27" s="16" customFormat="1" ht="15" customHeight="1" x14ac:dyDescent="0.2">
      <c r="A4" s="16" t="s">
        <v>35</v>
      </c>
      <c r="B4" s="16" t="s">
        <v>102</v>
      </c>
      <c r="C4" s="16" t="s">
        <v>2</v>
      </c>
      <c r="D4" s="16" t="s">
        <v>33</v>
      </c>
      <c r="G4" s="16">
        <v>1250000</v>
      </c>
      <c r="H4" s="16">
        <v>2</v>
      </c>
      <c r="I4" s="16">
        <v>3</v>
      </c>
      <c r="J4" s="16">
        <v>5</v>
      </c>
      <c r="K4" s="16">
        <v>10</v>
      </c>
      <c r="L4" s="16">
        <v>2</v>
      </c>
      <c r="M4" s="16">
        <v>1</v>
      </c>
      <c r="N4" s="16">
        <v>2</v>
      </c>
      <c r="O4" s="16">
        <v>5</v>
      </c>
      <c r="P4" s="16">
        <v>8</v>
      </c>
      <c r="Q4" s="16">
        <v>2</v>
      </c>
      <c r="R4" s="16">
        <v>10</v>
      </c>
      <c r="S4" s="16">
        <v>1</v>
      </c>
      <c r="T4" s="16">
        <v>5</v>
      </c>
      <c r="U4" s="16">
        <v>6</v>
      </c>
      <c r="V4" s="16">
        <v>8</v>
      </c>
      <c r="W4" s="16">
        <v>4</v>
      </c>
      <c r="X4" s="16">
        <v>5</v>
      </c>
      <c r="Y4" s="16">
        <v>2</v>
      </c>
      <c r="Z4" s="16">
        <v>36</v>
      </c>
      <c r="AA4" s="16">
        <v>1</v>
      </c>
    </row>
    <row r="5" spans="1:27" s="16" customFormat="1" ht="15" customHeight="1" x14ac:dyDescent="0.2">
      <c r="A5" s="16" t="s">
        <v>35</v>
      </c>
      <c r="B5" s="16" t="s">
        <v>111</v>
      </c>
      <c r="C5" s="16" t="s">
        <v>1</v>
      </c>
      <c r="D5" s="16" t="s">
        <v>31</v>
      </c>
      <c r="G5" s="16">
        <v>25</v>
      </c>
      <c r="H5" s="16">
        <v>1</v>
      </c>
      <c r="I5" s="16">
        <v>2</v>
      </c>
      <c r="J5" s="16">
        <v>3</v>
      </c>
      <c r="K5" s="16">
        <v>4</v>
      </c>
      <c r="L5" s="16">
        <v>5</v>
      </c>
      <c r="M5" s="16">
        <v>6</v>
      </c>
      <c r="N5" s="16">
        <v>7</v>
      </c>
      <c r="O5" s="16">
        <v>8</v>
      </c>
      <c r="P5" s="16">
        <v>9</v>
      </c>
      <c r="Q5" s="16">
        <v>1</v>
      </c>
      <c r="R5" s="16">
        <v>2</v>
      </c>
      <c r="S5" s="16">
        <v>3</v>
      </c>
      <c r="T5" s="16">
        <v>4</v>
      </c>
      <c r="U5" s="16">
        <v>5</v>
      </c>
      <c r="V5" s="16">
        <v>6</v>
      </c>
      <c r="W5" s="16">
        <v>7</v>
      </c>
      <c r="X5" s="16">
        <v>8</v>
      </c>
      <c r="Y5" s="16">
        <v>9</v>
      </c>
      <c r="Z5" s="16">
        <v>1</v>
      </c>
      <c r="AA5" s="16">
        <v>2</v>
      </c>
    </row>
    <row r="6" spans="1:27" s="16" customFormat="1" ht="15" customHeight="1" x14ac:dyDescent="0.2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9"/>
  <dimension ref="A8:O36"/>
  <sheetViews>
    <sheetView zoomScaleNormal="100" workbookViewId="0">
      <selection activeCell="N6" sqref="N6"/>
    </sheetView>
  </sheetViews>
  <sheetFormatPr baseColWidth="10" defaultRowHeight="12.75" x14ac:dyDescent="0.2"/>
  <cols>
    <col min="2" max="2" width="37" customWidth="1"/>
    <col min="3" max="3" width="21.7109375" customWidth="1"/>
    <col min="8" max="8" width="18.85546875" customWidth="1"/>
  </cols>
  <sheetData>
    <row r="8" spans="1:10" ht="15.75" x14ac:dyDescent="0.25">
      <c r="A8" s="47" t="s">
        <v>103</v>
      </c>
      <c r="B8" s="16"/>
      <c r="C8" s="16"/>
      <c r="D8" s="16"/>
      <c r="E8" s="16"/>
      <c r="F8" s="16"/>
      <c r="G8" s="16" t="s">
        <v>104</v>
      </c>
      <c r="H8" s="32" t="str">
        <f>Zusammenfassung!B2</f>
        <v>20.08.2019</v>
      </c>
    </row>
    <row r="9" spans="1:10" x14ac:dyDescent="0.2">
      <c r="A9" s="16"/>
      <c r="B9" s="16"/>
      <c r="C9" s="16"/>
      <c r="D9" s="16"/>
      <c r="E9" s="16"/>
      <c r="F9" s="16"/>
      <c r="G9" s="16"/>
      <c r="H9" s="16"/>
    </row>
    <row r="10" spans="1:10" ht="15.75" x14ac:dyDescent="0.25">
      <c r="A10" s="47" t="s">
        <v>105</v>
      </c>
      <c r="B10" s="16"/>
      <c r="C10" s="16"/>
      <c r="D10" s="16"/>
      <c r="E10" s="16"/>
      <c r="F10" s="16"/>
      <c r="G10" s="16"/>
      <c r="H10" s="16"/>
      <c r="J10" s="19"/>
    </row>
    <row r="11" spans="1:10" x14ac:dyDescent="0.2">
      <c r="A11" s="17"/>
      <c r="B11" s="16"/>
      <c r="C11" s="16"/>
      <c r="D11" s="16"/>
      <c r="E11" s="16"/>
      <c r="F11" s="16"/>
      <c r="G11" s="16"/>
      <c r="H11" s="16"/>
    </row>
    <row r="12" spans="1:10" x14ac:dyDescent="0.2">
      <c r="A12" s="16"/>
      <c r="B12" s="16"/>
      <c r="C12" s="16" t="s">
        <v>60</v>
      </c>
      <c r="D12" s="16" t="s">
        <v>106</v>
      </c>
      <c r="E12" s="16"/>
      <c r="F12" s="16"/>
      <c r="G12" s="16"/>
      <c r="H12" s="16"/>
    </row>
    <row r="13" spans="1:10" x14ac:dyDescent="0.2">
      <c r="A13" s="17" t="s">
        <v>107</v>
      </c>
      <c r="B13" s="16"/>
      <c r="C13" s="48"/>
      <c r="D13" s="59" t="str">
        <f>Zusammenfassung!A2</f>
        <v>Lieferung Arbeitssicherheit</v>
      </c>
      <c r="E13" s="60"/>
      <c r="F13" s="60"/>
      <c r="G13" s="60"/>
      <c r="H13" s="49"/>
    </row>
    <row r="14" spans="1:10" ht="13.5" thickBot="1" x14ac:dyDescent="0.25">
      <c r="A14" s="16"/>
      <c r="B14" s="16"/>
      <c r="C14" s="16"/>
      <c r="D14" s="16"/>
      <c r="E14" s="16"/>
      <c r="F14" s="16"/>
      <c r="G14" s="16"/>
      <c r="H14" s="16"/>
    </row>
    <row r="15" spans="1:10" x14ac:dyDescent="0.2">
      <c r="A15" s="57" t="s">
        <v>108</v>
      </c>
      <c r="B15" s="57" t="s">
        <v>65</v>
      </c>
      <c r="C15" s="57" t="s">
        <v>98</v>
      </c>
      <c r="D15" s="61" t="s">
        <v>109</v>
      </c>
      <c r="E15" s="62"/>
      <c r="F15" s="62"/>
      <c r="G15" s="63"/>
      <c r="H15" s="57" t="s">
        <v>110</v>
      </c>
    </row>
    <row r="16" spans="1:10" ht="30" customHeight="1" thickBot="1" x14ac:dyDescent="0.25">
      <c r="A16" s="58"/>
      <c r="B16" s="58"/>
      <c r="C16" s="58"/>
      <c r="D16" s="50" t="s">
        <v>73</v>
      </c>
      <c r="E16" s="51" t="s">
        <v>80</v>
      </c>
      <c r="F16" s="51" t="s">
        <v>86</v>
      </c>
      <c r="G16" s="52" t="s">
        <v>92</v>
      </c>
      <c r="H16" s="58"/>
    </row>
    <row r="17" spans="1:15" x14ac:dyDescent="0.2">
      <c r="A17" s="19">
        <v>1</v>
      </c>
      <c r="B17" s="16" t="str">
        <f>Zusammenfassung!D4</f>
        <v>Müller OHG</v>
      </c>
      <c r="C17" s="53">
        <f t="shared" ref="C17:C36" si="0">D17+E17+F17+G17</f>
        <v>118</v>
      </c>
      <c r="D17" s="54">
        <f>Zusammenfassung!H4+Zusammenfassung!I4+Zusammenfassung!J4+Zusammenfassung!K4+Zusammenfassung!L4</f>
        <v>22</v>
      </c>
      <c r="E17" s="54">
        <f>Zusammenfassung!M4+Zusammenfassung!N4+Zusammenfassung!O4+Zusammenfassung!P4+Zusammenfassung!Q4</f>
        <v>18</v>
      </c>
      <c r="F17" s="54">
        <f>Zusammenfassung!R4+Zusammenfassung!S4+Zusammenfassung!T4+Zusammenfassung!U4+Zusammenfassung!V4</f>
        <v>30</v>
      </c>
      <c r="G17" s="54">
        <f>Zusammenfassung!W4+Zusammenfassung!X4+Zusammenfassung!Y4+Zusammenfassung!Z4+Zusammenfassung!AA4</f>
        <v>48</v>
      </c>
      <c r="H17" s="55">
        <f>Zusammenfassung!G4</f>
        <v>1250000</v>
      </c>
      <c r="I17" s="17"/>
      <c r="J17" s="17"/>
      <c r="K17" s="17"/>
      <c r="L17" s="17"/>
      <c r="M17" s="17"/>
      <c r="N17" s="17"/>
      <c r="O17" s="17"/>
    </row>
    <row r="18" spans="1:15" x14ac:dyDescent="0.2">
      <c r="A18" s="19">
        <v>2</v>
      </c>
      <c r="B18" s="16" t="str">
        <f>Zusammenfassung!D2</f>
        <v>ODAV AG</v>
      </c>
      <c r="C18" s="53">
        <f t="shared" si="0"/>
        <v>110</v>
      </c>
      <c r="D18" s="54">
        <f>Zusammenfassung!H2+Zusammenfassung!I2+Zusammenfassung!J2+Zusammenfassung!K2+Zusammenfassung!L2</f>
        <v>15</v>
      </c>
      <c r="E18" s="54">
        <f>Zusammenfassung!M2+Zusammenfassung!N2+Zusammenfassung!O2+Zusammenfassung!P2+Zusammenfassung!Q2</f>
        <v>40</v>
      </c>
      <c r="F18" s="54">
        <f>Zusammenfassung!R2+Zusammenfassung!S2+Zusammenfassung!T2+Zusammenfassung!U2+Zusammenfassung!V2</f>
        <v>15</v>
      </c>
      <c r="G18" s="54">
        <f>Zusammenfassung!W2+Zusammenfassung!X2+Zusammenfassung!Y2+Zusammenfassung!Z2+Zusammenfassung!AA2</f>
        <v>40</v>
      </c>
      <c r="H18" s="55">
        <f>Zusammenfassung!G2</f>
        <v>125000</v>
      </c>
      <c r="I18" s="17"/>
      <c r="J18" s="17"/>
      <c r="K18" s="17"/>
      <c r="L18" s="17"/>
      <c r="M18" s="17"/>
      <c r="N18" s="17"/>
      <c r="O18" s="17"/>
    </row>
    <row r="19" spans="1:15" x14ac:dyDescent="0.2">
      <c r="A19" s="19">
        <v>3</v>
      </c>
      <c r="B19" s="16" t="str">
        <f>Zusammenfassung!D3</f>
        <v>Bechtle GmBH</v>
      </c>
      <c r="C19" s="53">
        <f t="shared" si="0"/>
        <v>110</v>
      </c>
      <c r="D19" s="54">
        <f>Zusammenfassung!H3+Zusammenfassung!I3+Zusammenfassung!J3+Zusammenfassung!K3+Zusammenfassung!L3</f>
        <v>40</v>
      </c>
      <c r="E19" s="54">
        <f>Zusammenfassung!M3+Zusammenfassung!N3+Zusammenfassung!O3+Zusammenfassung!P3+Zusammenfassung!Q3</f>
        <v>15</v>
      </c>
      <c r="F19" s="54">
        <f>Zusammenfassung!R3+Zusammenfassung!S3+Zusammenfassung!T3+Zusammenfassung!U3+Zusammenfassung!V3</f>
        <v>40</v>
      </c>
      <c r="G19" s="54">
        <f>Zusammenfassung!W3+Zusammenfassung!X3+Zusammenfassung!Y3+Zusammenfassung!Z3+Zusammenfassung!AA3</f>
        <v>15</v>
      </c>
      <c r="H19" s="55">
        <f>Zusammenfassung!G3</f>
        <v>2500</v>
      </c>
      <c r="I19" s="17"/>
      <c r="J19" s="17"/>
      <c r="K19" s="17"/>
      <c r="L19" s="17"/>
      <c r="M19" s="17"/>
      <c r="N19" s="17"/>
      <c r="O19" s="17"/>
    </row>
    <row r="20" spans="1:15" x14ac:dyDescent="0.2">
      <c r="A20" s="19">
        <v>4</v>
      </c>
      <c r="B20" s="16" t="str">
        <f>Zusammenfassung!D5</f>
        <v>ODAV AG</v>
      </c>
      <c r="C20" s="53">
        <f t="shared" si="0"/>
        <v>93</v>
      </c>
      <c r="D20" s="54">
        <f>Zusammenfassung!H5+Zusammenfassung!I5+Zusammenfassung!J5+Zusammenfassung!K5+Zusammenfassung!L5</f>
        <v>15</v>
      </c>
      <c r="E20" s="54">
        <f>Zusammenfassung!M5+Zusammenfassung!N5+Zusammenfassung!O5+Zusammenfassung!P5+Zusammenfassung!Q5</f>
        <v>31</v>
      </c>
      <c r="F20" s="54">
        <f>Zusammenfassung!R5+Zusammenfassung!S5+Zusammenfassung!T5+Zusammenfassung!U5+Zusammenfassung!V5</f>
        <v>20</v>
      </c>
      <c r="G20" s="54">
        <f>Zusammenfassung!W5+Zusammenfassung!X5+Zusammenfassung!Y5+Zusammenfassung!Z5+Zusammenfassung!AA5</f>
        <v>27</v>
      </c>
      <c r="H20" s="55">
        <f>Zusammenfassung!G5</f>
        <v>25</v>
      </c>
      <c r="I20" s="17"/>
      <c r="J20" s="17"/>
      <c r="K20" s="17"/>
      <c r="L20" s="17"/>
      <c r="M20" s="17"/>
      <c r="N20" s="17"/>
      <c r="O20" s="17"/>
    </row>
    <row r="21" spans="1:15" x14ac:dyDescent="0.2">
      <c r="A21" s="19">
        <v>5</v>
      </c>
      <c r="B21" s="16">
        <f>Zusammenfassung!D6</f>
        <v>0</v>
      </c>
      <c r="C21" s="53">
        <f t="shared" si="0"/>
        <v>0</v>
      </c>
      <c r="D21" s="54">
        <f>Zusammenfassung!H6+Zusammenfassung!I6+Zusammenfassung!J6+Zusammenfassung!K6+Zusammenfassung!L6</f>
        <v>0</v>
      </c>
      <c r="E21" s="54">
        <f>Zusammenfassung!M6+Zusammenfassung!N6+Zusammenfassung!O6+Zusammenfassung!P6+Zusammenfassung!Q6</f>
        <v>0</v>
      </c>
      <c r="F21" s="54">
        <f>Zusammenfassung!R6+Zusammenfassung!S6+Zusammenfassung!T6+Zusammenfassung!U6+Zusammenfassung!V6</f>
        <v>0</v>
      </c>
      <c r="G21" s="54">
        <f>Zusammenfassung!W6+Zusammenfassung!X6+Zusammenfassung!Y6+Zusammenfassung!Z6+Zusammenfassung!AA6</f>
        <v>0</v>
      </c>
      <c r="H21" s="55">
        <f>Zusammenfassung!G6</f>
        <v>0</v>
      </c>
      <c r="I21" s="17"/>
      <c r="J21" s="17"/>
      <c r="K21" s="17"/>
      <c r="L21" s="17"/>
      <c r="M21" s="17"/>
      <c r="N21" s="17"/>
      <c r="O21" s="17"/>
    </row>
    <row r="22" spans="1:15" x14ac:dyDescent="0.2">
      <c r="A22" s="19">
        <v>6</v>
      </c>
      <c r="B22" s="16">
        <f>Zusammenfassung!D7</f>
        <v>0</v>
      </c>
      <c r="C22" s="53">
        <f t="shared" si="0"/>
        <v>0</v>
      </c>
      <c r="D22" s="54">
        <f>Zusammenfassung!H7+Zusammenfassung!I7+Zusammenfassung!J7+Zusammenfassung!K7+Zusammenfassung!L7</f>
        <v>0</v>
      </c>
      <c r="E22" s="54">
        <f>Zusammenfassung!M7+Zusammenfassung!N7+Zusammenfassung!O7+Zusammenfassung!P7+Zusammenfassung!Q7</f>
        <v>0</v>
      </c>
      <c r="F22" s="54">
        <f>Zusammenfassung!R7+Zusammenfassung!S7+Zusammenfassung!T7+Zusammenfassung!U7+Zusammenfassung!V7</f>
        <v>0</v>
      </c>
      <c r="G22" s="54">
        <f>Zusammenfassung!W7+Zusammenfassung!X7+Zusammenfassung!Y7+Zusammenfassung!Z7+Zusammenfassung!AA7</f>
        <v>0</v>
      </c>
      <c r="H22" s="55">
        <f>Zusammenfassung!G7</f>
        <v>0</v>
      </c>
      <c r="I22" s="17"/>
      <c r="J22" s="17"/>
      <c r="K22" s="17"/>
      <c r="L22" s="17"/>
      <c r="M22" s="17"/>
      <c r="N22" s="17"/>
      <c r="O22" s="17"/>
    </row>
    <row r="23" spans="1:15" x14ac:dyDescent="0.2">
      <c r="A23" s="19">
        <v>7</v>
      </c>
      <c r="B23" s="16">
        <f>Zusammenfassung!D8</f>
        <v>0</v>
      </c>
      <c r="C23" s="53">
        <f t="shared" si="0"/>
        <v>0</v>
      </c>
      <c r="D23" s="54">
        <f>Zusammenfassung!H8+Zusammenfassung!I8+Zusammenfassung!J8+Zusammenfassung!K8+Zusammenfassung!L8</f>
        <v>0</v>
      </c>
      <c r="E23" s="54">
        <f>Zusammenfassung!M8+Zusammenfassung!N8+Zusammenfassung!O8+Zusammenfassung!P8+Zusammenfassung!Q8</f>
        <v>0</v>
      </c>
      <c r="F23" s="54">
        <f>Zusammenfassung!R8+Zusammenfassung!S8+Zusammenfassung!T8+Zusammenfassung!U8+Zusammenfassung!V8</f>
        <v>0</v>
      </c>
      <c r="G23" s="54">
        <f>Zusammenfassung!W8+Zusammenfassung!X8+Zusammenfassung!Y8+Zusammenfassung!Z8+Zusammenfassung!AA8</f>
        <v>0</v>
      </c>
      <c r="H23" s="55">
        <f>Zusammenfassung!G8</f>
        <v>0</v>
      </c>
      <c r="I23" s="17"/>
      <c r="J23" s="17"/>
      <c r="K23" s="17"/>
      <c r="L23" s="17"/>
      <c r="M23" s="17"/>
      <c r="N23" s="17"/>
      <c r="O23" s="17"/>
    </row>
    <row r="24" spans="1:15" x14ac:dyDescent="0.2">
      <c r="A24" s="19">
        <v>8</v>
      </c>
      <c r="B24" s="16">
        <f>Zusammenfassung!D9</f>
        <v>0</v>
      </c>
      <c r="C24" s="53">
        <f t="shared" si="0"/>
        <v>0</v>
      </c>
      <c r="D24" s="54">
        <f>Zusammenfassung!H9+Zusammenfassung!I9+Zusammenfassung!J9+Zusammenfassung!K9+Zusammenfassung!L9</f>
        <v>0</v>
      </c>
      <c r="E24" s="54">
        <f>Zusammenfassung!M9+Zusammenfassung!N9+Zusammenfassung!O9+Zusammenfassung!P9+Zusammenfassung!Q9</f>
        <v>0</v>
      </c>
      <c r="F24" s="54">
        <f>Zusammenfassung!R9+Zusammenfassung!S9+Zusammenfassung!T9+Zusammenfassung!U9+Zusammenfassung!V9</f>
        <v>0</v>
      </c>
      <c r="G24" s="54">
        <f>Zusammenfassung!W9+Zusammenfassung!X9+Zusammenfassung!Y9+Zusammenfassung!Z9+Zusammenfassung!AA9</f>
        <v>0</v>
      </c>
      <c r="H24" s="55">
        <f>Zusammenfassung!G9</f>
        <v>0</v>
      </c>
      <c r="I24" s="17"/>
      <c r="J24" s="17"/>
      <c r="K24" s="17"/>
      <c r="L24" s="17"/>
      <c r="M24" s="17"/>
      <c r="N24" s="17"/>
      <c r="O24" s="17"/>
    </row>
    <row r="25" spans="1:15" x14ac:dyDescent="0.2">
      <c r="A25" s="19">
        <v>9</v>
      </c>
      <c r="B25" s="16">
        <f>Zusammenfassung!D10</f>
        <v>0</v>
      </c>
      <c r="C25" s="53">
        <f t="shared" si="0"/>
        <v>0</v>
      </c>
      <c r="D25" s="54">
        <f>Zusammenfassung!H10+Zusammenfassung!I10+Zusammenfassung!J10+Zusammenfassung!K10+Zusammenfassung!L10</f>
        <v>0</v>
      </c>
      <c r="E25" s="54">
        <f>Zusammenfassung!M10+Zusammenfassung!N10+Zusammenfassung!O10+Zusammenfassung!P10+Zusammenfassung!Q10</f>
        <v>0</v>
      </c>
      <c r="F25" s="54">
        <f>Zusammenfassung!R10+Zusammenfassung!S10+Zusammenfassung!T10+Zusammenfassung!U10+Zusammenfassung!V10</f>
        <v>0</v>
      </c>
      <c r="G25" s="54">
        <f>Zusammenfassung!W10+Zusammenfassung!X10+Zusammenfassung!Y10+Zusammenfassung!Z10+Zusammenfassung!AA10</f>
        <v>0</v>
      </c>
      <c r="H25" s="55">
        <f>Zusammenfassung!G10</f>
        <v>0</v>
      </c>
      <c r="I25" s="17"/>
      <c r="J25" s="17"/>
      <c r="K25" s="17"/>
      <c r="L25" s="17"/>
      <c r="M25" s="17"/>
      <c r="N25" s="17"/>
      <c r="O25" s="17"/>
    </row>
    <row r="26" spans="1:15" x14ac:dyDescent="0.2">
      <c r="A26" s="19">
        <v>10</v>
      </c>
      <c r="B26" s="16">
        <f>Zusammenfassung!D11</f>
        <v>0</v>
      </c>
      <c r="C26" s="53">
        <f t="shared" si="0"/>
        <v>0</v>
      </c>
      <c r="D26" s="54">
        <f>Zusammenfassung!H11+Zusammenfassung!I11+Zusammenfassung!J11+Zusammenfassung!K11+Zusammenfassung!L11</f>
        <v>0</v>
      </c>
      <c r="E26" s="54">
        <f>Zusammenfassung!M11+Zusammenfassung!N11+Zusammenfassung!O11+Zusammenfassung!P11+Zusammenfassung!Q11</f>
        <v>0</v>
      </c>
      <c r="F26" s="54">
        <f>Zusammenfassung!R11+Zusammenfassung!S11+Zusammenfassung!T11+Zusammenfassung!U11+Zusammenfassung!V11</f>
        <v>0</v>
      </c>
      <c r="G26" s="54">
        <f>Zusammenfassung!W11+Zusammenfassung!X11+Zusammenfassung!Y11+Zusammenfassung!Z11+Zusammenfassung!AA11</f>
        <v>0</v>
      </c>
      <c r="H26" s="55">
        <f>Zusammenfassung!G11</f>
        <v>0</v>
      </c>
      <c r="I26" s="17"/>
      <c r="J26" s="17"/>
      <c r="K26" s="17"/>
      <c r="L26" s="17"/>
      <c r="M26" s="17"/>
      <c r="N26" s="17"/>
      <c r="O26" s="17"/>
    </row>
    <row r="27" spans="1:15" x14ac:dyDescent="0.2">
      <c r="A27" s="19">
        <v>11</v>
      </c>
      <c r="B27" s="16">
        <f>Zusammenfassung!D12</f>
        <v>0</v>
      </c>
      <c r="C27" s="53">
        <f t="shared" si="0"/>
        <v>0</v>
      </c>
      <c r="D27" s="54">
        <f>Zusammenfassung!H12+Zusammenfassung!I12+Zusammenfassung!J12+Zusammenfassung!K12+Zusammenfassung!L12</f>
        <v>0</v>
      </c>
      <c r="E27" s="54">
        <f>Zusammenfassung!M12+Zusammenfassung!N12+Zusammenfassung!O12+Zusammenfassung!P12+Zusammenfassung!Q12</f>
        <v>0</v>
      </c>
      <c r="F27" s="54">
        <f>Zusammenfassung!R12+Zusammenfassung!S12+Zusammenfassung!T12+Zusammenfassung!U12+Zusammenfassung!V12</f>
        <v>0</v>
      </c>
      <c r="G27" s="54">
        <f>Zusammenfassung!W12+Zusammenfassung!X12+Zusammenfassung!Y12+Zusammenfassung!Z12+Zusammenfassung!AA12</f>
        <v>0</v>
      </c>
      <c r="H27" s="55">
        <f>Zusammenfassung!G12</f>
        <v>0</v>
      </c>
      <c r="I27" s="17"/>
      <c r="J27" s="17"/>
      <c r="K27" s="17"/>
      <c r="L27" s="17"/>
      <c r="M27" s="17"/>
      <c r="N27" s="17"/>
      <c r="O27" s="17"/>
    </row>
    <row r="28" spans="1:15" x14ac:dyDescent="0.2">
      <c r="A28" s="19">
        <v>12</v>
      </c>
      <c r="B28" s="16">
        <f>Zusammenfassung!D13</f>
        <v>0</v>
      </c>
      <c r="C28" s="53">
        <f t="shared" si="0"/>
        <v>0</v>
      </c>
      <c r="D28" s="54">
        <f>Zusammenfassung!H13+Zusammenfassung!I13+Zusammenfassung!J13+Zusammenfassung!K13+Zusammenfassung!L13</f>
        <v>0</v>
      </c>
      <c r="E28" s="54">
        <f>Zusammenfassung!M13+Zusammenfassung!N13+Zusammenfassung!O13+Zusammenfassung!P13+Zusammenfassung!Q13</f>
        <v>0</v>
      </c>
      <c r="F28" s="54">
        <f>Zusammenfassung!R13+Zusammenfassung!S13+Zusammenfassung!T13+Zusammenfassung!U13+Zusammenfassung!V13</f>
        <v>0</v>
      </c>
      <c r="G28" s="54">
        <f>Zusammenfassung!W13+Zusammenfassung!X13+Zusammenfassung!Y13+Zusammenfassung!Z13+Zusammenfassung!AA13</f>
        <v>0</v>
      </c>
      <c r="H28" s="55">
        <f>Zusammenfassung!G13</f>
        <v>0</v>
      </c>
      <c r="I28" s="17"/>
      <c r="J28" s="17"/>
      <c r="K28" s="17"/>
      <c r="L28" s="17"/>
      <c r="M28" s="17"/>
      <c r="N28" s="17"/>
      <c r="O28" s="17"/>
    </row>
    <row r="29" spans="1:15" x14ac:dyDescent="0.2">
      <c r="A29" s="19">
        <v>13</v>
      </c>
      <c r="B29" s="16">
        <f>Zusammenfassung!D14</f>
        <v>0</v>
      </c>
      <c r="C29" s="53">
        <f t="shared" si="0"/>
        <v>0</v>
      </c>
      <c r="D29" s="54">
        <f>Zusammenfassung!H14+Zusammenfassung!I14+Zusammenfassung!J14+Zusammenfassung!K14+Zusammenfassung!L14</f>
        <v>0</v>
      </c>
      <c r="E29" s="54">
        <f>Zusammenfassung!M14+Zusammenfassung!N14+Zusammenfassung!O14+Zusammenfassung!P14+Zusammenfassung!Q14</f>
        <v>0</v>
      </c>
      <c r="F29" s="54">
        <f>Zusammenfassung!R14+Zusammenfassung!S14+Zusammenfassung!T14+Zusammenfassung!U14+Zusammenfassung!V14</f>
        <v>0</v>
      </c>
      <c r="G29" s="54">
        <f>Zusammenfassung!W14+Zusammenfassung!X14+Zusammenfassung!Y14+Zusammenfassung!Z14+Zusammenfassung!AA14</f>
        <v>0</v>
      </c>
      <c r="H29" s="55">
        <f>Zusammenfassung!G14</f>
        <v>0</v>
      </c>
      <c r="I29" s="17"/>
      <c r="J29" s="17"/>
      <c r="K29" s="17"/>
      <c r="L29" s="17"/>
      <c r="M29" s="17"/>
      <c r="N29" s="17"/>
      <c r="O29" s="17"/>
    </row>
    <row r="30" spans="1:15" x14ac:dyDescent="0.2">
      <c r="A30" s="19">
        <v>14</v>
      </c>
      <c r="B30" s="16">
        <f>Zusammenfassung!D15</f>
        <v>0</v>
      </c>
      <c r="C30" s="53">
        <f t="shared" si="0"/>
        <v>0</v>
      </c>
      <c r="D30" s="54">
        <f>Zusammenfassung!H15+Zusammenfassung!I15+Zusammenfassung!J15+Zusammenfassung!K15+Zusammenfassung!L15</f>
        <v>0</v>
      </c>
      <c r="E30" s="54">
        <f>Zusammenfassung!M15+Zusammenfassung!N15+Zusammenfassung!O15+Zusammenfassung!P15+Zusammenfassung!Q15</f>
        <v>0</v>
      </c>
      <c r="F30" s="54">
        <f>Zusammenfassung!R15+Zusammenfassung!S15+Zusammenfassung!T15+Zusammenfassung!U15+Zusammenfassung!V15</f>
        <v>0</v>
      </c>
      <c r="G30" s="54">
        <f>Zusammenfassung!W15+Zusammenfassung!X15+Zusammenfassung!Y15+Zusammenfassung!Z15+Zusammenfassung!AA15</f>
        <v>0</v>
      </c>
      <c r="H30" s="55">
        <f>Zusammenfassung!G15</f>
        <v>0</v>
      </c>
      <c r="I30" s="17"/>
      <c r="J30" s="17"/>
      <c r="K30" s="17"/>
      <c r="L30" s="17"/>
      <c r="M30" s="17"/>
      <c r="N30" s="17"/>
      <c r="O30" s="17"/>
    </row>
    <row r="31" spans="1:15" x14ac:dyDescent="0.2">
      <c r="A31" s="19">
        <v>15</v>
      </c>
      <c r="B31" s="16">
        <f>Zusammenfassung!D16</f>
        <v>0</v>
      </c>
      <c r="C31" s="53">
        <f t="shared" si="0"/>
        <v>0</v>
      </c>
      <c r="D31" s="54">
        <f>Zusammenfassung!H16+Zusammenfassung!I16+Zusammenfassung!J16+Zusammenfassung!K16+Zusammenfassung!L16</f>
        <v>0</v>
      </c>
      <c r="E31" s="54">
        <f>Zusammenfassung!M16+Zusammenfassung!N16+Zusammenfassung!O16+Zusammenfassung!P16+Zusammenfassung!Q16</f>
        <v>0</v>
      </c>
      <c r="F31" s="54">
        <f>Zusammenfassung!R16+Zusammenfassung!S16+Zusammenfassung!T16+Zusammenfassung!U16+Zusammenfassung!V16</f>
        <v>0</v>
      </c>
      <c r="G31" s="54">
        <f>Zusammenfassung!W16+Zusammenfassung!X16+Zusammenfassung!Y16+Zusammenfassung!Z16+Zusammenfassung!AA16</f>
        <v>0</v>
      </c>
      <c r="H31" s="55">
        <f>Zusammenfassung!G16</f>
        <v>0</v>
      </c>
      <c r="I31" s="17"/>
      <c r="J31" s="17"/>
      <c r="K31" s="17"/>
      <c r="L31" s="17"/>
      <c r="M31" s="17"/>
      <c r="N31" s="17"/>
      <c r="O31" s="17"/>
    </row>
    <row r="32" spans="1:15" x14ac:dyDescent="0.2">
      <c r="A32" s="19">
        <v>16</v>
      </c>
      <c r="B32" s="16">
        <f>Zusammenfassung!D17</f>
        <v>0</v>
      </c>
      <c r="C32" s="53">
        <f t="shared" si="0"/>
        <v>0</v>
      </c>
      <c r="D32" s="54">
        <f>Zusammenfassung!H17+Zusammenfassung!I17+Zusammenfassung!J17+Zusammenfassung!K17+Zusammenfassung!L17</f>
        <v>0</v>
      </c>
      <c r="E32" s="54">
        <f>Zusammenfassung!M17+Zusammenfassung!N17+Zusammenfassung!O17+Zusammenfassung!P17+Zusammenfassung!Q17</f>
        <v>0</v>
      </c>
      <c r="F32" s="54">
        <f>Zusammenfassung!R17+Zusammenfassung!S17+Zusammenfassung!T17+Zusammenfassung!U17+Zusammenfassung!V17</f>
        <v>0</v>
      </c>
      <c r="G32" s="54">
        <f>Zusammenfassung!W17+Zusammenfassung!X17+Zusammenfassung!Y17+Zusammenfassung!Z17+Zusammenfassung!AA17</f>
        <v>0</v>
      </c>
      <c r="H32" s="55">
        <f>Zusammenfassung!G17</f>
        <v>0</v>
      </c>
      <c r="I32" s="17"/>
      <c r="J32" s="17"/>
      <c r="K32" s="17"/>
      <c r="L32" s="17"/>
      <c r="M32" s="17"/>
      <c r="N32" s="17"/>
      <c r="O32" s="17"/>
    </row>
    <row r="33" spans="1:15" x14ac:dyDescent="0.2">
      <c r="A33" s="19">
        <v>17</v>
      </c>
      <c r="B33" s="16">
        <f>Zusammenfassung!D18</f>
        <v>0</v>
      </c>
      <c r="C33" s="53">
        <f t="shared" si="0"/>
        <v>0</v>
      </c>
      <c r="D33" s="54">
        <f>Zusammenfassung!H18+Zusammenfassung!I18+Zusammenfassung!J18+Zusammenfassung!K18+Zusammenfassung!L18</f>
        <v>0</v>
      </c>
      <c r="E33" s="54">
        <f>Zusammenfassung!M18+Zusammenfassung!N18+Zusammenfassung!O18+Zusammenfassung!P18+Zusammenfassung!Q18</f>
        <v>0</v>
      </c>
      <c r="F33" s="54">
        <f>Zusammenfassung!R18+Zusammenfassung!S18+Zusammenfassung!T18+Zusammenfassung!U18+Zusammenfassung!V18</f>
        <v>0</v>
      </c>
      <c r="G33" s="54">
        <f>Zusammenfassung!W18+Zusammenfassung!X18+Zusammenfassung!Y18+Zusammenfassung!Z18+Zusammenfassung!AA18</f>
        <v>0</v>
      </c>
      <c r="H33" s="55">
        <f>Zusammenfassung!G18</f>
        <v>0</v>
      </c>
      <c r="I33" s="17"/>
      <c r="J33" s="17"/>
      <c r="K33" s="17"/>
      <c r="L33" s="17"/>
      <c r="M33" s="17"/>
      <c r="N33" s="17"/>
      <c r="O33" s="17"/>
    </row>
    <row r="34" spans="1:15" x14ac:dyDescent="0.2">
      <c r="A34" s="19">
        <v>18</v>
      </c>
      <c r="B34" s="16">
        <f>Zusammenfassung!D19</f>
        <v>0</v>
      </c>
      <c r="C34" s="53">
        <f t="shared" si="0"/>
        <v>0</v>
      </c>
      <c r="D34" s="54">
        <f>Zusammenfassung!H19+Zusammenfassung!I19+Zusammenfassung!J19+Zusammenfassung!K19+Zusammenfassung!L19</f>
        <v>0</v>
      </c>
      <c r="E34" s="54">
        <f>Zusammenfassung!M19+Zusammenfassung!N19+Zusammenfassung!O19+Zusammenfassung!P19+Zusammenfassung!Q19</f>
        <v>0</v>
      </c>
      <c r="F34" s="54">
        <f>Zusammenfassung!R19+Zusammenfassung!S19+Zusammenfassung!T19+Zusammenfassung!U19+Zusammenfassung!V19</f>
        <v>0</v>
      </c>
      <c r="G34" s="54">
        <f>Zusammenfassung!W19+Zusammenfassung!X19+Zusammenfassung!Y19+Zusammenfassung!Z19+Zusammenfassung!AA19</f>
        <v>0</v>
      </c>
      <c r="H34" s="55">
        <f>Zusammenfassung!G19</f>
        <v>0</v>
      </c>
      <c r="I34" s="17"/>
      <c r="J34" s="17"/>
      <c r="K34" s="17"/>
      <c r="L34" s="17"/>
      <c r="M34" s="17"/>
      <c r="N34" s="17"/>
      <c r="O34" s="17"/>
    </row>
    <row r="35" spans="1:15" x14ac:dyDescent="0.2">
      <c r="A35" s="19">
        <v>19</v>
      </c>
      <c r="B35" s="16">
        <f>Zusammenfassung!D20</f>
        <v>0</v>
      </c>
      <c r="C35" s="53">
        <f t="shared" si="0"/>
        <v>0</v>
      </c>
      <c r="D35" s="54">
        <f>Zusammenfassung!H20+Zusammenfassung!I20+Zusammenfassung!J20+Zusammenfassung!K20+Zusammenfassung!L20</f>
        <v>0</v>
      </c>
      <c r="E35" s="54">
        <f>Zusammenfassung!M20+Zusammenfassung!N20+Zusammenfassung!O20+Zusammenfassung!P20+Zusammenfassung!Q20</f>
        <v>0</v>
      </c>
      <c r="F35" s="54">
        <f>Zusammenfassung!R20+Zusammenfassung!S20+Zusammenfassung!T20+Zusammenfassung!U20+Zusammenfassung!V20</f>
        <v>0</v>
      </c>
      <c r="G35" s="54">
        <f>Zusammenfassung!W20+Zusammenfassung!X20+Zusammenfassung!Y20+Zusammenfassung!Z20+Zusammenfassung!AA20</f>
        <v>0</v>
      </c>
      <c r="H35" s="55">
        <f>Zusammenfassung!G20</f>
        <v>0</v>
      </c>
      <c r="I35" s="17"/>
      <c r="J35" s="17"/>
      <c r="K35" s="17"/>
      <c r="L35" s="17"/>
      <c r="M35" s="17"/>
      <c r="N35" s="17"/>
      <c r="O35" s="17"/>
    </row>
    <row r="36" spans="1:15" x14ac:dyDescent="0.2">
      <c r="A36" s="19">
        <v>20</v>
      </c>
      <c r="B36" s="16">
        <f>Zusammenfassung!D21</f>
        <v>0</v>
      </c>
      <c r="C36" s="53">
        <f t="shared" si="0"/>
        <v>0</v>
      </c>
      <c r="D36" s="54">
        <f>Zusammenfassung!H21+Zusammenfassung!I21+Zusammenfassung!J21+Zusammenfassung!K21+Zusammenfassung!L21</f>
        <v>0</v>
      </c>
      <c r="E36" s="54">
        <f>Zusammenfassung!M21+Zusammenfassung!N21+Zusammenfassung!O21+Zusammenfassung!P21+Zusammenfassung!Q21</f>
        <v>0</v>
      </c>
      <c r="F36" s="54">
        <f>Zusammenfassung!R21+Zusammenfassung!S21+Zusammenfassung!T21+Zusammenfassung!U21+Zusammenfassung!V21</f>
        <v>0</v>
      </c>
      <c r="G36" s="54">
        <f>Zusammenfassung!W21+Zusammenfassung!X21+Zusammenfassung!Y21+Zusammenfassung!Z21+Zusammenfassung!AA21</f>
        <v>0</v>
      </c>
      <c r="H36" s="55">
        <f>Zusammenfassung!G21</f>
        <v>0</v>
      </c>
      <c r="I36" s="17"/>
      <c r="J36" s="17"/>
      <c r="K36" s="17"/>
      <c r="L36" s="17"/>
      <c r="M36" s="17"/>
      <c r="N36" s="17"/>
      <c r="O36" s="17"/>
    </row>
  </sheetData>
  <sortState ref="B17:H36">
    <sortCondition descending="1" sortBy="cellColor" ref="B17:B36" dxfId="2"/>
    <sortCondition descending="1" ref="H17:H36"/>
  </sortState>
  <mergeCells count="6">
    <mergeCell ref="H15:H16"/>
    <mergeCell ref="D13:G13"/>
    <mergeCell ref="A15:A16"/>
    <mergeCell ref="B15:B16"/>
    <mergeCell ref="C15:C16"/>
    <mergeCell ref="D15:G15"/>
  </mergeCells>
  <conditionalFormatting sqref="B17:B36">
    <cfRule type="cellIs" dxfId="1" priority="2" operator="equal">
      <formula>0</formula>
    </cfRule>
    <cfRule type="cellIs" dxfId="0" priority="1" operator="equal">
      <formula>0</formula>
    </cfRule>
  </conditionalFormatting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ort4Umsatz">
                <anchor moveWithCells="1" sizeWithCells="1">
                  <from>
                    <xdr:col>7</xdr:col>
                    <xdr:colOff>1085850</xdr:colOff>
                    <xdr:row>15</xdr:row>
                    <xdr:rowOff>76200</xdr:rowOff>
                  </from>
                  <to>
                    <xdr:col>7</xdr:col>
                    <xdr:colOff>1228725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Sort4Technik">
                <anchor moveWithCells="1" sizeWithCells="1">
                  <from>
                    <xdr:col>6</xdr:col>
                    <xdr:colOff>590550</xdr:colOff>
                    <xdr:row>15</xdr:row>
                    <xdr:rowOff>76200</xdr:rowOff>
                  </from>
                  <to>
                    <xdr:col>6</xdr:col>
                    <xdr:colOff>723900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Sort4Logistik">
                <anchor moveWithCells="1" sizeWithCells="1">
                  <from>
                    <xdr:col>5</xdr:col>
                    <xdr:colOff>600075</xdr:colOff>
                    <xdr:row>15</xdr:row>
                    <xdr:rowOff>76200</xdr:rowOff>
                  </from>
                  <to>
                    <xdr:col>5</xdr:col>
                    <xdr:colOff>733425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Sort4Qualität">
                <anchor moveWithCells="1" sizeWithCells="1">
                  <from>
                    <xdr:col>4</xdr:col>
                    <xdr:colOff>609600</xdr:colOff>
                    <xdr:row>15</xdr:row>
                    <xdr:rowOff>76200</xdr:rowOff>
                  </from>
                  <to>
                    <xdr:col>4</xdr:col>
                    <xdr:colOff>742950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Sort4WEinkauf">
                <anchor moveWithCells="1" sizeWithCells="1">
                  <from>
                    <xdr:col>3</xdr:col>
                    <xdr:colOff>600075</xdr:colOff>
                    <xdr:row>15</xdr:row>
                    <xdr:rowOff>76200</xdr:rowOff>
                  </from>
                  <to>
                    <xdr:col>3</xdr:col>
                    <xdr:colOff>733425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Sort4Ergebnis">
                <anchor moveWithCells="1" sizeWithCells="1">
                  <from>
                    <xdr:col>2</xdr:col>
                    <xdr:colOff>1266825</xdr:colOff>
                    <xdr:row>15</xdr:row>
                    <xdr:rowOff>76200</xdr:rowOff>
                  </from>
                  <to>
                    <xdr:col>2</xdr:col>
                    <xdr:colOff>1400175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9" name="Button 7">
              <controlPr defaultSize="0" print="0" autoFill="0" autoPict="0" macro="[0]!Sort4Lieferant">
                <anchor moveWithCells="1" sizeWithCells="1">
                  <from>
                    <xdr:col>1</xdr:col>
                    <xdr:colOff>2305050</xdr:colOff>
                    <xdr:row>15</xdr:row>
                    <xdr:rowOff>66675</xdr:rowOff>
                  </from>
                  <to>
                    <xdr:col>1</xdr:col>
                    <xdr:colOff>2438400</xdr:colOff>
                    <xdr:row>15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C6"/>
  <sheetViews>
    <sheetView workbookViewId="0">
      <selection sqref="A1:C6"/>
    </sheetView>
  </sheetViews>
  <sheetFormatPr baseColWidth="10" defaultRowHeight="12.75" x14ac:dyDescent="0.2"/>
  <cols>
    <col min="1" max="1" width="39.42578125" customWidth="1"/>
  </cols>
  <sheetData>
    <row r="1" spans="1:3" x14ac:dyDescent="0.2">
      <c r="A1" t="s">
        <v>6</v>
      </c>
      <c r="B1" t="s">
        <v>7</v>
      </c>
      <c r="C1" t="s">
        <v>8</v>
      </c>
    </row>
    <row r="3" spans="1:3" x14ac:dyDescent="0.2">
      <c r="A3" t="s">
        <v>31</v>
      </c>
      <c r="B3">
        <v>85235</v>
      </c>
      <c r="C3" t="s">
        <v>114</v>
      </c>
    </row>
    <row r="4" spans="1:3" x14ac:dyDescent="0.2">
      <c r="A4" t="s">
        <v>32</v>
      </c>
      <c r="B4">
        <v>74523</v>
      </c>
      <c r="C4" t="s">
        <v>115</v>
      </c>
    </row>
    <row r="5" spans="1:3" x14ac:dyDescent="0.2">
      <c r="A5" t="s">
        <v>33</v>
      </c>
      <c r="B5">
        <v>70567</v>
      </c>
      <c r="C5" t="s">
        <v>116</v>
      </c>
    </row>
    <row r="6" spans="1:3" x14ac:dyDescent="0.2">
      <c r="A6" t="s">
        <v>113</v>
      </c>
      <c r="B6">
        <v>71259</v>
      </c>
      <c r="C6" t="s">
        <v>117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B27"/>
  <sheetViews>
    <sheetView tabSelected="1" workbookViewId="0">
      <selection activeCell="A3" sqref="A3:B27"/>
    </sheetView>
  </sheetViews>
  <sheetFormatPr baseColWidth="10" defaultRowHeight="12.75" x14ac:dyDescent="0.2"/>
  <cols>
    <col min="1" max="1" width="39.85546875" bestFit="1" customWidth="1"/>
  </cols>
  <sheetData>
    <row r="1" spans="1:2" x14ac:dyDescent="0.2">
      <c r="A1" s="15" t="s">
        <v>34</v>
      </c>
      <c r="B1" s="17" t="s">
        <v>60</v>
      </c>
    </row>
    <row r="3" spans="1:2" x14ac:dyDescent="0.2">
      <c r="A3" s="14" t="s">
        <v>35</v>
      </c>
      <c r="B3" s="19">
        <v>1</v>
      </c>
    </row>
    <row r="4" spans="1:2" x14ac:dyDescent="0.2">
      <c r="A4" s="14" t="s">
        <v>36</v>
      </c>
      <c r="B4" s="19">
        <v>2</v>
      </c>
    </row>
    <row r="5" spans="1:2" x14ac:dyDescent="0.2">
      <c r="A5" s="14" t="s">
        <v>37</v>
      </c>
      <c r="B5" s="19">
        <v>3</v>
      </c>
    </row>
    <row r="6" spans="1:2" x14ac:dyDescent="0.2">
      <c r="A6" s="14" t="s">
        <v>38</v>
      </c>
      <c r="B6" s="19">
        <v>4</v>
      </c>
    </row>
    <row r="7" spans="1:2" x14ac:dyDescent="0.2">
      <c r="A7" s="14" t="s">
        <v>39</v>
      </c>
      <c r="B7" s="19">
        <v>5</v>
      </c>
    </row>
    <row r="8" spans="1:2" x14ac:dyDescent="0.2">
      <c r="A8" s="14" t="s">
        <v>40</v>
      </c>
      <c r="B8" s="19">
        <v>6</v>
      </c>
    </row>
    <row r="9" spans="1:2" x14ac:dyDescent="0.2">
      <c r="A9" s="14" t="s">
        <v>41</v>
      </c>
      <c r="B9" s="19">
        <v>7</v>
      </c>
    </row>
    <row r="10" spans="1:2" x14ac:dyDescent="0.2">
      <c r="A10" s="14" t="s">
        <v>42</v>
      </c>
      <c r="B10" s="19">
        <v>8</v>
      </c>
    </row>
    <row r="11" spans="1:2" x14ac:dyDescent="0.2">
      <c r="A11" s="14" t="s">
        <v>43</v>
      </c>
      <c r="B11" s="19">
        <v>9</v>
      </c>
    </row>
    <row r="12" spans="1:2" x14ac:dyDescent="0.2">
      <c r="A12" s="14" t="s">
        <v>44</v>
      </c>
      <c r="B12" s="19">
        <v>10</v>
      </c>
    </row>
    <row r="13" spans="1:2" x14ac:dyDescent="0.2">
      <c r="A13" s="14" t="s">
        <v>45</v>
      </c>
      <c r="B13" s="19">
        <v>11</v>
      </c>
    </row>
    <row r="14" spans="1:2" x14ac:dyDescent="0.2">
      <c r="A14" s="14" t="s">
        <v>46</v>
      </c>
      <c r="B14" s="19">
        <v>12</v>
      </c>
    </row>
    <row r="15" spans="1:2" x14ac:dyDescent="0.2">
      <c r="A15" s="14" t="s">
        <v>47</v>
      </c>
      <c r="B15" s="19">
        <v>13</v>
      </c>
    </row>
    <row r="16" spans="1:2" x14ac:dyDescent="0.2">
      <c r="A16" s="14" t="s">
        <v>48</v>
      </c>
      <c r="B16" s="19">
        <v>14</v>
      </c>
    </row>
    <row r="17" spans="1:2" x14ac:dyDescent="0.2">
      <c r="A17" s="14" t="s">
        <v>49</v>
      </c>
      <c r="B17" s="19">
        <v>15</v>
      </c>
    </row>
    <row r="18" spans="1:2" x14ac:dyDescent="0.2">
      <c r="A18" s="14" t="s">
        <v>50</v>
      </c>
      <c r="B18" s="19">
        <v>16</v>
      </c>
    </row>
    <row r="19" spans="1:2" x14ac:dyDescent="0.2">
      <c r="A19" s="14" t="s">
        <v>51</v>
      </c>
      <c r="B19" s="19">
        <v>17</v>
      </c>
    </row>
    <row r="20" spans="1:2" x14ac:dyDescent="0.2">
      <c r="A20" s="14" t="s">
        <v>52</v>
      </c>
      <c r="B20" s="19">
        <v>18</v>
      </c>
    </row>
    <row r="21" spans="1:2" x14ac:dyDescent="0.2">
      <c r="A21" s="14" t="s">
        <v>53</v>
      </c>
      <c r="B21" s="19">
        <v>19</v>
      </c>
    </row>
    <row r="22" spans="1:2" x14ac:dyDescent="0.2">
      <c r="A22" s="14" t="s">
        <v>54</v>
      </c>
      <c r="B22" s="19">
        <v>20</v>
      </c>
    </row>
    <row r="23" spans="1:2" x14ac:dyDescent="0.2">
      <c r="A23" s="14" t="s">
        <v>55</v>
      </c>
      <c r="B23" s="19">
        <v>21</v>
      </c>
    </row>
    <row r="24" spans="1:2" x14ac:dyDescent="0.2">
      <c r="A24" s="14" t="s">
        <v>56</v>
      </c>
      <c r="B24" s="19">
        <v>22</v>
      </c>
    </row>
    <row r="25" spans="1:2" x14ac:dyDescent="0.2">
      <c r="A25" s="14" t="s">
        <v>57</v>
      </c>
      <c r="B25" s="19">
        <v>23</v>
      </c>
    </row>
    <row r="26" spans="1:2" x14ac:dyDescent="0.2">
      <c r="A26" s="14" t="s">
        <v>58</v>
      </c>
      <c r="B26" s="19">
        <v>24</v>
      </c>
    </row>
    <row r="27" spans="1:2" x14ac:dyDescent="0.2">
      <c r="A27" s="14" t="s">
        <v>59</v>
      </c>
      <c r="B27" s="19">
        <v>25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12"/>
  <sheetViews>
    <sheetView workbookViewId="0">
      <selection activeCell="A3" sqref="A3:A12"/>
    </sheetView>
  </sheetViews>
  <sheetFormatPr baseColWidth="10" defaultRowHeight="12.75" x14ac:dyDescent="0.2"/>
  <sheetData>
    <row r="1" spans="1:1" x14ac:dyDescent="0.2">
      <c r="A1" t="s">
        <v>4</v>
      </c>
    </row>
    <row r="3" spans="1:1" x14ac:dyDescent="0.2">
      <c r="A3">
        <v>1</v>
      </c>
    </row>
    <row r="4" spans="1:1" x14ac:dyDescent="0.2">
      <c r="A4">
        <v>2</v>
      </c>
    </row>
    <row r="5" spans="1:1" x14ac:dyDescent="0.2">
      <c r="A5">
        <v>3</v>
      </c>
    </row>
    <row r="6" spans="1:1" x14ac:dyDescent="0.2">
      <c r="A6">
        <v>4</v>
      </c>
    </row>
    <row r="7" spans="1:1" x14ac:dyDescent="0.2">
      <c r="A7">
        <v>5</v>
      </c>
    </row>
    <row r="8" spans="1:1" x14ac:dyDescent="0.2">
      <c r="A8">
        <v>6</v>
      </c>
    </row>
    <row r="9" spans="1:1" x14ac:dyDescent="0.2">
      <c r="A9">
        <v>7</v>
      </c>
    </row>
    <row r="10" spans="1:1" x14ac:dyDescent="0.2">
      <c r="A10">
        <v>8</v>
      </c>
    </row>
    <row r="11" spans="1:1" x14ac:dyDescent="0.2">
      <c r="A11">
        <v>9</v>
      </c>
    </row>
    <row r="12" spans="1:1" x14ac:dyDescent="0.2">
      <c r="A12">
        <v>10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A5"/>
  <sheetViews>
    <sheetView workbookViewId="0">
      <selection activeCell="A3" sqref="A3:A5"/>
    </sheetView>
  </sheetViews>
  <sheetFormatPr baseColWidth="10" defaultRowHeight="12.75" x14ac:dyDescent="0.2"/>
  <sheetData>
    <row r="1" spans="1:1" x14ac:dyDescent="0.2">
      <c r="A1" t="s">
        <v>30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Startseite</vt:lpstr>
      <vt:lpstr>Datentabelle</vt:lpstr>
      <vt:lpstr>Deckblatt</vt:lpstr>
      <vt:lpstr>Zusammenfassung</vt:lpstr>
      <vt:lpstr>Ranking</vt:lpstr>
      <vt:lpstr>Firma</vt:lpstr>
      <vt:lpstr>PLG</vt:lpstr>
      <vt:lpstr>Noten</vt:lpstr>
      <vt:lpstr>Sparte</vt:lpstr>
    </vt:vector>
  </TitlesOfParts>
  <Company>Handwerkskammer Region Stuttgart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Pfeiffer, Peter</dc:creator>
  <cp:lastModifiedBy>Pfeiffer, Peter</cp:lastModifiedBy>
  <dcterms:created xsi:type="dcterms:W3CDTF">2019-08-16T10:42:54Z</dcterms:created>
  <dcterms:modified xsi:type="dcterms:W3CDTF">2019-08-23T07:41:49Z</dcterms:modified>
</cp:coreProperties>
</file>