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 codeName="{A5273A89-FDBA-A9CC-58D2-03FBE188E8EF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/Users/petra/Documents/St. Vicenz-KH/Dienstplan/"/>
    </mc:Choice>
  </mc:AlternateContent>
  <xr:revisionPtr revIDLastSave="0" documentId="13_ncr:1_{435F8DAE-E7F0-654C-A0A0-D99BCF52D777}" xr6:coauthVersionLast="45" xr6:coauthVersionMax="45" xr10:uidLastSave="{00000000-0000-0000-0000-000000000000}"/>
  <bookViews>
    <workbookView xWindow="0" yWindow="460" windowWidth="40960" windowHeight="21080" activeTab="2" xr2:uid="{B8610246-2068-3C48-8A71-C9541065C4D2}"/>
  </bookViews>
  <sheets>
    <sheet name="Mitarbeiter" sheetId="2" r:id="rId1"/>
    <sheet name="Dienste" sheetId="1" r:id="rId2"/>
    <sheet name="Tabelle1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" i="3" l="1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4" i="3"/>
  <c r="AJ4" i="3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D2" i="3" l="1"/>
  <c r="G22" i="1"/>
  <c r="G23" i="1"/>
  <c r="G24" i="1"/>
  <c r="G25" i="1"/>
  <c r="G26" i="1"/>
  <c r="G27" i="1"/>
  <c r="G28" i="1"/>
  <c r="G29" i="1"/>
  <c r="G30" i="1"/>
  <c r="G31" i="1"/>
  <c r="G32" i="1"/>
  <c r="G33" i="1"/>
  <c r="AJ5" i="3" l="1"/>
  <c r="AJ6" i="3"/>
  <c r="AJ7" i="3"/>
  <c r="AJ8" i="3"/>
  <c r="AJ9" i="3"/>
  <c r="AJ10" i="3"/>
  <c r="AJ11" i="3"/>
  <c r="AJ12" i="3"/>
  <c r="AJ13" i="3"/>
  <c r="AJ14" i="3"/>
  <c r="AJ15" i="3"/>
  <c r="AJ16" i="3"/>
  <c r="AJ17" i="3"/>
  <c r="AJ18" i="3"/>
  <c r="AJ19" i="3"/>
  <c r="AJ20" i="3"/>
  <c r="AJ21" i="3"/>
  <c r="AJ22" i="3"/>
  <c r="AJ23" i="3"/>
  <c r="AJ24" i="3"/>
  <c r="AJ25" i="3"/>
  <c r="AJ26" i="3"/>
  <c r="AJ27" i="3"/>
  <c r="AJ28" i="3"/>
  <c r="AJ29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4" i="3"/>
  <c r="E2" i="3"/>
  <c r="F2" i="3" l="1"/>
  <c r="G2" i="3" s="1"/>
  <c r="H2" i="3" s="1"/>
  <c r="I2" i="3" s="1"/>
  <c r="J2" i="3" s="1"/>
  <c r="K2" i="3" s="1"/>
  <c r="L2" i="3" s="1"/>
  <c r="M2" i="3" s="1"/>
  <c r="N2" i="3" s="1"/>
  <c r="O2" i="3" s="1"/>
  <c r="P2" i="3" s="1"/>
  <c r="Q2" i="3" s="1"/>
  <c r="R2" i="3" s="1"/>
  <c r="S2" i="3" s="1"/>
  <c r="T2" i="3" s="1"/>
  <c r="U2" i="3" s="1"/>
  <c r="V2" i="3" s="1"/>
  <c r="W2" i="3" s="1"/>
  <c r="X2" i="3" s="1"/>
  <c r="Y2" i="3" s="1"/>
  <c r="Z2" i="3" s="1"/>
  <c r="AA2" i="3" s="1"/>
  <c r="AB2" i="3" s="1"/>
  <c r="AC2" i="3" s="1"/>
  <c r="AD2" i="3" s="1"/>
  <c r="AE2" i="3" s="1"/>
  <c r="AF2" i="3" s="1"/>
  <c r="AG2" i="3" s="1"/>
  <c r="AH2" i="3" s="1"/>
  <c r="AI2" i="3" s="1"/>
  <c r="AI3" i="3" s="1"/>
  <c r="E3" i="3"/>
  <c r="D3" i="3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AD3" i="3"/>
  <c r="AE3" i="3"/>
  <c r="AC3" i="3"/>
  <c r="AB3" i="3"/>
  <c r="Z3" i="3"/>
  <c r="Y3" i="3"/>
  <c r="X3" i="3"/>
  <c r="W3" i="3"/>
  <c r="V3" i="3"/>
  <c r="U3" i="3"/>
  <c r="T3" i="3"/>
  <c r="S3" i="3"/>
  <c r="R3" i="3"/>
  <c r="Q3" i="3"/>
  <c r="P3" i="3"/>
  <c r="O3" i="3"/>
  <c r="N3" i="3"/>
  <c r="M3" i="3"/>
  <c r="L3" i="3"/>
  <c r="K3" i="3"/>
  <c r="J3" i="3"/>
  <c r="I3" i="3"/>
  <c r="H3" i="3"/>
  <c r="G3" i="3"/>
  <c r="F3" i="3"/>
  <c r="AF3" i="3" l="1"/>
  <c r="AA3" i="3"/>
  <c r="AG3" i="3"/>
  <c r="AH3" i="3"/>
</calcChain>
</file>

<file path=xl/sharedStrings.xml><?xml version="1.0" encoding="utf-8"?>
<sst xmlns="http://schemas.openxmlformats.org/spreadsheetml/2006/main" count="240" uniqueCount="125">
  <si>
    <t>Name</t>
  </si>
  <si>
    <t>Vorname</t>
  </si>
  <si>
    <t>FA</t>
  </si>
  <si>
    <t>Titel</t>
  </si>
  <si>
    <t>aktiv</t>
  </si>
  <si>
    <t>Testmann</t>
  </si>
  <si>
    <t>Hubert</t>
  </si>
  <si>
    <t>Dr. med.</t>
  </si>
  <si>
    <t>x</t>
  </si>
  <si>
    <t>Telefon</t>
  </si>
  <si>
    <t>Musterfrau</t>
  </si>
  <si>
    <t>Irene</t>
  </si>
  <si>
    <t>Hupentuffi</t>
  </si>
  <si>
    <t>Paul</t>
  </si>
  <si>
    <t>PD Dr. med.</t>
  </si>
  <si>
    <t>Station</t>
  </si>
  <si>
    <t>Dienst</t>
  </si>
  <si>
    <t>Kürzel</t>
  </si>
  <si>
    <t>Farbe</t>
  </si>
  <si>
    <t>K1</t>
  </si>
  <si>
    <t>Summe</t>
  </si>
  <si>
    <t>K2</t>
  </si>
  <si>
    <t>Tagdienst früh</t>
  </si>
  <si>
    <t>Tagdienst spät</t>
  </si>
  <si>
    <t>Nachdienst</t>
  </si>
  <si>
    <t>Urlaub</t>
  </si>
  <si>
    <t>U</t>
  </si>
  <si>
    <t>Fortbildung</t>
  </si>
  <si>
    <t>Fo</t>
  </si>
  <si>
    <t>Mitarbeiter</t>
  </si>
  <si>
    <t>Dienstumfang</t>
  </si>
  <si>
    <t>Fortbildung in Planung</t>
  </si>
  <si>
    <t>Fo?</t>
  </si>
  <si>
    <t>Wunschfrei</t>
  </si>
  <si>
    <t>Wunschfrei ?</t>
  </si>
  <si>
    <t>(x)</t>
  </si>
  <si>
    <t>Elternzeit</t>
  </si>
  <si>
    <t>Ez</t>
  </si>
  <si>
    <t>Notdienst</t>
  </si>
  <si>
    <t>No</t>
  </si>
  <si>
    <t>Pause</t>
  </si>
  <si>
    <t>Beginn</t>
  </si>
  <si>
    <t>Ende</t>
  </si>
  <si>
    <t>Nachtdienst</t>
  </si>
  <si>
    <t>u</t>
  </si>
  <si>
    <t xml:space="preserve">Legende:  </t>
  </si>
  <si>
    <t>K3</t>
  </si>
  <si>
    <t>K4</t>
  </si>
  <si>
    <t>Amb</t>
  </si>
  <si>
    <t>Tagdiest früh</t>
  </si>
  <si>
    <t>Wochenenddienst</t>
  </si>
  <si>
    <t>Tagdienst früh + MRT</t>
  </si>
  <si>
    <t>Tagdienst spät + MRT</t>
  </si>
  <si>
    <t>AZ-
Berechnung</t>
  </si>
  <si>
    <t>K1-f</t>
  </si>
  <si>
    <t>K1-s</t>
  </si>
  <si>
    <t>K1-n</t>
  </si>
  <si>
    <t>K1-w</t>
  </si>
  <si>
    <t>K1-m</t>
  </si>
  <si>
    <t>K2-f</t>
  </si>
  <si>
    <t>K2-s</t>
  </si>
  <si>
    <t>K2-n</t>
  </si>
  <si>
    <t>K2-m</t>
  </si>
  <si>
    <t>K3-f</t>
  </si>
  <si>
    <t>K3-s</t>
  </si>
  <si>
    <t>K3-n</t>
  </si>
  <si>
    <t>K3-w</t>
  </si>
  <si>
    <t>K3-m</t>
  </si>
  <si>
    <t>K4-f</t>
  </si>
  <si>
    <t>K4-s</t>
  </si>
  <si>
    <t>K4-n</t>
  </si>
  <si>
    <t>K4-w</t>
  </si>
  <si>
    <t>Am-s</t>
  </si>
  <si>
    <t>Am-f</t>
  </si>
  <si>
    <t>K1-f bis K4-f</t>
  </si>
  <si>
    <t>K1-s bis K4-s</t>
  </si>
  <si>
    <t>K1-n bis K4-n</t>
  </si>
  <si>
    <t>K1-w bis K4-w</t>
  </si>
  <si>
    <t>Tagdienst früh:</t>
  </si>
  <si>
    <t>Tagdienst spät:</t>
  </si>
  <si>
    <t>Wochenenddienst:</t>
  </si>
  <si>
    <t>Nachtdienst:</t>
  </si>
  <si>
    <t>Ambulanz früh:</t>
  </si>
  <si>
    <t>Ambulanz spät:</t>
  </si>
  <si>
    <t>K1-m bis K4-m</t>
  </si>
  <si>
    <t>Urlaub:</t>
  </si>
  <si>
    <t>Wunschfrei:</t>
  </si>
  <si>
    <t>x / (x)</t>
  </si>
  <si>
    <t>TD früh + MRT:</t>
  </si>
  <si>
    <t>TD spät + MRT:</t>
  </si>
  <si>
    <t>K4-m</t>
  </si>
  <si>
    <t>Fortbildung:</t>
  </si>
  <si>
    <t>Fortbildung (Planung):</t>
  </si>
  <si>
    <t>Notdienst.</t>
  </si>
  <si>
    <t>Elternzeit:</t>
  </si>
  <si>
    <t>Hüllwegen</t>
  </si>
  <si>
    <t>Nicole</t>
  </si>
  <si>
    <t>Hoffmann</t>
  </si>
  <si>
    <t>Adalbert</t>
  </si>
  <si>
    <t>Meier</t>
  </si>
  <si>
    <t>Udo</t>
  </si>
  <si>
    <t>Paulus</t>
  </si>
  <si>
    <t>Pauline</t>
  </si>
  <si>
    <t>Quest</t>
  </si>
  <si>
    <t>Theresia</t>
  </si>
  <si>
    <t>Tel.</t>
  </si>
  <si>
    <t>k3-s</t>
  </si>
  <si>
    <t>k3-f</t>
  </si>
  <si>
    <t>k2-f</t>
  </si>
  <si>
    <t>k1-m</t>
  </si>
  <si>
    <t>k3-m</t>
  </si>
  <si>
    <t>k4-m</t>
  </si>
  <si>
    <t>k2-m</t>
  </si>
  <si>
    <t>k1-n</t>
  </si>
  <si>
    <t>k2-n</t>
  </si>
  <si>
    <t>k3-n</t>
  </si>
  <si>
    <t>k4-n</t>
  </si>
  <si>
    <t>k1-w</t>
  </si>
  <si>
    <t>k2-w</t>
  </si>
  <si>
    <t>k3-w</t>
  </si>
  <si>
    <t>k4-w</t>
  </si>
  <si>
    <t>K2-w</t>
  </si>
  <si>
    <t>ez</t>
  </si>
  <si>
    <t>fo</t>
  </si>
  <si>
    <t>fo?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</si>
</sst>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/mm/"/>
    <numFmt numFmtId="165" formatCode="ddd/"/>
    <numFmt numFmtId="166" formatCode="mmm/\ yyyy"/>
    <numFmt numFmtId="167" formatCode="[hh]:mm"/>
    <numFmt numFmtId="168" formatCode="mmmm\ yyyy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883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20" fontId="0" fillId="0" borderId="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7" fontId="0" fillId="0" borderId="0" xfId="0" applyNumberFormat="1" applyBorder="1" applyAlignment="1">
      <alignment horizontal="center" vertical="center"/>
    </xf>
    <xf numFmtId="167" fontId="0" fillId="0" borderId="12" xfId="0" applyNumberForma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14" borderId="2" xfId="0" applyFont="1" applyFill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9" borderId="2" xfId="0" applyFont="1" applyFill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6" borderId="2" xfId="0" applyFont="1" applyFill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vertical="center"/>
    </xf>
    <xf numFmtId="0" fontId="3" fillId="5" borderId="0" xfId="0" applyFont="1" applyFill="1" applyBorder="1" applyAlignment="1">
      <alignment vertical="center"/>
    </xf>
    <xf numFmtId="0" fontId="3" fillId="6" borderId="0" xfId="0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8" borderId="0" xfId="0" applyFont="1" applyFill="1" applyBorder="1" applyAlignment="1">
      <alignment vertical="center"/>
    </xf>
    <xf numFmtId="0" fontId="3" fillId="13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vertical="center"/>
    </xf>
    <xf numFmtId="0" fontId="3" fillId="8" borderId="7" xfId="0" applyFont="1" applyFill="1" applyBorder="1" applyAlignment="1">
      <alignment vertical="center"/>
    </xf>
    <xf numFmtId="0" fontId="3" fillId="7" borderId="7" xfId="0" applyFont="1" applyFill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9" fontId="1" fillId="2" borderId="0" xfId="0" applyNumberFormat="1" applyFont="1" applyFill="1" applyAlignment="1">
      <alignment horizontal="center" vertical="center"/>
    </xf>
    <xf numFmtId="164" fontId="2" fillId="3" borderId="18" xfId="0" applyNumberFormat="1" applyFont="1" applyFill="1" applyBorder="1" applyAlignment="1">
      <alignment horizontal="center" vertical="center"/>
    </xf>
    <xf numFmtId="164" fontId="2" fillId="3" borderId="11" xfId="0" applyNumberFormat="1" applyFont="1" applyFill="1" applyBorder="1" applyAlignment="1">
      <alignment horizontal="center" vertical="center"/>
    </xf>
    <xf numFmtId="168" fontId="4" fillId="12" borderId="0" xfId="0" applyNumberFormat="1" applyFont="1" applyFill="1" applyAlignment="1">
      <alignment horizontal="center" vertical="center"/>
    </xf>
    <xf numFmtId="166" fontId="5" fillId="0" borderId="0" xfId="0" applyNumberFormat="1" applyFont="1" applyFill="1" applyAlignment="1">
      <alignment vertical="center"/>
    </xf>
    <xf numFmtId="0" fontId="6" fillId="0" borderId="0" xfId="0" applyFont="1" applyAlignment="1">
      <alignment vertical="center"/>
    </xf>
    <xf numFmtId="0" fontId="3" fillId="3" borderId="4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167" fontId="0" fillId="0" borderId="9" xfId="0" applyNumberFormat="1" applyBorder="1" applyAlignment="1">
      <alignment horizontal="center" vertical="center"/>
    </xf>
    <xf numFmtId="0" fontId="0" fillId="14" borderId="9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13" borderId="9" xfId="0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3" fillId="16" borderId="0" xfId="0" applyFont="1" applyFill="1" applyBorder="1" applyAlignment="1">
      <alignment vertical="center"/>
    </xf>
    <xf numFmtId="0" fontId="0" fillId="16" borderId="9" xfId="0" applyFill="1" applyBorder="1" applyAlignment="1">
      <alignment horizontal="center" vertical="center"/>
    </xf>
    <xf numFmtId="0" fontId="3" fillId="10" borderId="16" xfId="0" applyFont="1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3" borderId="12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165" fontId="2" fillId="3" borderId="19" xfId="0" applyNumberFormat="1" applyFont="1" applyFill="1" applyBorder="1" applyAlignment="1">
      <alignment horizontal="center" vertical="center"/>
    </xf>
    <xf numFmtId="165" fontId="2" fillId="3" borderId="20" xfId="0" applyNumberFormat="1" applyFont="1" applyFill="1" applyBorder="1" applyAlignment="1">
      <alignment horizontal="center" vertical="center"/>
    </xf>
    <xf numFmtId="0" fontId="2" fillId="15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/>
    </xf>
    <xf numFmtId="0" fontId="2" fillId="15" borderId="23" xfId="0" applyFont="1" applyFill="1" applyBorder="1" applyAlignment="1">
      <alignment horizontal="center" vertical="center"/>
    </xf>
    <xf numFmtId="167" fontId="3" fillId="15" borderId="24" xfId="0" applyNumberFormat="1" applyFont="1" applyFill="1" applyBorder="1" applyAlignment="1">
      <alignment horizontal="center" vertical="center"/>
    </xf>
    <xf numFmtId="167" fontId="3" fillId="15" borderId="25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29">
    <dxf>
      <fill>
        <patternFill>
          <bgColor theme="5" tint="0.39994506668294322"/>
        </patternFill>
      </fill>
    </dxf>
    <dxf>
      <fill>
        <patternFill>
          <bgColor rgb="FFD883FF"/>
        </patternFill>
      </fill>
    </dxf>
    <dxf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79998168889431442"/>
        </patternFill>
      </fill>
      <border>
        <right style="thin">
          <color auto="1"/>
        </right>
        <vertical/>
        <horizontal/>
      </border>
    </dxf>
    <dxf>
      <font>
        <color theme="2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39994506668294322"/>
        </patternFill>
      </fill>
    </dxf>
    <dxf>
      <fill>
        <patternFill>
          <bgColor rgb="FFD883FF"/>
        </patternFill>
      </fill>
    </dxf>
    <dxf>
      <fill>
        <patternFill>
          <bgColor rgb="FFC00000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79998168889431442"/>
        </patternFill>
      </fill>
      <border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2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D883FF"/>
      <color rgb="FFFEC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2EEA1-1DAB-D241-AFEF-86DB1C91841C}">
  <sheetPr codeName="Tabelle1"/>
  <dimension ref="A1:G9"/>
  <sheetViews>
    <sheetView zoomScale="130" zoomScaleNormal="130" workbookViewId="0">
      <pane ySplit="1" topLeftCell="A2" activePane="bottomLeft" state="frozen"/>
      <selection pane="bottomLeft" activeCell="D15" sqref="D15"/>
    </sheetView>
  </sheetViews>
  <sheetFormatPr baseColWidth="10" defaultRowHeight="16" x14ac:dyDescent="0.2"/>
  <cols>
    <col min="1" max="1" width="25.1640625" style="1" customWidth="1"/>
    <col min="2" max="2" width="18.1640625" style="1" customWidth="1"/>
    <col min="3" max="3" width="10.83203125" style="1"/>
    <col min="4" max="6" width="10.83203125" style="2"/>
    <col min="7" max="7" width="14.33203125" style="4" customWidth="1"/>
    <col min="8" max="16384" width="10.83203125" style="1"/>
  </cols>
  <sheetData>
    <row r="1" spans="1:7" x14ac:dyDescent="0.2">
      <c r="A1" s="3" t="s">
        <v>0</v>
      </c>
      <c r="B1" s="3" t="s">
        <v>1</v>
      </c>
      <c r="C1" s="3" t="s">
        <v>3</v>
      </c>
      <c r="D1" s="3" t="s">
        <v>9</v>
      </c>
      <c r="E1" s="3" t="s">
        <v>2</v>
      </c>
      <c r="F1" s="3" t="s">
        <v>4</v>
      </c>
      <c r="G1" s="47" t="s">
        <v>30</v>
      </c>
    </row>
    <row r="2" spans="1:7" x14ac:dyDescent="0.2">
      <c r="A2" s="1" t="s">
        <v>5</v>
      </c>
      <c r="B2" s="1" t="s">
        <v>6</v>
      </c>
      <c r="C2" s="1" t="s">
        <v>7</v>
      </c>
      <c r="D2" s="2">
        <v>4215</v>
      </c>
      <c r="E2" s="2" t="s">
        <v>8</v>
      </c>
      <c r="F2" s="2" t="s">
        <v>8</v>
      </c>
      <c r="G2" s="4">
        <v>1</v>
      </c>
    </row>
    <row r="3" spans="1:7" x14ac:dyDescent="0.2">
      <c r="A3" s="1" t="s">
        <v>10</v>
      </c>
      <c r="B3" s="1" t="s">
        <v>11</v>
      </c>
      <c r="D3" s="2">
        <v>2343</v>
      </c>
      <c r="F3" s="2" t="s">
        <v>8</v>
      </c>
      <c r="G3" s="4">
        <v>0.5</v>
      </c>
    </row>
    <row r="4" spans="1:7" x14ac:dyDescent="0.2">
      <c r="A4" s="1" t="s">
        <v>12</v>
      </c>
      <c r="B4" s="1" t="s">
        <v>13</v>
      </c>
      <c r="C4" s="1" t="s">
        <v>14</v>
      </c>
      <c r="D4" s="2">
        <v>1211</v>
      </c>
      <c r="E4" s="2" t="s">
        <v>8</v>
      </c>
      <c r="G4" s="4">
        <v>0.75</v>
      </c>
    </row>
    <row r="5" spans="1:7" x14ac:dyDescent="0.2">
      <c r="A5" s="1" t="s">
        <v>95</v>
      </c>
      <c r="B5" s="1" t="s">
        <v>96</v>
      </c>
      <c r="C5" s="1" t="s">
        <v>7</v>
      </c>
      <c r="D5" s="2">
        <v>1234</v>
      </c>
      <c r="G5" s="4">
        <v>0.5</v>
      </c>
    </row>
    <row r="6" spans="1:7" x14ac:dyDescent="0.2">
      <c r="A6" s="1" t="s">
        <v>97</v>
      </c>
      <c r="B6" s="1" t="s">
        <v>98</v>
      </c>
      <c r="D6" s="2">
        <v>1885</v>
      </c>
      <c r="E6" s="2" t="s">
        <v>8</v>
      </c>
      <c r="G6" s="4">
        <v>1</v>
      </c>
    </row>
    <row r="7" spans="1:7" x14ac:dyDescent="0.2">
      <c r="A7" s="1" t="s">
        <v>99</v>
      </c>
      <c r="B7" s="1" t="s">
        <v>100</v>
      </c>
      <c r="C7" s="1" t="s">
        <v>7</v>
      </c>
      <c r="D7" s="2">
        <v>1233</v>
      </c>
      <c r="G7" s="4">
        <v>1</v>
      </c>
    </row>
    <row r="8" spans="1:7" x14ac:dyDescent="0.2">
      <c r="A8" s="1" t="s">
        <v>101</v>
      </c>
      <c r="B8" s="1" t="s">
        <v>102</v>
      </c>
      <c r="D8" s="2">
        <v>4567</v>
      </c>
      <c r="G8" s="4">
        <v>1</v>
      </c>
    </row>
    <row r="9" spans="1:7" x14ac:dyDescent="0.2">
      <c r="A9" s="1" t="s">
        <v>103</v>
      </c>
      <c r="B9" s="1" t="s">
        <v>104</v>
      </c>
      <c r="C9" s="1" t="s">
        <v>7</v>
      </c>
      <c r="D9" s="2">
        <v>1999</v>
      </c>
      <c r="E9" s="2" t="s">
        <v>8</v>
      </c>
      <c r="G9" s="4">
        <v>0.5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D3800-2459-1F44-8FFA-12B9FF07EAB4}">
  <sheetPr codeName="Tabelle2"/>
  <dimension ref="A1:H55"/>
  <sheetViews>
    <sheetView zoomScale="110" zoomScaleNormal="110" workbookViewId="0">
      <pane ySplit="2" topLeftCell="A3" activePane="bottomLeft" state="frozen"/>
      <selection pane="bottomLeft" activeCell="H29" sqref="H29"/>
    </sheetView>
  </sheetViews>
  <sheetFormatPr baseColWidth="10" defaultRowHeight="16" x14ac:dyDescent="0.2"/>
  <cols>
    <col min="1" max="1" width="10.83203125" style="5"/>
    <col min="2" max="2" width="19.83203125" style="7" customWidth="1"/>
    <col min="3" max="7" width="10.83203125" style="5"/>
    <col min="8" max="8" width="5.83203125" style="5" bestFit="1" customWidth="1"/>
    <col min="9" max="16384" width="10.83203125" style="5"/>
  </cols>
  <sheetData>
    <row r="1" spans="1:8" x14ac:dyDescent="0.2">
      <c r="A1" s="76" t="s">
        <v>15</v>
      </c>
      <c r="B1" s="78" t="s">
        <v>16</v>
      </c>
      <c r="C1" s="78" t="s">
        <v>17</v>
      </c>
      <c r="D1" s="79" t="s">
        <v>16</v>
      </c>
      <c r="E1" s="79"/>
      <c r="F1" s="79"/>
      <c r="G1" s="79"/>
      <c r="H1" s="78" t="s">
        <v>18</v>
      </c>
    </row>
    <row r="2" spans="1:8" x14ac:dyDescent="0.2">
      <c r="A2" s="77"/>
      <c r="B2" s="78"/>
      <c r="C2" s="78"/>
      <c r="D2" s="71" t="s">
        <v>41</v>
      </c>
      <c r="E2" s="71" t="s">
        <v>42</v>
      </c>
      <c r="F2" s="71" t="s">
        <v>40</v>
      </c>
      <c r="G2" s="71" t="s">
        <v>20</v>
      </c>
      <c r="H2" s="78"/>
    </row>
    <row r="3" spans="1:8" x14ac:dyDescent="0.2">
      <c r="A3" s="59" t="s">
        <v>48</v>
      </c>
      <c r="B3" s="60" t="s">
        <v>22</v>
      </c>
      <c r="C3" s="59" t="s">
        <v>73</v>
      </c>
      <c r="D3" s="61">
        <v>0.33333333333333331</v>
      </c>
      <c r="E3" s="61">
        <v>0.54166666666666663</v>
      </c>
      <c r="F3" s="61">
        <v>0</v>
      </c>
      <c r="G3" s="61">
        <f t="shared" ref="G3:G33" si="0">IF(E3="","",E3-D3-F3+(E3&lt;D3))</f>
        <v>0.20833333333333331</v>
      </c>
      <c r="H3" s="62"/>
    </row>
    <row r="4" spans="1:8" x14ac:dyDescent="0.2">
      <c r="A4" s="59" t="s">
        <v>48</v>
      </c>
      <c r="B4" s="60" t="s">
        <v>23</v>
      </c>
      <c r="C4" s="59" t="s">
        <v>72</v>
      </c>
      <c r="D4" s="61">
        <v>0.52083333333333337</v>
      </c>
      <c r="E4" s="61">
        <v>0.66666666666666663</v>
      </c>
      <c r="F4" s="61">
        <v>0</v>
      </c>
      <c r="G4" s="61">
        <f t="shared" si="0"/>
        <v>0.14583333333333326</v>
      </c>
      <c r="H4" s="63"/>
    </row>
    <row r="5" spans="1:8" x14ac:dyDescent="0.2">
      <c r="A5" s="59" t="s">
        <v>19</v>
      </c>
      <c r="B5" s="60" t="s">
        <v>22</v>
      </c>
      <c r="C5" s="59" t="s">
        <v>54</v>
      </c>
      <c r="D5" s="61">
        <v>0.33333333333333331</v>
      </c>
      <c r="E5" s="61">
        <v>0.66666666666666663</v>
      </c>
      <c r="F5" s="61">
        <v>2.0833333333333332E-2</v>
      </c>
      <c r="G5" s="61">
        <f t="shared" si="0"/>
        <v>0.3125</v>
      </c>
      <c r="H5" s="64"/>
    </row>
    <row r="6" spans="1:8" x14ac:dyDescent="0.2">
      <c r="A6" s="59" t="s">
        <v>19</v>
      </c>
      <c r="B6" s="60" t="s">
        <v>23</v>
      </c>
      <c r="C6" s="59" t="s">
        <v>55</v>
      </c>
      <c r="D6" s="61">
        <v>0.41666666666666669</v>
      </c>
      <c r="E6" s="61">
        <v>0.625</v>
      </c>
      <c r="F6" s="61">
        <v>2.0833333333333332E-2</v>
      </c>
      <c r="G6" s="61">
        <f t="shared" si="0"/>
        <v>0.18749999999999997</v>
      </c>
      <c r="H6" s="65"/>
    </row>
    <row r="7" spans="1:8" x14ac:dyDescent="0.2">
      <c r="A7" s="59" t="s">
        <v>19</v>
      </c>
      <c r="B7" s="60" t="s">
        <v>24</v>
      </c>
      <c r="C7" s="59" t="s">
        <v>56</v>
      </c>
      <c r="D7" s="61">
        <v>0.91666666666666663</v>
      </c>
      <c r="E7" s="61">
        <v>0.25</v>
      </c>
      <c r="F7" s="61">
        <v>2.0833333333333332E-2</v>
      </c>
      <c r="G7" s="61">
        <f t="shared" si="0"/>
        <v>0.3125</v>
      </c>
      <c r="H7" s="66"/>
    </row>
    <row r="8" spans="1:8" x14ac:dyDescent="0.2">
      <c r="A8" s="59" t="s">
        <v>19</v>
      </c>
      <c r="B8" s="60" t="s">
        <v>50</v>
      </c>
      <c r="C8" s="59" t="s">
        <v>57</v>
      </c>
      <c r="D8" s="61">
        <v>0.35416666666666669</v>
      </c>
      <c r="E8" s="61">
        <v>0.35416666666666669</v>
      </c>
      <c r="F8" s="61">
        <v>0</v>
      </c>
      <c r="G8" s="61">
        <f t="shared" si="0"/>
        <v>0</v>
      </c>
      <c r="H8" s="73"/>
    </row>
    <row r="9" spans="1:8" x14ac:dyDescent="0.2">
      <c r="A9" s="59" t="s">
        <v>19</v>
      </c>
      <c r="B9" s="60" t="s">
        <v>51</v>
      </c>
      <c r="C9" s="59" t="s">
        <v>58</v>
      </c>
      <c r="D9" s="61">
        <v>0.33333333333333331</v>
      </c>
      <c r="E9" s="61">
        <v>0.66666666666666663</v>
      </c>
      <c r="F9" s="61">
        <v>2.0833333333333332E-2</v>
      </c>
      <c r="G9" s="61">
        <f t="shared" si="0"/>
        <v>0.3125</v>
      </c>
      <c r="H9" s="67"/>
    </row>
    <row r="10" spans="1:8" x14ac:dyDescent="0.2">
      <c r="A10" s="59" t="s">
        <v>21</v>
      </c>
      <c r="B10" s="60" t="s">
        <v>22</v>
      </c>
      <c r="C10" s="59" t="s">
        <v>59</v>
      </c>
      <c r="D10" s="61">
        <v>0.33333333333333331</v>
      </c>
      <c r="E10" s="61">
        <v>0.66666666666666663</v>
      </c>
      <c r="F10" s="61">
        <v>2.0833333333333332E-2</v>
      </c>
      <c r="G10" s="61">
        <f t="shared" si="0"/>
        <v>0.3125</v>
      </c>
      <c r="H10" s="64"/>
    </row>
    <row r="11" spans="1:8" x14ac:dyDescent="0.2">
      <c r="A11" s="59" t="s">
        <v>21</v>
      </c>
      <c r="B11" s="60" t="s">
        <v>23</v>
      </c>
      <c r="C11" s="59" t="s">
        <v>60</v>
      </c>
      <c r="D11" s="61">
        <v>0.41666666666666669</v>
      </c>
      <c r="E11" s="61">
        <v>0.625</v>
      </c>
      <c r="F11" s="61">
        <v>2.0833333333333332E-2</v>
      </c>
      <c r="G11" s="61">
        <f t="shared" si="0"/>
        <v>0.18749999999999997</v>
      </c>
      <c r="H11" s="65"/>
    </row>
    <row r="12" spans="1:8" x14ac:dyDescent="0.2">
      <c r="A12" s="59" t="s">
        <v>21</v>
      </c>
      <c r="B12" s="60" t="s">
        <v>24</v>
      </c>
      <c r="C12" s="59" t="s">
        <v>61</v>
      </c>
      <c r="D12" s="61">
        <v>0.91666666666666663</v>
      </c>
      <c r="E12" s="61">
        <v>0.25</v>
      </c>
      <c r="F12" s="61">
        <v>2.0833333333333332E-2</v>
      </c>
      <c r="G12" s="61">
        <f t="shared" si="0"/>
        <v>0.3125</v>
      </c>
      <c r="H12" s="66"/>
    </row>
    <row r="13" spans="1:8" x14ac:dyDescent="0.2">
      <c r="A13" s="59" t="s">
        <v>21</v>
      </c>
      <c r="B13" s="60" t="s">
        <v>50</v>
      </c>
      <c r="C13" s="59" t="s">
        <v>121</v>
      </c>
      <c r="D13" s="61">
        <v>0.35416666666666669</v>
      </c>
      <c r="E13" s="61">
        <v>0.35416666666666669</v>
      </c>
      <c r="F13" s="61">
        <v>0</v>
      </c>
      <c r="G13" s="61">
        <f t="shared" si="0"/>
        <v>0</v>
      </c>
      <c r="H13" s="73"/>
    </row>
    <row r="14" spans="1:8" x14ac:dyDescent="0.2">
      <c r="A14" s="59" t="s">
        <v>21</v>
      </c>
      <c r="B14" s="60" t="s">
        <v>51</v>
      </c>
      <c r="C14" s="59" t="s">
        <v>62</v>
      </c>
      <c r="D14" s="61">
        <v>0.33333333333333331</v>
      </c>
      <c r="E14" s="61">
        <v>0.66666666666666663</v>
      </c>
      <c r="F14" s="61">
        <v>2.0833333333333332E-2</v>
      </c>
      <c r="G14" s="61">
        <f t="shared" si="0"/>
        <v>0.3125</v>
      </c>
      <c r="H14" s="67"/>
    </row>
    <row r="15" spans="1:8" x14ac:dyDescent="0.2">
      <c r="A15" s="59" t="s">
        <v>46</v>
      </c>
      <c r="B15" s="60" t="s">
        <v>22</v>
      </c>
      <c r="C15" s="59" t="s">
        <v>63</v>
      </c>
      <c r="D15" s="61">
        <v>0.33333333333333331</v>
      </c>
      <c r="E15" s="61">
        <v>0.66666666666666663</v>
      </c>
      <c r="F15" s="61">
        <v>2.0833333333333332E-2</v>
      </c>
      <c r="G15" s="61">
        <f t="shared" si="0"/>
        <v>0.3125</v>
      </c>
      <c r="H15" s="64"/>
    </row>
    <row r="16" spans="1:8" x14ac:dyDescent="0.2">
      <c r="A16" s="59" t="s">
        <v>46</v>
      </c>
      <c r="B16" s="60" t="s">
        <v>23</v>
      </c>
      <c r="C16" s="59" t="s">
        <v>64</v>
      </c>
      <c r="D16" s="61">
        <v>0.41666666666666669</v>
      </c>
      <c r="E16" s="61">
        <v>0.625</v>
      </c>
      <c r="F16" s="61">
        <v>2.0833333333333332E-2</v>
      </c>
      <c r="G16" s="61">
        <f t="shared" si="0"/>
        <v>0.18749999999999997</v>
      </c>
      <c r="H16" s="65"/>
    </row>
    <row r="17" spans="1:8" x14ac:dyDescent="0.2">
      <c r="A17" s="59" t="s">
        <v>46</v>
      </c>
      <c r="B17" s="60" t="s">
        <v>24</v>
      </c>
      <c r="C17" s="59" t="s">
        <v>65</v>
      </c>
      <c r="D17" s="61">
        <v>0.91666666666666663</v>
      </c>
      <c r="E17" s="61">
        <v>0.25</v>
      </c>
      <c r="F17" s="61">
        <v>2.0833333333333332E-2</v>
      </c>
      <c r="G17" s="61">
        <f t="shared" si="0"/>
        <v>0.3125</v>
      </c>
      <c r="H17" s="66"/>
    </row>
    <row r="18" spans="1:8" x14ac:dyDescent="0.2">
      <c r="A18" s="59" t="s">
        <v>46</v>
      </c>
      <c r="B18" s="60" t="s">
        <v>50</v>
      </c>
      <c r="C18" s="59" t="s">
        <v>66</v>
      </c>
      <c r="D18" s="61">
        <v>0.35416666666666669</v>
      </c>
      <c r="E18" s="61">
        <v>0.35416666666666669</v>
      </c>
      <c r="F18" s="61">
        <v>0</v>
      </c>
      <c r="G18" s="61">
        <f t="shared" si="0"/>
        <v>0</v>
      </c>
      <c r="H18" s="73"/>
    </row>
    <row r="19" spans="1:8" x14ac:dyDescent="0.2">
      <c r="A19" s="59" t="s">
        <v>46</v>
      </c>
      <c r="B19" s="60" t="s">
        <v>51</v>
      </c>
      <c r="C19" s="59" t="s">
        <v>67</v>
      </c>
      <c r="D19" s="61">
        <v>0.33333333333333331</v>
      </c>
      <c r="E19" s="61">
        <v>0.66666666666666663</v>
      </c>
      <c r="F19" s="61">
        <v>2.0833333333333332E-2</v>
      </c>
      <c r="G19" s="61">
        <f t="shared" si="0"/>
        <v>0.3125</v>
      </c>
      <c r="H19" s="67"/>
    </row>
    <row r="20" spans="1:8" x14ac:dyDescent="0.2">
      <c r="A20" s="59" t="s">
        <v>47</v>
      </c>
      <c r="B20" s="60" t="s">
        <v>49</v>
      </c>
      <c r="C20" s="59" t="s">
        <v>68</v>
      </c>
      <c r="D20" s="61">
        <v>0.3125</v>
      </c>
      <c r="E20" s="61">
        <v>0.625</v>
      </c>
      <c r="F20" s="61">
        <v>2.0833333333333332E-2</v>
      </c>
      <c r="G20" s="61">
        <f t="shared" si="0"/>
        <v>0.29166666666666669</v>
      </c>
      <c r="H20" s="64"/>
    </row>
    <row r="21" spans="1:8" x14ac:dyDescent="0.2">
      <c r="A21" s="59" t="s">
        <v>47</v>
      </c>
      <c r="B21" s="60" t="s">
        <v>23</v>
      </c>
      <c r="C21" s="59" t="s">
        <v>69</v>
      </c>
      <c r="D21" s="61">
        <v>0.5625</v>
      </c>
      <c r="E21" s="61">
        <v>0.89583333333333337</v>
      </c>
      <c r="F21" s="61">
        <v>2.0833333333333332E-2</v>
      </c>
      <c r="G21" s="61">
        <f t="shared" si="0"/>
        <v>0.31250000000000006</v>
      </c>
      <c r="H21" s="65"/>
    </row>
    <row r="22" spans="1:8" x14ac:dyDescent="0.2">
      <c r="A22" s="59" t="s">
        <v>47</v>
      </c>
      <c r="B22" s="60" t="s">
        <v>43</v>
      </c>
      <c r="C22" s="59" t="s">
        <v>70</v>
      </c>
      <c r="D22" s="61">
        <v>0.89583333333333337</v>
      </c>
      <c r="E22" s="61">
        <v>0.3125</v>
      </c>
      <c r="F22" s="61">
        <v>2.0833333333333332E-2</v>
      </c>
      <c r="G22" s="61">
        <f t="shared" si="0"/>
        <v>0.39583333333333326</v>
      </c>
      <c r="H22" s="66"/>
    </row>
    <row r="23" spans="1:8" x14ac:dyDescent="0.2">
      <c r="A23" s="59" t="s">
        <v>47</v>
      </c>
      <c r="B23" s="60" t="s">
        <v>50</v>
      </c>
      <c r="C23" s="59" t="s">
        <v>71</v>
      </c>
      <c r="D23" s="61">
        <v>0.35416666666666669</v>
      </c>
      <c r="E23" s="61">
        <v>0.35416666666666669</v>
      </c>
      <c r="F23" s="61">
        <v>0</v>
      </c>
      <c r="G23" s="61">
        <f t="shared" si="0"/>
        <v>0</v>
      </c>
      <c r="H23" s="73"/>
    </row>
    <row r="24" spans="1:8" x14ac:dyDescent="0.2">
      <c r="A24" s="59" t="s">
        <v>47</v>
      </c>
      <c r="B24" s="60" t="s">
        <v>51</v>
      </c>
      <c r="C24" s="59" t="s">
        <v>90</v>
      </c>
      <c r="D24" s="61">
        <v>0.3125</v>
      </c>
      <c r="E24" s="61">
        <v>0.625</v>
      </c>
      <c r="F24" s="61">
        <v>2.0833333333333332E-2</v>
      </c>
      <c r="G24" s="61">
        <f t="shared" si="0"/>
        <v>0.29166666666666669</v>
      </c>
      <c r="H24" s="67"/>
    </row>
    <row r="25" spans="1:8" x14ac:dyDescent="0.2">
      <c r="A25" s="59" t="s">
        <v>47</v>
      </c>
      <c r="B25" s="60" t="s">
        <v>52</v>
      </c>
      <c r="C25" s="59" t="s">
        <v>90</v>
      </c>
      <c r="D25" s="61">
        <v>0.5625</v>
      </c>
      <c r="E25" s="61">
        <v>0.89583333333333337</v>
      </c>
      <c r="F25" s="61">
        <v>2.0833333333333332E-2</v>
      </c>
      <c r="G25" s="61">
        <f t="shared" si="0"/>
        <v>0.31250000000000006</v>
      </c>
      <c r="H25" s="67"/>
    </row>
    <row r="26" spans="1:8" x14ac:dyDescent="0.2">
      <c r="A26" s="59"/>
      <c r="B26" s="60" t="s">
        <v>25</v>
      </c>
      <c r="C26" s="59" t="s">
        <v>26</v>
      </c>
      <c r="D26" s="61"/>
      <c r="E26" s="61"/>
      <c r="F26" s="61"/>
      <c r="G26" s="61" t="str">
        <f t="shared" si="0"/>
        <v/>
      </c>
      <c r="H26" s="68"/>
    </row>
    <row r="27" spans="1:8" x14ac:dyDescent="0.2">
      <c r="A27" s="59"/>
      <c r="B27" s="60" t="s">
        <v>33</v>
      </c>
      <c r="C27" s="59" t="s">
        <v>8</v>
      </c>
      <c r="D27" s="61"/>
      <c r="E27" s="61"/>
      <c r="F27" s="61"/>
      <c r="G27" s="61" t="str">
        <f t="shared" si="0"/>
        <v/>
      </c>
      <c r="H27" s="68"/>
    </row>
    <row r="28" spans="1:8" x14ac:dyDescent="0.2">
      <c r="A28" s="59"/>
      <c r="B28" s="60" t="s">
        <v>34</v>
      </c>
      <c r="C28" s="59" t="s">
        <v>35</v>
      </c>
      <c r="D28" s="61"/>
      <c r="E28" s="61"/>
      <c r="F28" s="61"/>
      <c r="G28" s="61" t="str">
        <f t="shared" si="0"/>
        <v/>
      </c>
      <c r="H28" s="68"/>
    </row>
    <row r="29" spans="1:8" x14ac:dyDescent="0.2">
      <c r="A29" s="59"/>
      <c r="B29" s="60" t="s">
        <v>36</v>
      </c>
      <c r="C29" s="59" t="s">
        <v>37</v>
      </c>
      <c r="D29" s="61"/>
      <c r="E29" s="61"/>
      <c r="F29" s="61"/>
      <c r="G29" s="61" t="str">
        <f t="shared" si="0"/>
        <v/>
      </c>
      <c r="H29" s="75"/>
    </row>
    <row r="30" spans="1:8" x14ac:dyDescent="0.2">
      <c r="A30" s="59"/>
      <c r="B30" s="60" t="s">
        <v>27</v>
      </c>
      <c r="C30" s="59" t="s">
        <v>28</v>
      </c>
      <c r="D30" s="61"/>
      <c r="E30" s="61"/>
      <c r="F30" s="61"/>
      <c r="G30" s="61" t="str">
        <f t="shared" si="0"/>
        <v/>
      </c>
      <c r="H30" s="69"/>
    </row>
    <row r="31" spans="1:8" x14ac:dyDescent="0.2">
      <c r="A31" s="59"/>
      <c r="B31" s="60" t="s">
        <v>31</v>
      </c>
      <c r="C31" s="59" t="s">
        <v>32</v>
      </c>
      <c r="D31" s="61"/>
      <c r="E31" s="61"/>
      <c r="F31" s="61"/>
      <c r="G31" s="61" t="str">
        <f t="shared" si="0"/>
        <v/>
      </c>
      <c r="H31" s="69"/>
    </row>
    <row r="32" spans="1:8" x14ac:dyDescent="0.2">
      <c r="A32" s="59"/>
      <c r="B32" s="60" t="s">
        <v>38</v>
      </c>
      <c r="C32" s="59" t="s">
        <v>39</v>
      </c>
      <c r="D32" s="61"/>
      <c r="E32" s="61"/>
      <c r="F32" s="61"/>
      <c r="G32" s="61" t="str">
        <f t="shared" si="0"/>
        <v/>
      </c>
      <c r="H32" s="70"/>
    </row>
    <row r="33" spans="1:8" x14ac:dyDescent="0.2">
      <c r="A33" s="6"/>
      <c r="D33" s="15"/>
      <c r="E33" s="15"/>
      <c r="F33" s="15"/>
      <c r="G33" s="15" t="str">
        <f t="shared" si="0"/>
        <v/>
      </c>
      <c r="H33" s="12"/>
    </row>
    <row r="34" spans="1:8" x14ac:dyDescent="0.2">
      <c r="A34" s="6"/>
      <c r="D34" s="15"/>
      <c r="E34" s="15"/>
      <c r="F34" s="15"/>
      <c r="G34" s="15" t="str">
        <f t="shared" ref="G34:G39" si="1">IF(E34="","",MOD(E34-D34,1))</f>
        <v/>
      </c>
      <c r="H34" s="13"/>
    </row>
    <row r="35" spans="1:8" x14ac:dyDescent="0.2">
      <c r="A35" s="6"/>
      <c r="D35" s="15"/>
      <c r="E35" s="15"/>
      <c r="F35" s="15"/>
      <c r="G35" s="15" t="str">
        <f t="shared" si="1"/>
        <v/>
      </c>
      <c r="H35" s="13"/>
    </row>
    <row r="36" spans="1:8" x14ac:dyDescent="0.2">
      <c r="A36" s="6"/>
      <c r="D36" s="15"/>
      <c r="E36" s="15"/>
      <c r="F36" s="15"/>
      <c r="G36" s="15" t="str">
        <f t="shared" si="1"/>
        <v/>
      </c>
      <c r="H36" s="13"/>
    </row>
    <row r="37" spans="1:8" x14ac:dyDescent="0.2">
      <c r="A37" s="6"/>
      <c r="D37" s="15"/>
      <c r="E37" s="15"/>
      <c r="F37" s="15"/>
      <c r="G37" s="15" t="str">
        <f t="shared" si="1"/>
        <v/>
      </c>
      <c r="H37" s="13"/>
    </row>
    <row r="38" spans="1:8" x14ac:dyDescent="0.2">
      <c r="A38" s="6"/>
      <c r="D38" s="15"/>
      <c r="E38" s="15"/>
      <c r="F38" s="15"/>
      <c r="G38" s="15" t="str">
        <f t="shared" si="1"/>
        <v/>
      </c>
      <c r="H38" s="13"/>
    </row>
    <row r="39" spans="1:8" x14ac:dyDescent="0.2">
      <c r="A39" s="9"/>
      <c r="B39" s="10"/>
      <c r="C39" s="11"/>
      <c r="D39" s="16"/>
      <c r="E39" s="16"/>
      <c r="F39" s="16"/>
      <c r="G39" s="16" t="str">
        <f t="shared" si="1"/>
        <v/>
      </c>
      <c r="H39" s="14"/>
    </row>
    <row r="40" spans="1:8" x14ac:dyDescent="0.2">
      <c r="G40" s="8" t="str">
        <f t="shared" ref="G40:G55" si="2">IF(D40="","",E40-D40)</f>
        <v/>
      </c>
    </row>
    <row r="41" spans="1:8" x14ac:dyDescent="0.2">
      <c r="G41" s="8" t="str">
        <f t="shared" si="2"/>
        <v/>
      </c>
    </row>
    <row r="42" spans="1:8" x14ac:dyDescent="0.2">
      <c r="G42" s="8" t="str">
        <f t="shared" si="2"/>
        <v/>
      </c>
    </row>
    <row r="43" spans="1:8" x14ac:dyDescent="0.2">
      <c r="G43" s="8" t="str">
        <f t="shared" si="2"/>
        <v/>
      </c>
    </row>
    <row r="44" spans="1:8" x14ac:dyDescent="0.2">
      <c r="G44" s="8" t="str">
        <f t="shared" si="2"/>
        <v/>
      </c>
    </row>
    <row r="45" spans="1:8" x14ac:dyDescent="0.2">
      <c r="G45" s="8" t="str">
        <f t="shared" si="2"/>
        <v/>
      </c>
    </row>
    <row r="46" spans="1:8" x14ac:dyDescent="0.2">
      <c r="G46" s="8" t="str">
        <f t="shared" si="2"/>
        <v/>
      </c>
    </row>
    <row r="47" spans="1:8" x14ac:dyDescent="0.2">
      <c r="G47" s="8" t="str">
        <f t="shared" si="2"/>
        <v/>
      </c>
    </row>
    <row r="48" spans="1:8" x14ac:dyDescent="0.2">
      <c r="G48" s="8" t="str">
        <f t="shared" si="2"/>
        <v/>
      </c>
    </row>
    <row r="49" spans="7:7" x14ac:dyDescent="0.2">
      <c r="G49" s="8" t="str">
        <f t="shared" si="2"/>
        <v/>
      </c>
    </row>
    <row r="50" spans="7:7" x14ac:dyDescent="0.2">
      <c r="G50" s="8" t="str">
        <f t="shared" si="2"/>
        <v/>
      </c>
    </row>
    <row r="51" spans="7:7" x14ac:dyDescent="0.2">
      <c r="G51" s="8" t="str">
        <f t="shared" si="2"/>
        <v/>
      </c>
    </row>
    <row r="52" spans="7:7" x14ac:dyDescent="0.2">
      <c r="G52" s="8" t="str">
        <f t="shared" si="2"/>
        <v/>
      </c>
    </row>
    <row r="53" spans="7:7" x14ac:dyDescent="0.2">
      <c r="G53" s="8" t="str">
        <f t="shared" si="2"/>
        <v/>
      </c>
    </row>
    <row r="54" spans="7:7" x14ac:dyDescent="0.2">
      <c r="G54" s="8" t="str">
        <f t="shared" si="2"/>
        <v/>
      </c>
    </row>
    <row r="55" spans="7:7" x14ac:dyDescent="0.2">
      <c r="G55" s="8" t="str">
        <f t="shared" si="2"/>
        <v/>
      </c>
    </row>
  </sheetData>
  <sortState xmlns:xlrd2="http://schemas.microsoft.com/office/spreadsheetml/2017/richdata2" ref="A5:G17">
    <sortCondition ref="A5"/>
  </sortState>
  <mergeCells count="5">
    <mergeCell ref="A1:A2"/>
    <mergeCell ref="H1:H2"/>
    <mergeCell ref="D1:G1"/>
    <mergeCell ref="C1:C2"/>
    <mergeCell ref="B1:B2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46D14-014C-864A-BC91-F4B0E6AD3751}">
  <sheetPr codeName="Tabelle3"/>
  <dimension ref="A1:AJ71"/>
  <sheetViews>
    <sheetView tabSelected="1" zoomScale="112" zoomScaleNormal="112" workbookViewId="0">
      <selection activeCell="E16" sqref="E16"/>
    </sheetView>
  </sheetViews>
  <sheetFormatPr baseColWidth="10" defaultRowHeight="14" x14ac:dyDescent="0.2"/>
  <cols>
    <col min="1" max="1" width="21" style="17" customWidth="1"/>
    <col min="2" max="2" width="5.33203125" style="17" bestFit="1" customWidth="1"/>
    <col min="3" max="3" width="4.6640625" style="17" bestFit="1" customWidth="1"/>
    <col min="4" max="35" width="5.5" style="17" customWidth="1"/>
    <col min="36" max="36" width="9.33203125" style="17" bestFit="1" customWidth="1"/>
    <col min="37" max="16384" width="10.83203125" style="17"/>
  </cols>
  <sheetData>
    <row r="1" spans="1:36" s="52" customFormat="1" ht="20" thickBot="1" x14ac:dyDescent="0.25">
      <c r="A1" s="50">
        <v>43952</v>
      </c>
      <c r="B1" s="51"/>
      <c r="C1" s="51"/>
      <c r="D1" s="51"/>
      <c r="E1" s="51"/>
      <c r="F1" s="51"/>
    </row>
    <row r="2" spans="1:36" s="18" customFormat="1" x14ac:dyDescent="0.2">
      <c r="A2" s="84" t="s">
        <v>29</v>
      </c>
      <c r="B2" s="85"/>
      <c r="C2" s="86" t="s">
        <v>105</v>
      </c>
      <c r="D2" s="87">
        <f>DATE(YEAR($A$1),MONTH($A$1),1)</f>
        <v>43952</v>
      </c>
      <c r="E2" s="87">
        <f>D2+1</f>
        <v>43953</v>
      </c>
      <c r="F2" s="87">
        <f t="shared" ref="F2:AI2" si="0">E2+1</f>
        <v>43954</v>
      </c>
      <c r="G2" s="87">
        <f t="shared" si="0"/>
        <v>43955</v>
      </c>
      <c r="H2" s="87">
        <f t="shared" si="0"/>
        <v>43956</v>
      </c>
      <c r="I2" s="87">
        <f t="shared" si="0"/>
        <v>43957</v>
      </c>
      <c r="J2" s="87">
        <f t="shared" si="0"/>
        <v>43958</v>
      </c>
      <c r="K2" s="87">
        <f t="shared" si="0"/>
        <v>43959</v>
      </c>
      <c r="L2" s="87">
        <f t="shared" si="0"/>
        <v>43960</v>
      </c>
      <c r="M2" s="87">
        <f t="shared" si="0"/>
        <v>43961</v>
      </c>
      <c r="N2" s="87">
        <f t="shared" si="0"/>
        <v>43962</v>
      </c>
      <c r="O2" s="87">
        <f t="shared" si="0"/>
        <v>43963</v>
      </c>
      <c r="P2" s="87">
        <f t="shared" si="0"/>
        <v>43964</v>
      </c>
      <c r="Q2" s="87">
        <f t="shared" si="0"/>
        <v>43965</v>
      </c>
      <c r="R2" s="87">
        <f t="shared" si="0"/>
        <v>43966</v>
      </c>
      <c r="S2" s="87">
        <f t="shared" si="0"/>
        <v>43967</v>
      </c>
      <c r="T2" s="87">
        <f t="shared" si="0"/>
        <v>43968</v>
      </c>
      <c r="U2" s="87">
        <f t="shared" si="0"/>
        <v>43969</v>
      </c>
      <c r="V2" s="87">
        <f t="shared" si="0"/>
        <v>43970</v>
      </c>
      <c r="W2" s="87">
        <f t="shared" si="0"/>
        <v>43971</v>
      </c>
      <c r="X2" s="87">
        <f t="shared" si="0"/>
        <v>43972</v>
      </c>
      <c r="Y2" s="87">
        <f t="shared" si="0"/>
        <v>43973</v>
      </c>
      <c r="Z2" s="87">
        <f t="shared" si="0"/>
        <v>43974</v>
      </c>
      <c r="AA2" s="87">
        <f t="shared" si="0"/>
        <v>43975</v>
      </c>
      <c r="AB2" s="87">
        <f t="shared" si="0"/>
        <v>43976</v>
      </c>
      <c r="AC2" s="87">
        <f t="shared" si="0"/>
        <v>43977</v>
      </c>
      <c r="AD2" s="87">
        <f t="shared" si="0"/>
        <v>43978</v>
      </c>
      <c r="AE2" s="87">
        <f t="shared" si="0"/>
        <v>43979</v>
      </c>
      <c r="AF2" s="87">
        <f t="shared" si="0"/>
        <v>43980</v>
      </c>
      <c r="AG2" s="87">
        <f t="shared" si="0"/>
        <v>43981</v>
      </c>
      <c r="AH2" s="87">
        <f t="shared" si="0"/>
        <v>43982</v>
      </c>
      <c r="AI2" s="88">
        <f t="shared" si="0"/>
        <v>43983</v>
      </c>
      <c r="AJ2" s="89" t="s">
        <v>53</v>
      </c>
    </row>
    <row r="3" spans="1:36" s="18" customFormat="1" x14ac:dyDescent="0.2">
      <c r="A3" s="90"/>
      <c r="B3" s="82"/>
      <c r="C3" s="83"/>
      <c r="D3" s="48">
        <f>IF(D2="","",D2)</f>
        <v>43952</v>
      </c>
      <c r="E3" s="48">
        <f t="shared" ref="E3:AI3" si="1">IF(E2="","",E2)</f>
        <v>43953</v>
      </c>
      <c r="F3" s="48">
        <f t="shared" si="1"/>
        <v>43954</v>
      </c>
      <c r="G3" s="48">
        <f t="shared" si="1"/>
        <v>43955</v>
      </c>
      <c r="H3" s="48">
        <f t="shared" si="1"/>
        <v>43956</v>
      </c>
      <c r="I3" s="48">
        <f t="shared" si="1"/>
        <v>43957</v>
      </c>
      <c r="J3" s="48">
        <f t="shared" si="1"/>
        <v>43958</v>
      </c>
      <c r="K3" s="48">
        <f t="shared" si="1"/>
        <v>43959</v>
      </c>
      <c r="L3" s="48">
        <f t="shared" si="1"/>
        <v>43960</v>
      </c>
      <c r="M3" s="48">
        <f t="shared" si="1"/>
        <v>43961</v>
      </c>
      <c r="N3" s="48">
        <f t="shared" si="1"/>
        <v>43962</v>
      </c>
      <c r="O3" s="48">
        <f t="shared" si="1"/>
        <v>43963</v>
      </c>
      <c r="P3" s="48">
        <f t="shared" si="1"/>
        <v>43964</v>
      </c>
      <c r="Q3" s="48">
        <f t="shared" si="1"/>
        <v>43965</v>
      </c>
      <c r="R3" s="48">
        <f t="shared" si="1"/>
        <v>43966</v>
      </c>
      <c r="S3" s="48">
        <f t="shared" si="1"/>
        <v>43967</v>
      </c>
      <c r="T3" s="48">
        <f t="shared" si="1"/>
        <v>43968</v>
      </c>
      <c r="U3" s="48">
        <f t="shared" si="1"/>
        <v>43969</v>
      </c>
      <c r="V3" s="48">
        <f t="shared" si="1"/>
        <v>43970</v>
      </c>
      <c r="W3" s="48">
        <f t="shared" si="1"/>
        <v>43971</v>
      </c>
      <c r="X3" s="48">
        <f t="shared" si="1"/>
        <v>43972</v>
      </c>
      <c r="Y3" s="48">
        <f t="shared" si="1"/>
        <v>43973</v>
      </c>
      <c r="Z3" s="48">
        <f t="shared" si="1"/>
        <v>43974</v>
      </c>
      <c r="AA3" s="48">
        <f t="shared" si="1"/>
        <v>43975</v>
      </c>
      <c r="AB3" s="48">
        <f t="shared" si="1"/>
        <v>43976</v>
      </c>
      <c r="AC3" s="48">
        <f t="shared" si="1"/>
        <v>43977</v>
      </c>
      <c r="AD3" s="48">
        <f t="shared" si="1"/>
        <v>43978</v>
      </c>
      <c r="AE3" s="48">
        <f t="shared" si="1"/>
        <v>43979</v>
      </c>
      <c r="AF3" s="48">
        <f t="shared" si="1"/>
        <v>43980</v>
      </c>
      <c r="AG3" s="48">
        <f t="shared" si="1"/>
        <v>43981</v>
      </c>
      <c r="AH3" s="48">
        <f t="shared" si="1"/>
        <v>43982</v>
      </c>
      <c r="AI3" s="49">
        <f t="shared" si="1"/>
        <v>43983</v>
      </c>
      <c r="AJ3" s="91"/>
    </row>
    <row r="4" spans="1:36" x14ac:dyDescent="0.2">
      <c r="A4" s="53" t="str">
        <f>IF(Mitarbeiter!A2="","",Mitarbeiter!A2&amp;","&amp;" "&amp;Mitarbeiter!B2&amp;"; "&amp;Mitarbeiter!C2)</f>
        <v>Testmann, Hubert; Dr. med.</v>
      </c>
      <c r="B4" s="54" t="str">
        <f>IF(Mitarbeiter!A2="","",IF(Mitarbeiter!E2="x","FA/FÄ",""))</f>
        <v>FA/FÄ</v>
      </c>
      <c r="C4" s="55">
        <f>IF(Mitarbeiter!A2="","",Mitarbeiter!D2)</f>
        <v>4215</v>
      </c>
      <c r="D4" s="21" t="s">
        <v>73</v>
      </c>
      <c r="E4" s="21"/>
      <c r="F4" s="21"/>
      <c r="G4" s="21" t="s">
        <v>72</v>
      </c>
      <c r="H4" s="21" t="s">
        <v>55</v>
      </c>
      <c r="I4" s="21"/>
      <c r="J4" s="21" t="s">
        <v>73</v>
      </c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92">
        <f ca="1">SUMIF($D4:$AI4, Dienste!$C3,Dienste!G3:G32)</f>
        <v>0.20833333333333331</v>
      </c>
    </row>
    <row r="5" spans="1:36" x14ac:dyDescent="0.2">
      <c r="A5" s="53" t="str">
        <f>IF(Mitarbeiter!A3="","",Mitarbeiter!A3&amp;","&amp;" "&amp;Mitarbeiter!B3&amp;"; "&amp;Mitarbeiter!C3)</f>
        <v xml:space="preserve">Musterfrau, Irene; </v>
      </c>
      <c r="B5" s="54" t="str">
        <f>IF(Mitarbeiter!A3="","",IF(Mitarbeiter!E3="x","FA/FÄ",""))</f>
        <v/>
      </c>
      <c r="C5" s="55">
        <f>IF(Mitarbeiter!A3="","",Mitarbeiter!D3)</f>
        <v>2343</v>
      </c>
      <c r="D5" s="21" t="s">
        <v>59</v>
      </c>
      <c r="E5" s="21"/>
      <c r="F5" s="21"/>
      <c r="G5" s="21" t="s">
        <v>106</v>
      </c>
      <c r="H5" s="21"/>
      <c r="I5" s="21" t="s">
        <v>55</v>
      </c>
      <c r="J5" s="21"/>
      <c r="K5" s="21"/>
      <c r="L5" s="21"/>
      <c r="M5" s="21"/>
      <c r="N5" s="21" t="s">
        <v>113</v>
      </c>
      <c r="O5" s="21" t="s">
        <v>114</v>
      </c>
      <c r="P5" s="21" t="s">
        <v>115</v>
      </c>
      <c r="Q5" s="21" t="s">
        <v>116</v>
      </c>
      <c r="R5" s="21"/>
      <c r="S5" s="21"/>
      <c r="T5" s="21"/>
      <c r="U5" s="21"/>
      <c r="V5" s="21" t="s">
        <v>8</v>
      </c>
      <c r="W5" s="21" t="s">
        <v>35</v>
      </c>
      <c r="X5" s="21" t="s">
        <v>44</v>
      </c>
      <c r="Y5" s="21" t="s">
        <v>44</v>
      </c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92">
        <f t="shared" ref="AJ5:AJ29" si="2">IF(A5="","",SUM(D5:AI5))</f>
        <v>0</v>
      </c>
    </row>
    <row r="6" spans="1:36" x14ac:dyDescent="0.2">
      <c r="A6" s="53" t="str">
        <f>IF(Mitarbeiter!A4="","",Mitarbeiter!A4&amp;","&amp;" "&amp;Mitarbeiter!B4&amp;"; "&amp;Mitarbeiter!C4)</f>
        <v>Hupentuffi, Paul; PD Dr. med.</v>
      </c>
      <c r="B6" s="54" t="str">
        <f>IF(Mitarbeiter!A4="","",IF(Mitarbeiter!E4="x","FA/FÄ",""))</f>
        <v>FA/FÄ</v>
      </c>
      <c r="C6" s="55">
        <f>IF(Mitarbeiter!A4="","",Mitarbeiter!D4)</f>
        <v>1211</v>
      </c>
      <c r="D6" s="21" t="s">
        <v>63</v>
      </c>
      <c r="E6" s="21"/>
      <c r="F6" s="21"/>
      <c r="G6" s="21" t="s">
        <v>107</v>
      </c>
      <c r="H6" s="21"/>
      <c r="I6" s="21"/>
      <c r="J6" s="21"/>
      <c r="K6" s="21"/>
      <c r="L6" s="21" t="s">
        <v>117</v>
      </c>
      <c r="M6" s="21" t="s">
        <v>118</v>
      </c>
      <c r="N6" s="25" t="s">
        <v>72</v>
      </c>
      <c r="O6" s="25" t="s">
        <v>72</v>
      </c>
      <c r="P6" s="25" t="s">
        <v>72</v>
      </c>
      <c r="Q6" s="21" t="s">
        <v>55</v>
      </c>
      <c r="R6" s="21" t="s">
        <v>55</v>
      </c>
      <c r="S6" s="21" t="s">
        <v>55</v>
      </c>
      <c r="T6" s="21" t="s">
        <v>55</v>
      </c>
      <c r="U6" s="21"/>
      <c r="V6" s="21"/>
      <c r="W6" s="21"/>
      <c r="X6" s="21"/>
      <c r="Y6" s="21"/>
      <c r="Z6" s="21"/>
      <c r="AA6" s="21" t="s">
        <v>55</v>
      </c>
      <c r="AB6" s="21" t="s">
        <v>55</v>
      </c>
      <c r="AC6" s="21" t="s">
        <v>55</v>
      </c>
      <c r="AD6" s="21"/>
      <c r="AE6" s="21"/>
      <c r="AF6" s="21"/>
      <c r="AG6" s="21"/>
      <c r="AH6" s="21"/>
      <c r="AI6" s="21"/>
      <c r="AJ6" s="92">
        <f t="shared" si="2"/>
        <v>0</v>
      </c>
    </row>
    <row r="7" spans="1:36" x14ac:dyDescent="0.2">
      <c r="A7" s="53" t="str">
        <f>IF(Mitarbeiter!A5="","",Mitarbeiter!A5&amp;","&amp;" "&amp;Mitarbeiter!B5&amp;"; "&amp;Mitarbeiter!C5)</f>
        <v>Hüllwegen, Nicole; Dr. med.</v>
      </c>
      <c r="B7" s="54" t="str">
        <f>IF(Mitarbeiter!A5="","",IF(Mitarbeiter!E5="x","FA/FÄ",""))</f>
        <v/>
      </c>
      <c r="C7" s="55">
        <f>IF(Mitarbeiter!A5="","",Mitarbeiter!D5)</f>
        <v>1234</v>
      </c>
      <c r="D7" s="21" t="s">
        <v>55</v>
      </c>
      <c r="E7" s="21"/>
      <c r="F7" s="21"/>
      <c r="G7" s="21" t="s">
        <v>72</v>
      </c>
      <c r="H7" s="25" t="s">
        <v>72</v>
      </c>
      <c r="I7" s="21" t="s">
        <v>55</v>
      </c>
      <c r="J7" s="21" t="s">
        <v>55</v>
      </c>
      <c r="K7" s="21"/>
      <c r="L7" s="21"/>
      <c r="M7" s="21"/>
      <c r="N7" s="21"/>
      <c r="O7" s="21"/>
      <c r="P7" s="21"/>
      <c r="Q7" s="21" t="s">
        <v>72</v>
      </c>
      <c r="R7" s="21"/>
      <c r="S7" s="21"/>
      <c r="T7" s="21"/>
      <c r="U7" s="21" t="s">
        <v>55</v>
      </c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92">
        <f t="shared" si="2"/>
        <v>0</v>
      </c>
    </row>
    <row r="8" spans="1:36" x14ac:dyDescent="0.2">
      <c r="A8" s="53" t="str">
        <f>IF(Mitarbeiter!A6="","",Mitarbeiter!A6&amp;","&amp;" "&amp;Mitarbeiter!B6&amp;"; "&amp;Mitarbeiter!C6)</f>
        <v xml:space="preserve">Hoffmann, Adalbert; </v>
      </c>
      <c r="B8" s="54" t="str">
        <f>IF(Mitarbeiter!A6="","",IF(Mitarbeiter!E6="x","FA/FÄ",""))</f>
        <v>FA/FÄ</v>
      </c>
      <c r="C8" s="55">
        <f>IF(Mitarbeiter!A6="","",Mitarbeiter!D6)</f>
        <v>1885</v>
      </c>
      <c r="D8" s="21" t="s">
        <v>60</v>
      </c>
      <c r="E8" s="21"/>
      <c r="F8" s="21"/>
      <c r="G8" s="21" t="s">
        <v>73</v>
      </c>
      <c r="H8" s="25" t="s">
        <v>72</v>
      </c>
      <c r="I8" s="21"/>
      <c r="J8" s="21" t="s">
        <v>55</v>
      </c>
      <c r="K8" s="21"/>
      <c r="L8" s="21"/>
      <c r="M8" s="21" t="s">
        <v>119</v>
      </c>
      <c r="N8" s="21" t="s">
        <v>108</v>
      </c>
      <c r="O8" s="21" t="s">
        <v>55</v>
      </c>
      <c r="P8" s="21"/>
      <c r="Q8" s="21" t="s">
        <v>72</v>
      </c>
      <c r="R8" s="21" t="s">
        <v>72</v>
      </c>
      <c r="S8" s="21"/>
      <c r="T8" s="21"/>
      <c r="U8" s="21" t="s">
        <v>55</v>
      </c>
      <c r="V8" s="21"/>
      <c r="W8" s="21" t="s">
        <v>55</v>
      </c>
      <c r="X8" s="21" t="s">
        <v>55</v>
      </c>
      <c r="Y8" s="21" t="s">
        <v>55</v>
      </c>
      <c r="Z8" s="21"/>
      <c r="AA8" s="21" t="s">
        <v>55</v>
      </c>
      <c r="AB8" s="21"/>
      <c r="AC8" s="21"/>
      <c r="AD8" s="21" t="s">
        <v>44</v>
      </c>
      <c r="AE8" s="21" t="s">
        <v>44</v>
      </c>
      <c r="AF8" s="21" t="s">
        <v>44</v>
      </c>
      <c r="AG8" s="21" t="s">
        <v>44</v>
      </c>
      <c r="AH8" s="21" t="s">
        <v>44</v>
      </c>
      <c r="AI8" s="21" t="s">
        <v>44</v>
      </c>
      <c r="AJ8" s="92">
        <f t="shared" si="2"/>
        <v>0</v>
      </c>
    </row>
    <row r="9" spans="1:36" x14ac:dyDescent="0.2">
      <c r="A9" s="53" t="str">
        <f>IF(Mitarbeiter!A7="","",Mitarbeiter!A7&amp;","&amp;" "&amp;Mitarbeiter!B7&amp;"; "&amp;Mitarbeiter!C7)</f>
        <v>Meier, Udo; Dr. med.</v>
      </c>
      <c r="B9" s="54" t="str">
        <f>IF(Mitarbeiter!A7="","",IF(Mitarbeiter!E7="x","FA/FÄ",""))</f>
        <v/>
      </c>
      <c r="C9" s="55">
        <f>IF(Mitarbeiter!A7="","",Mitarbeiter!D7)</f>
        <v>1233</v>
      </c>
      <c r="D9" s="21" t="s">
        <v>64</v>
      </c>
      <c r="E9" s="21"/>
      <c r="F9" s="21"/>
      <c r="G9" s="21"/>
      <c r="H9" s="21" t="s">
        <v>39</v>
      </c>
      <c r="I9" s="21"/>
      <c r="J9" s="21"/>
      <c r="K9" s="21"/>
      <c r="L9" s="21"/>
      <c r="M9" s="21" t="s">
        <v>120</v>
      </c>
      <c r="N9" s="21" t="s">
        <v>107</v>
      </c>
      <c r="O9" s="21"/>
      <c r="P9" s="21"/>
      <c r="Q9" s="21"/>
      <c r="R9" s="21"/>
      <c r="S9" s="21"/>
      <c r="T9" s="21"/>
      <c r="U9" s="25" t="s">
        <v>72</v>
      </c>
      <c r="V9" s="25" t="s">
        <v>72</v>
      </c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92">
        <f t="shared" si="2"/>
        <v>0</v>
      </c>
    </row>
    <row r="10" spans="1:36" x14ac:dyDescent="0.2">
      <c r="A10" s="53" t="str">
        <f>IF(Mitarbeiter!A8="","",Mitarbeiter!A8&amp;","&amp;" "&amp;Mitarbeiter!B8&amp;"; "&amp;Mitarbeiter!C8)</f>
        <v xml:space="preserve">Paulus, Pauline; </v>
      </c>
      <c r="B10" s="54" t="str">
        <f>IF(Mitarbeiter!A8="","",IF(Mitarbeiter!E8="x","FA/FÄ",""))</f>
        <v/>
      </c>
      <c r="C10" s="55">
        <f>IF(Mitarbeiter!A8="","",Mitarbeiter!D8)</f>
        <v>4567</v>
      </c>
      <c r="D10" s="21" t="s">
        <v>73</v>
      </c>
      <c r="E10" s="21"/>
      <c r="F10" s="21"/>
      <c r="G10" s="21" t="s">
        <v>54</v>
      </c>
      <c r="H10" s="21"/>
      <c r="I10" s="25" t="s">
        <v>72</v>
      </c>
      <c r="J10" s="25" t="s">
        <v>72</v>
      </c>
      <c r="K10" s="21" t="s">
        <v>55</v>
      </c>
      <c r="L10" s="21"/>
      <c r="M10" s="21"/>
      <c r="N10" s="21" t="s">
        <v>55</v>
      </c>
      <c r="O10" s="21" t="s">
        <v>68</v>
      </c>
      <c r="P10" s="21"/>
      <c r="Q10" s="21" t="s">
        <v>109</v>
      </c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 t="s">
        <v>37</v>
      </c>
      <c r="AC10" s="21" t="s">
        <v>122</v>
      </c>
      <c r="AD10" s="21" t="s">
        <v>122</v>
      </c>
      <c r="AE10" s="21" t="s">
        <v>122</v>
      </c>
      <c r="AF10" s="21" t="s">
        <v>123</v>
      </c>
      <c r="AG10" s="21"/>
      <c r="AH10" s="21"/>
      <c r="AI10" s="21"/>
      <c r="AJ10" s="92">
        <f t="shared" si="2"/>
        <v>0</v>
      </c>
    </row>
    <row r="11" spans="1:36" x14ac:dyDescent="0.2">
      <c r="A11" s="53" t="str">
        <f>IF(Mitarbeiter!A9="","",Mitarbeiter!A9&amp;","&amp;" "&amp;Mitarbeiter!B9&amp;"; "&amp;Mitarbeiter!C9)</f>
        <v>Quest, Theresia; Dr. med.</v>
      </c>
      <c r="B11" s="54" t="str">
        <f>IF(Mitarbeiter!A9="","",IF(Mitarbeiter!E9="x","FA/FÄ",""))</f>
        <v>FA/FÄ</v>
      </c>
      <c r="C11" s="55">
        <f>IF(Mitarbeiter!A9="","",Mitarbeiter!D9)</f>
        <v>1999</v>
      </c>
      <c r="D11" s="21" t="s">
        <v>72</v>
      </c>
      <c r="E11" s="21"/>
      <c r="F11" s="21"/>
      <c r="G11" s="21" t="s">
        <v>55</v>
      </c>
      <c r="H11" s="21"/>
      <c r="I11" s="21"/>
      <c r="J11" s="21"/>
      <c r="K11" s="21"/>
      <c r="L11" s="21"/>
      <c r="M11" s="21"/>
      <c r="N11" s="21"/>
      <c r="O11" s="21"/>
      <c r="P11" s="21"/>
      <c r="Q11" s="21" t="s">
        <v>110</v>
      </c>
      <c r="R11" s="21" t="s">
        <v>111</v>
      </c>
      <c r="S11" s="21"/>
      <c r="T11" s="21"/>
      <c r="U11" s="21"/>
      <c r="V11" s="21" t="s">
        <v>112</v>
      </c>
      <c r="W11" s="21"/>
      <c r="X11" s="21"/>
      <c r="Y11" s="21"/>
      <c r="Z11" s="21"/>
      <c r="AA11" s="21"/>
      <c r="AB11" s="21" t="s">
        <v>123</v>
      </c>
      <c r="AC11" s="21" t="s">
        <v>124</v>
      </c>
      <c r="AD11" s="21"/>
      <c r="AE11" s="21"/>
      <c r="AF11" s="21"/>
      <c r="AG11" s="21"/>
      <c r="AH11" s="21"/>
      <c r="AI11" s="21"/>
      <c r="AJ11" s="92">
        <f t="shared" si="2"/>
        <v>0</v>
      </c>
    </row>
    <row r="12" spans="1:36" x14ac:dyDescent="0.2">
      <c r="A12" s="53" t="str">
        <f>IF(Mitarbeiter!A10="","",Mitarbeiter!A10&amp;","&amp;" "&amp;Mitarbeiter!B10&amp;"; "&amp;Mitarbeiter!C10)</f>
        <v/>
      </c>
      <c r="B12" s="54" t="str">
        <f>IF(Mitarbeiter!A10="","",IF(Mitarbeiter!E10="x","FA/FÄ",""))</f>
        <v/>
      </c>
      <c r="C12" s="55" t="str">
        <f>IF(Mitarbeiter!A10="","",Mitarbeiter!D10)</f>
        <v/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92" t="str">
        <f t="shared" si="2"/>
        <v/>
      </c>
    </row>
    <row r="13" spans="1:36" x14ac:dyDescent="0.2">
      <c r="A13" s="53" t="str">
        <f>IF(Mitarbeiter!A11="","",Mitarbeiter!A11&amp;","&amp;" "&amp;Mitarbeiter!B11&amp;"; "&amp;Mitarbeiter!C11)</f>
        <v/>
      </c>
      <c r="B13" s="54" t="str">
        <f>IF(Mitarbeiter!A11="","",IF(Mitarbeiter!E11="x","FA/FÄ",""))</f>
        <v/>
      </c>
      <c r="C13" s="55" t="str">
        <f>IF(Mitarbeiter!A11="","",Mitarbeiter!D11)</f>
        <v/>
      </c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92" t="str">
        <f t="shared" si="2"/>
        <v/>
      </c>
    </row>
    <row r="14" spans="1:36" x14ac:dyDescent="0.2">
      <c r="A14" s="53" t="str">
        <f>IF(Mitarbeiter!A12="","",Mitarbeiter!A12&amp;","&amp;" "&amp;Mitarbeiter!B12&amp;"; "&amp;Mitarbeiter!C12)</f>
        <v/>
      </c>
      <c r="B14" s="54" t="str">
        <f>IF(Mitarbeiter!A12="","",IF(Mitarbeiter!E12="x","FA/FÄ",""))</f>
        <v/>
      </c>
      <c r="C14" s="55" t="str">
        <f>IF(Mitarbeiter!A12="","",Mitarbeiter!D12)</f>
        <v/>
      </c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92" t="str">
        <f t="shared" si="2"/>
        <v/>
      </c>
    </row>
    <row r="15" spans="1:36" x14ac:dyDescent="0.2">
      <c r="A15" s="53" t="str">
        <f>IF(Mitarbeiter!A13="","",Mitarbeiter!A13&amp;","&amp;" "&amp;Mitarbeiter!B13&amp;"; "&amp;Mitarbeiter!C13)</f>
        <v/>
      </c>
      <c r="B15" s="54" t="str">
        <f>IF(Mitarbeiter!A13="","",IF(Mitarbeiter!E13="x","FA/FÄ",""))</f>
        <v/>
      </c>
      <c r="C15" s="55" t="str">
        <f>IF(Mitarbeiter!A13="","",Mitarbeiter!D13)</f>
        <v/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92" t="str">
        <f t="shared" si="2"/>
        <v/>
      </c>
    </row>
    <row r="16" spans="1:36" x14ac:dyDescent="0.2">
      <c r="A16" s="53" t="str">
        <f>IF(Mitarbeiter!A14="","",Mitarbeiter!A14&amp;","&amp;" "&amp;Mitarbeiter!B14&amp;"; "&amp;Mitarbeiter!C14)</f>
        <v/>
      </c>
      <c r="B16" s="54" t="str">
        <f>IF(Mitarbeiter!A14="","",IF(Mitarbeiter!E14="x","FA/FÄ",""))</f>
        <v/>
      </c>
      <c r="C16" s="55" t="str">
        <f>IF(Mitarbeiter!A14="","",Mitarbeiter!D14)</f>
        <v/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92" t="str">
        <f t="shared" si="2"/>
        <v/>
      </c>
    </row>
    <row r="17" spans="1:36" x14ac:dyDescent="0.2">
      <c r="A17" s="53" t="str">
        <f>IF(Mitarbeiter!A15="","",Mitarbeiter!A15&amp;","&amp;" "&amp;Mitarbeiter!B15&amp;"; "&amp;Mitarbeiter!C15)</f>
        <v/>
      </c>
      <c r="B17" s="54" t="str">
        <f>IF(Mitarbeiter!A15="","",IF(Mitarbeiter!E15="x","FA/FÄ",""))</f>
        <v/>
      </c>
      <c r="C17" s="55" t="str">
        <f>IF(Mitarbeiter!A15="","",Mitarbeiter!D15)</f>
        <v/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92" t="str">
        <f t="shared" si="2"/>
        <v/>
      </c>
    </row>
    <row r="18" spans="1:36" x14ac:dyDescent="0.2">
      <c r="A18" s="53" t="str">
        <f>IF(Mitarbeiter!A16="","",Mitarbeiter!A16&amp;","&amp;" "&amp;Mitarbeiter!B16&amp;"; "&amp;Mitarbeiter!C16)</f>
        <v/>
      </c>
      <c r="B18" s="54" t="str">
        <f>IF(Mitarbeiter!A16="","",IF(Mitarbeiter!E16="x","FA/FÄ",""))</f>
        <v/>
      </c>
      <c r="C18" s="55" t="str">
        <f>IF(Mitarbeiter!A16="","",Mitarbeiter!D16)</f>
        <v/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92" t="str">
        <f t="shared" si="2"/>
        <v/>
      </c>
    </row>
    <row r="19" spans="1:36" x14ac:dyDescent="0.2">
      <c r="A19" s="53" t="str">
        <f>IF(Mitarbeiter!A17="","",Mitarbeiter!A17&amp;","&amp;" "&amp;Mitarbeiter!B17&amp;"; "&amp;Mitarbeiter!C17)</f>
        <v/>
      </c>
      <c r="B19" s="54" t="str">
        <f>IF(Mitarbeiter!A17="","",IF(Mitarbeiter!E17="x","FA/FÄ",""))</f>
        <v/>
      </c>
      <c r="C19" s="55" t="str">
        <f>IF(Mitarbeiter!A17="","",Mitarbeiter!D17)</f>
        <v/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92" t="str">
        <f t="shared" si="2"/>
        <v/>
      </c>
    </row>
    <row r="20" spans="1:36" x14ac:dyDescent="0.2">
      <c r="A20" s="53" t="str">
        <f>IF(Mitarbeiter!A18="","",Mitarbeiter!A18&amp;","&amp;" "&amp;Mitarbeiter!B18&amp;"; "&amp;Mitarbeiter!C18)</f>
        <v/>
      </c>
      <c r="B20" s="54" t="str">
        <f>IF(Mitarbeiter!A18="","",IF(Mitarbeiter!E18="x","FA/FÄ",""))</f>
        <v/>
      </c>
      <c r="C20" s="55" t="str">
        <f>IF(Mitarbeiter!A18="","",Mitarbeiter!D18)</f>
        <v/>
      </c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92" t="str">
        <f t="shared" si="2"/>
        <v/>
      </c>
    </row>
    <row r="21" spans="1:36" x14ac:dyDescent="0.2">
      <c r="A21" s="53" t="str">
        <f>IF(Mitarbeiter!A19="","",Mitarbeiter!A19&amp;","&amp;" "&amp;Mitarbeiter!B19&amp;"; "&amp;Mitarbeiter!C19)</f>
        <v/>
      </c>
      <c r="B21" s="54" t="str">
        <f>IF(Mitarbeiter!A19="","",IF(Mitarbeiter!E19="x","FA/FÄ",""))</f>
        <v/>
      </c>
      <c r="C21" s="55" t="str">
        <f>IF(Mitarbeiter!A19="","",Mitarbeiter!D19)</f>
        <v/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92" t="str">
        <f t="shared" si="2"/>
        <v/>
      </c>
    </row>
    <row r="22" spans="1:36" x14ac:dyDescent="0.2">
      <c r="A22" s="53" t="str">
        <f>IF(Mitarbeiter!A20="","",Mitarbeiter!A20&amp;","&amp;" "&amp;Mitarbeiter!B20&amp;"; "&amp;Mitarbeiter!C20)</f>
        <v/>
      </c>
      <c r="B22" s="54" t="str">
        <f>IF(Mitarbeiter!A20="","",IF(Mitarbeiter!E20="x","FA/FÄ",""))</f>
        <v/>
      </c>
      <c r="C22" s="55" t="str">
        <f>IF(Mitarbeiter!A20="","",Mitarbeiter!D20)</f>
        <v/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92" t="str">
        <f t="shared" si="2"/>
        <v/>
      </c>
    </row>
    <row r="23" spans="1:36" x14ac:dyDescent="0.2">
      <c r="A23" s="53" t="str">
        <f>IF(Mitarbeiter!A21="","",Mitarbeiter!A21&amp;","&amp;" "&amp;Mitarbeiter!B21&amp;"; "&amp;Mitarbeiter!C21)</f>
        <v/>
      </c>
      <c r="B23" s="54" t="str">
        <f>IF(Mitarbeiter!A21="","",IF(Mitarbeiter!E21="x","FA/FÄ",""))</f>
        <v/>
      </c>
      <c r="C23" s="55" t="str">
        <f>IF(Mitarbeiter!A21="","",Mitarbeiter!D21)</f>
        <v/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92" t="str">
        <f t="shared" si="2"/>
        <v/>
      </c>
    </row>
    <row r="24" spans="1:36" x14ac:dyDescent="0.2">
      <c r="A24" s="53" t="str">
        <f>IF(Mitarbeiter!A22="","",Mitarbeiter!A22&amp;","&amp;" "&amp;Mitarbeiter!B22&amp;"; "&amp;Mitarbeiter!C22)</f>
        <v/>
      </c>
      <c r="B24" s="54" t="str">
        <f>IF(Mitarbeiter!A22="","",IF(Mitarbeiter!E22="x","FA/FÄ",""))</f>
        <v/>
      </c>
      <c r="C24" s="55" t="str">
        <f>IF(Mitarbeiter!A22="","",Mitarbeiter!D22)</f>
        <v/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92" t="str">
        <f t="shared" si="2"/>
        <v/>
      </c>
    </row>
    <row r="25" spans="1:36" x14ac:dyDescent="0.2">
      <c r="A25" s="53" t="str">
        <f>IF(Mitarbeiter!A23="","",Mitarbeiter!A23&amp;","&amp;" "&amp;Mitarbeiter!B23&amp;"; "&amp;Mitarbeiter!C23)</f>
        <v/>
      </c>
      <c r="B25" s="54" t="str">
        <f>IF(Mitarbeiter!A23="","",IF(Mitarbeiter!E23="x","FA/FÄ",""))</f>
        <v/>
      </c>
      <c r="C25" s="55" t="str">
        <f>IF(Mitarbeiter!A23="","",Mitarbeiter!D23)</f>
        <v/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92" t="str">
        <f t="shared" si="2"/>
        <v/>
      </c>
    </row>
    <row r="26" spans="1:36" x14ac:dyDescent="0.2">
      <c r="A26" s="53" t="str">
        <f>IF(Mitarbeiter!A24="","",Mitarbeiter!A24&amp;","&amp;" "&amp;Mitarbeiter!B24&amp;"; "&amp;Mitarbeiter!C24)</f>
        <v/>
      </c>
      <c r="B26" s="54" t="str">
        <f>IF(Mitarbeiter!A24="","",IF(Mitarbeiter!E24="x","FA/FÄ",""))</f>
        <v/>
      </c>
      <c r="C26" s="55" t="str">
        <f>IF(Mitarbeiter!A24="","",Mitarbeiter!D24)</f>
        <v/>
      </c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92" t="str">
        <f t="shared" si="2"/>
        <v/>
      </c>
    </row>
    <row r="27" spans="1:36" x14ac:dyDescent="0.2">
      <c r="A27" s="53" t="str">
        <f>IF(Mitarbeiter!A25="","",Mitarbeiter!A25&amp;","&amp;" "&amp;Mitarbeiter!B25&amp;"; "&amp;Mitarbeiter!C25)</f>
        <v/>
      </c>
      <c r="B27" s="54" t="str">
        <f>IF(Mitarbeiter!A25="","",IF(Mitarbeiter!E25="x","FA/FÄ",""))</f>
        <v/>
      </c>
      <c r="C27" s="55" t="str">
        <f>IF(Mitarbeiter!A25="","",Mitarbeiter!D25)</f>
        <v/>
      </c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92" t="str">
        <f t="shared" si="2"/>
        <v/>
      </c>
    </row>
    <row r="28" spans="1:36" x14ac:dyDescent="0.2">
      <c r="A28" s="53" t="str">
        <f>IF(Mitarbeiter!A26="","",Mitarbeiter!A26&amp;","&amp;" "&amp;Mitarbeiter!B26&amp;"; "&amp;Mitarbeiter!C26)</f>
        <v/>
      </c>
      <c r="B28" s="54" t="str">
        <f>IF(Mitarbeiter!A26="","",IF(Mitarbeiter!E26="x","FA/FÄ",""))</f>
        <v/>
      </c>
      <c r="C28" s="55" t="str">
        <f>IF(Mitarbeiter!A26="","",Mitarbeiter!D26)</f>
        <v/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92" t="str">
        <f t="shared" si="2"/>
        <v/>
      </c>
    </row>
    <row r="29" spans="1:36" ht="15" thickBot="1" x14ac:dyDescent="0.25">
      <c r="A29" s="56" t="str">
        <f>IF(Mitarbeiter!A27="","",Mitarbeiter!A27&amp;","&amp;" "&amp;Mitarbeiter!B27&amp;"; "&amp;Mitarbeiter!C27)</f>
        <v/>
      </c>
      <c r="B29" s="57" t="str">
        <f>IF(Mitarbeiter!A27="","",IF(Mitarbeiter!E27="x","FA/FÄ",""))</f>
        <v/>
      </c>
      <c r="C29" s="58" t="str">
        <f>IF(Mitarbeiter!A27="","",Mitarbeiter!D27)</f>
        <v/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93" t="str">
        <f t="shared" si="2"/>
        <v/>
      </c>
    </row>
    <row r="30" spans="1:36" ht="15" thickBot="1" x14ac:dyDescent="0.25">
      <c r="W30" s="25"/>
      <c r="X30" s="25"/>
      <c r="Y30" s="25"/>
      <c r="Z30" s="25"/>
      <c r="AA30" s="25"/>
      <c r="AB30" s="25"/>
      <c r="AC30" s="25"/>
    </row>
    <row r="31" spans="1:36" s="20" customFormat="1" x14ac:dyDescent="0.2">
      <c r="A31" s="80" t="s">
        <v>45</v>
      </c>
      <c r="B31" s="81"/>
      <c r="C31" s="81"/>
      <c r="D31" s="26" t="s">
        <v>82</v>
      </c>
      <c r="E31" s="26"/>
      <c r="F31" s="26" t="s">
        <v>73</v>
      </c>
      <c r="G31" s="27"/>
      <c r="H31" s="26"/>
      <c r="I31" s="26" t="s">
        <v>78</v>
      </c>
      <c r="J31" s="26"/>
      <c r="K31" s="26" t="s">
        <v>74</v>
      </c>
      <c r="L31" s="26"/>
      <c r="M31" s="28"/>
      <c r="N31" s="26"/>
      <c r="O31" s="26" t="s">
        <v>81</v>
      </c>
      <c r="P31" s="26"/>
      <c r="Q31" s="26"/>
      <c r="R31" s="26" t="s">
        <v>76</v>
      </c>
      <c r="S31" s="26"/>
      <c r="T31" s="29"/>
      <c r="U31" s="26"/>
      <c r="V31" s="26" t="s">
        <v>85</v>
      </c>
      <c r="W31" s="30"/>
      <c r="X31" s="30"/>
      <c r="Y31" s="30" t="s">
        <v>44</v>
      </c>
      <c r="Z31" s="31"/>
      <c r="AA31" s="26"/>
      <c r="AB31" s="26" t="s">
        <v>94</v>
      </c>
      <c r="AC31" s="26"/>
      <c r="AD31" s="26" t="s">
        <v>37</v>
      </c>
      <c r="AE31" s="74"/>
      <c r="AF31" s="26"/>
      <c r="AG31" s="26"/>
      <c r="AH31" s="30"/>
      <c r="AI31" s="32"/>
      <c r="AJ31" s="33"/>
    </row>
    <row r="32" spans="1:36" s="20" customFormat="1" x14ac:dyDescent="0.2">
      <c r="A32" s="19"/>
      <c r="C32" s="25"/>
      <c r="D32" s="25" t="s">
        <v>83</v>
      </c>
      <c r="E32" s="25"/>
      <c r="F32" s="25" t="s">
        <v>72</v>
      </c>
      <c r="G32" s="34"/>
      <c r="H32" s="25"/>
      <c r="I32" s="25" t="s">
        <v>79</v>
      </c>
      <c r="J32" s="25"/>
      <c r="K32" s="25" t="s">
        <v>75</v>
      </c>
      <c r="L32" s="25"/>
      <c r="M32" s="35"/>
      <c r="N32" s="25"/>
      <c r="O32" s="25" t="s">
        <v>80</v>
      </c>
      <c r="P32" s="25"/>
      <c r="Q32" s="25"/>
      <c r="R32" s="25" t="s">
        <v>77</v>
      </c>
      <c r="S32" s="25"/>
      <c r="T32" s="72"/>
      <c r="U32" s="25"/>
      <c r="V32" s="25" t="s">
        <v>86</v>
      </c>
      <c r="Y32" s="20" t="s">
        <v>87</v>
      </c>
      <c r="Z32" s="36"/>
      <c r="AA32" s="25"/>
      <c r="AB32" s="25"/>
      <c r="AC32" s="25"/>
      <c r="AD32" s="25"/>
      <c r="AE32" s="33"/>
      <c r="AF32" s="25"/>
      <c r="AG32" s="25"/>
      <c r="AI32" s="37"/>
    </row>
    <row r="33" spans="1:36" x14ac:dyDescent="0.2">
      <c r="A33" s="19"/>
      <c r="B33" s="20"/>
      <c r="C33" s="25"/>
      <c r="D33" s="25"/>
      <c r="E33" s="25"/>
      <c r="F33" s="25"/>
      <c r="G33" s="25"/>
      <c r="H33" s="25"/>
      <c r="I33" s="25" t="s">
        <v>88</v>
      </c>
      <c r="J33" s="25"/>
      <c r="K33" s="25" t="s">
        <v>84</v>
      </c>
      <c r="L33" s="25"/>
      <c r="M33" s="38"/>
      <c r="N33" s="25"/>
      <c r="O33" s="25" t="s">
        <v>93</v>
      </c>
      <c r="P33" s="25"/>
      <c r="Q33" s="25"/>
      <c r="R33" s="25" t="s">
        <v>39</v>
      </c>
      <c r="S33" s="25"/>
      <c r="T33" s="39"/>
      <c r="U33" s="25"/>
      <c r="V33" s="25" t="s">
        <v>91</v>
      </c>
      <c r="W33" s="25"/>
      <c r="X33" s="25"/>
      <c r="Y33" s="25" t="s">
        <v>28</v>
      </c>
      <c r="Z33" s="40"/>
      <c r="AA33" s="25"/>
      <c r="AB33" s="25"/>
      <c r="AC33" s="25"/>
      <c r="AD33" s="25"/>
      <c r="AE33" s="25"/>
      <c r="AF33" s="25"/>
      <c r="AG33" s="25"/>
      <c r="AH33" s="20"/>
      <c r="AI33" s="37"/>
      <c r="AJ33" s="20"/>
    </row>
    <row r="34" spans="1:36" ht="15" thickBot="1" x14ac:dyDescent="0.25">
      <c r="A34" s="22"/>
      <c r="B34" s="23"/>
      <c r="C34" s="41"/>
      <c r="D34" s="41"/>
      <c r="E34" s="41"/>
      <c r="F34" s="41"/>
      <c r="G34" s="41"/>
      <c r="H34" s="41"/>
      <c r="I34" s="41" t="s">
        <v>89</v>
      </c>
      <c r="J34" s="41"/>
      <c r="K34" s="41" t="s">
        <v>90</v>
      </c>
      <c r="L34" s="41"/>
      <c r="M34" s="42"/>
      <c r="N34" s="41"/>
      <c r="O34" s="41"/>
      <c r="P34" s="41"/>
      <c r="Q34" s="41"/>
      <c r="R34" s="41"/>
      <c r="S34" s="41"/>
      <c r="T34" s="41"/>
      <c r="U34" s="41"/>
      <c r="V34" s="41" t="s">
        <v>92</v>
      </c>
      <c r="W34" s="41"/>
      <c r="X34" s="41"/>
      <c r="Y34" s="41" t="s">
        <v>32</v>
      </c>
      <c r="Z34" s="43"/>
      <c r="AA34" s="41"/>
      <c r="AB34" s="41"/>
      <c r="AC34" s="41"/>
      <c r="AD34" s="41"/>
      <c r="AE34" s="41"/>
      <c r="AF34" s="41"/>
      <c r="AG34" s="41"/>
      <c r="AH34" s="23"/>
      <c r="AI34" s="44"/>
      <c r="AJ34" s="20"/>
    </row>
    <row r="35" spans="1:36" x14ac:dyDescent="0.2">
      <c r="A35" s="45"/>
      <c r="B35" s="21"/>
      <c r="C35" s="33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0"/>
      <c r="AE35" s="20"/>
      <c r="AF35" s="20"/>
      <c r="AG35" s="20"/>
      <c r="AH35" s="20"/>
      <c r="AI35" s="20"/>
      <c r="AJ35" s="20"/>
    </row>
    <row r="36" spans="1:36" x14ac:dyDescent="0.2">
      <c r="A36" s="45"/>
      <c r="B36" s="21"/>
      <c r="C36" s="33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0"/>
      <c r="AE36" s="20"/>
      <c r="AF36" s="20"/>
      <c r="AG36" s="20"/>
      <c r="AH36" s="20"/>
      <c r="AI36" s="20"/>
      <c r="AJ36" s="20"/>
    </row>
    <row r="37" spans="1:36" x14ac:dyDescent="0.2">
      <c r="A37" s="45"/>
      <c r="B37" s="21"/>
      <c r="C37" s="21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5"/>
      <c r="X37" s="25"/>
      <c r="Y37" s="25"/>
      <c r="Z37" s="25"/>
      <c r="AA37" s="25"/>
      <c r="AB37" s="25"/>
      <c r="AC37" s="25"/>
      <c r="AD37" s="20"/>
      <c r="AE37" s="20"/>
      <c r="AF37" s="20"/>
      <c r="AG37" s="20"/>
      <c r="AH37" s="20"/>
      <c r="AI37" s="20"/>
      <c r="AJ37" s="20"/>
    </row>
    <row r="38" spans="1:36" x14ac:dyDescent="0.2">
      <c r="A38" s="45"/>
      <c r="B38" s="21"/>
      <c r="C38" s="21"/>
      <c r="W38" s="25"/>
      <c r="X38" s="25"/>
      <c r="Y38" s="25"/>
      <c r="Z38" s="25"/>
      <c r="AA38" s="25"/>
      <c r="AB38" s="25"/>
      <c r="AC38" s="25"/>
    </row>
    <row r="39" spans="1:36" x14ac:dyDescent="0.2">
      <c r="A39" s="45"/>
      <c r="B39" s="21"/>
      <c r="C39" s="21"/>
      <c r="W39" s="25"/>
      <c r="X39" s="25"/>
      <c r="Y39" s="25"/>
      <c r="Z39" s="25"/>
      <c r="AA39" s="25"/>
      <c r="AB39" s="25"/>
      <c r="AC39" s="25"/>
    </row>
    <row r="40" spans="1:36" x14ac:dyDescent="0.2">
      <c r="A40" s="45"/>
      <c r="B40" s="21"/>
      <c r="C40" s="21"/>
      <c r="W40" s="25"/>
      <c r="X40" s="25"/>
      <c r="Y40" s="25"/>
      <c r="Z40" s="25"/>
      <c r="AA40" s="25"/>
      <c r="AB40" s="25"/>
      <c r="AC40" s="25"/>
    </row>
    <row r="41" spans="1:36" x14ac:dyDescent="0.2">
      <c r="A41" s="45"/>
      <c r="B41" s="21"/>
      <c r="C41" s="21"/>
      <c r="W41" s="25"/>
      <c r="X41" s="25"/>
      <c r="Y41" s="25"/>
      <c r="Z41" s="25"/>
      <c r="AA41" s="25"/>
      <c r="AB41" s="25"/>
      <c r="AC41" s="25"/>
    </row>
    <row r="42" spans="1:36" x14ac:dyDescent="0.2">
      <c r="A42" s="45"/>
      <c r="B42" s="21"/>
      <c r="C42" s="21"/>
    </row>
    <row r="43" spans="1:36" x14ac:dyDescent="0.2">
      <c r="A43" s="45"/>
      <c r="B43" s="21"/>
      <c r="C43" s="21"/>
    </row>
    <row r="44" spans="1:36" x14ac:dyDescent="0.2">
      <c r="A44" s="45"/>
      <c r="B44" s="21"/>
      <c r="C44" s="21"/>
    </row>
    <row r="45" spans="1:36" x14ac:dyDescent="0.2">
      <c r="A45" s="45"/>
      <c r="B45" s="21"/>
      <c r="C45" s="21"/>
    </row>
    <row r="46" spans="1:36" x14ac:dyDescent="0.2">
      <c r="A46" s="45"/>
      <c r="B46" s="21"/>
      <c r="C46" s="21"/>
    </row>
    <row r="47" spans="1:36" x14ac:dyDescent="0.2">
      <c r="A47" s="45"/>
      <c r="B47" s="21"/>
      <c r="C47" s="21"/>
    </row>
    <row r="48" spans="1:36" x14ac:dyDescent="0.2">
      <c r="A48" s="45"/>
      <c r="B48" s="21"/>
      <c r="C48" s="21"/>
    </row>
    <row r="49" spans="1:3" x14ac:dyDescent="0.2">
      <c r="A49" s="45"/>
      <c r="B49" s="21"/>
      <c r="C49" s="21"/>
    </row>
    <row r="50" spans="1:3" x14ac:dyDescent="0.2">
      <c r="A50" s="45"/>
      <c r="B50" s="21"/>
      <c r="C50" s="21"/>
    </row>
    <row r="51" spans="1:3" x14ac:dyDescent="0.2">
      <c r="A51" s="45"/>
      <c r="B51" s="21"/>
      <c r="C51" s="21"/>
    </row>
    <row r="52" spans="1:3" x14ac:dyDescent="0.2">
      <c r="A52" s="45"/>
      <c r="B52" s="21"/>
      <c r="C52" s="21"/>
    </row>
    <row r="53" spans="1:3" x14ac:dyDescent="0.2">
      <c r="A53" s="45"/>
      <c r="B53" s="21"/>
      <c r="C53" s="21"/>
    </row>
    <row r="54" spans="1:3" x14ac:dyDescent="0.2">
      <c r="A54" s="45"/>
      <c r="B54" s="21"/>
      <c r="C54" s="21"/>
    </row>
    <row r="55" spans="1:3" x14ac:dyDescent="0.2">
      <c r="A55" s="45"/>
      <c r="B55" s="21"/>
      <c r="C55" s="21"/>
    </row>
    <row r="56" spans="1:3" x14ac:dyDescent="0.2">
      <c r="A56" s="45"/>
      <c r="B56" s="21"/>
      <c r="C56" s="21"/>
    </row>
    <row r="57" spans="1:3" x14ac:dyDescent="0.2">
      <c r="A57" s="45"/>
      <c r="B57" s="21"/>
      <c r="C57" s="21"/>
    </row>
    <row r="58" spans="1:3" x14ac:dyDescent="0.2">
      <c r="A58" s="45"/>
      <c r="B58" s="21"/>
      <c r="C58" s="21"/>
    </row>
    <row r="59" spans="1:3" x14ac:dyDescent="0.2">
      <c r="A59" s="45"/>
      <c r="B59" s="21"/>
      <c r="C59" s="21"/>
    </row>
    <row r="60" spans="1:3" x14ac:dyDescent="0.2">
      <c r="A60" s="45"/>
      <c r="B60" s="21"/>
      <c r="C60" s="21"/>
    </row>
    <row r="61" spans="1:3" x14ac:dyDescent="0.2">
      <c r="A61" s="45"/>
      <c r="B61" s="21"/>
      <c r="C61" s="21"/>
    </row>
    <row r="62" spans="1:3" x14ac:dyDescent="0.2">
      <c r="A62" s="46"/>
      <c r="B62" s="45"/>
      <c r="C62" s="21"/>
    </row>
    <row r="63" spans="1:3" x14ac:dyDescent="0.2">
      <c r="A63" s="46"/>
      <c r="B63" s="45"/>
      <c r="C63" s="21"/>
    </row>
    <row r="64" spans="1:3" x14ac:dyDescent="0.2">
      <c r="A64" s="46"/>
      <c r="B64" s="45"/>
      <c r="C64" s="21"/>
    </row>
    <row r="65" spans="1:3" x14ac:dyDescent="0.2">
      <c r="A65" s="46"/>
      <c r="B65" s="45"/>
      <c r="C65" s="21"/>
    </row>
    <row r="66" spans="1:3" x14ac:dyDescent="0.2">
      <c r="A66" s="46"/>
      <c r="B66" s="45"/>
      <c r="C66" s="21"/>
    </row>
    <row r="67" spans="1:3" x14ac:dyDescent="0.2">
      <c r="A67" s="46"/>
      <c r="B67" s="45"/>
      <c r="C67" s="21"/>
    </row>
    <row r="68" spans="1:3" x14ac:dyDescent="0.2">
      <c r="A68" s="46"/>
      <c r="B68" s="45"/>
      <c r="C68" s="21"/>
    </row>
    <row r="69" spans="1:3" x14ac:dyDescent="0.2">
      <c r="A69" s="46"/>
      <c r="B69" s="45"/>
      <c r="C69" s="21"/>
    </row>
    <row r="70" spans="1:3" x14ac:dyDescent="0.2">
      <c r="A70" s="46"/>
      <c r="B70" s="45"/>
      <c r="C70" s="21"/>
    </row>
    <row r="71" spans="1:3" x14ac:dyDescent="0.2">
      <c r="A71" s="46"/>
      <c r="B71" s="45"/>
      <c r="C71" s="21"/>
    </row>
  </sheetData>
  <mergeCells count="4">
    <mergeCell ref="A31:C31"/>
    <mergeCell ref="AJ2:AJ3"/>
    <mergeCell ref="A2:B3"/>
    <mergeCell ref="C2:C3"/>
  </mergeCells>
  <conditionalFormatting sqref="A4:AI29">
    <cfRule type="expression" dxfId="13" priority="21">
      <formula>$A4&lt;&gt;""</formula>
    </cfRule>
  </conditionalFormatting>
  <conditionalFormatting sqref="D2:AI3">
    <cfRule type="expression" dxfId="12" priority="24">
      <formula>MONTH(D$2)&lt;&gt;MONTH($A$1)</formula>
    </cfRule>
  </conditionalFormatting>
  <conditionalFormatting sqref="D4:AI29">
    <cfRule type="containsText" dxfId="11" priority="18" operator="containsText" text="Am-f">
      <formula>NOT(ISERROR(SEARCH("Am-f",D4)))</formula>
    </cfRule>
    <cfRule type="containsText" dxfId="10" priority="17" operator="containsText" text="Am-s">
      <formula>NOT(ISERROR(SEARCH("Am-s",D4)))</formula>
    </cfRule>
    <cfRule type="expression" dxfId="9" priority="16">
      <formula>OR(D4="u",D4="x",D4="(x)")</formula>
    </cfRule>
    <cfRule type="expression" dxfId="8" priority="13">
      <formula>OR(D4="K1-f",D4="K2-f",D4="K3-f",D4="K4-f")</formula>
    </cfRule>
    <cfRule type="expression" dxfId="7" priority="10">
      <formula>OR(D4="K1-s",D4="K2-s",D4="K3-s",D4="K4-s")</formula>
    </cfRule>
    <cfRule type="expression" dxfId="6" priority="8">
      <formula>OR(D4="K1-m",D4="K2-m",D4="K3-m",D4="K4-m")</formula>
    </cfRule>
    <cfRule type="expression" dxfId="5" priority="7">
      <formula>OR(D4="K1-n",D4="K2-n",D4="K3-n",D4="K4-n")</formula>
    </cfRule>
    <cfRule type="expression" dxfId="4" priority="6">
      <formula>OR(D4="K1-w",D4="K2-w",D4="K3-w",D4="K4-w")</formula>
    </cfRule>
    <cfRule type="expression" dxfId="3" priority="20">
      <formula>WEEKDAY(D$2,2)&gt;5</formula>
    </cfRule>
    <cfRule type="containsText" dxfId="2" priority="5" operator="containsText" text="No">
      <formula>NOT(ISERROR(SEARCH("No",D4)))</formula>
    </cfRule>
    <cfRule type="expression" dxfId="1" priority="4">
      <formula>OR(D4="Fo",D4="Fo?")</formula>
    </cfRule>
    <cfRule type="containsText" dxfId="0" priority="3" operator="containsText" text="Ez">
      <formula>NOT(ISERROR(SEARCH("Ez",D4)))</formula>
    </cfRule>
  </conditionalFormatting>
  <printOptions horizontalCentered="1"/>
  <pageMargins left="0.31496062992125984" right="0.31496062992125984" top="0.59055118110236227" bottom="0.19685039370078741" header="0.31496062992125984" footer="0.31496062992125984"/>
  <pageSetup paperSize="9" orientation="landscape" horizontalDpi="0" verticalDpi="0"/>
  <headerFooter>
    <oddHeader>&amp;L&amp;"Calibri,Standard"&amp;K000000Klinik für Kinder- und Jugendmedizin St. Louise&amp;C&amp;"Calibri,Standard"&amp;K000000Dienstplan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Mitarbeiter</vt:lpstr>
      <vt:lpstr>Dienste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2020-04-28T17:10:55Z</dcterms:created>
  <dcterms:modified xsi:type="dcterms:W3CDTF">2020-05-03T08:36:01Z</dcterms:modified>
</cp:coreProperties>
</file>