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drawings/drawing2.xml" ContentType="application/vnd.openxmlformats-officedocument.drawing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J:\backup_20150419\Back\Arbeitgeber\Actario\Actario\Bestelllisten\Tests\"/>
    </mc:Choice>
  </mc:AlternateContent>
  <bookViews>
    <workbookView xWindow="0" yWindow="0" windowWidth="16125" windowHeight="13170" tabRatio="500" activeTab="2"/>
  </bookViews>
  <sheets>
    <sheet name="Artikel Tr" sheetId="17" r:id="rId1"/>
    <sheet name="Artikel En" sheetId="18" r:id="rId2"/>
    <sheet name="Bestellliste Tr" sheetId="21" r:id="rId3"/>
    <sheet name="Bestellliste En" sheetId="22" r:id="rId4"/>
    <sheet name="SN" sheetId="9" state="hidden" r:id="rId5"/>
    <sheet name="TN" sheetId="10" state="hidden" r:id="rId6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21" l="1"/>
  <c r="C9" i="21"/>
  <c r="D9" i="21"/>
  <c r="E9" i="21"/>
  <c r="B10" i="21"/>
  <c r="D10" i="21" s="1"/>
  <c r="C10" i="21"/>
  <c r="B11" i="21"/>
  <c r="C11" i="21"/>
  <c r="D11" i="21"/>
  <c r="E11" i="21"/>
  <c r="B12" i="21"/>
  <c r="D12" i="21" s="1"/>
  <c r="C12" i="21"/>
  <c r="B13" i="21"/>
  <c r="D13" i="21" s="1"/>
  <c r="C13" i="21"/>
  <c r="B8" i="21"/>
  <c r="B9" i="22"/>
  <c r="C9" i="22" s="1"/>
  <c r="B10" i="22"/>
  <c r="E10" i="22" s="1"/>
  <c r="B11" i="22"/>
  <c r="C11" i="22" s="1"/>
  <c r="D11" i="22"/>
  <c r="B12" i="22"/>
  <c r="C12" i="22" s="1"/>
  <c r="E12" i="22"/>
  <c r="B13" i="22"/>
  <c r="E13" i="22" s="1"/>
  <c r="B14" i="22"/>
  <c r="E14" i="22" s="1"/>
  <c r="C14" i="22"/>
  <c r="D14" i="22"/>
  <c r="B8" i="22"/>
  <c r="G21" i="22"/>
  <c r="G19" i="22"/>
  <c r="D17" i="22"/>
  <c r="E4" i="22"/>
  <c r="C4" i="22"/>
  <c r="E12" i="21" l="1"/>
  <c r="E13" i="21"/>
  <c r="E10" i="21"/>
  <c r="D13" i="22"/>
  <c r="D10" i="22"/>
  <c r="C13" i="22"/>
  <c r="E11" i="22"/>
  <c r="C10" i="22"/>
  <c r="E9" i="22"/>
  <c r="D12" i="22"/>
  <c r="D9" i="22"/>
  <c r="H9" i="18" l="1"/>
  <c r="H10" i="18"/>
  <c r="H11" i="18"/>
  <c r="H12" i="18"/>
  <c r="H8" i="18"/>
  <c r="H12" i="17"/>
  <c r="H9" i="17"/>
  <c r="H10" i="17"/>
  <c r="H11" i="17"/>
  <c r="H8" i="17"/>
  <c r="D8" i="22" l="1"/>
  <c r="C8" i="22"/>
  <c r="E8" i="22"/>
  <c r="D8" i="21"/>
  <c r="C8" i="21"/>
  <c r="G20" i="21"/>
  <c r="D16" i="21"/>
  <c r="G18" i="21"/>
  <c r="E4" i="21" l="1"/>
  <c r="C4" i="21"/>
  <c r="A89" i="10" l="1"/>
  <c r="A85" i="10"/>
  <c r="A84" i="10"/>
  <c r="A83" i="10"/>
  <c r="A82" i="10"/>
  <c r="A81" i="10"/>
  <c r="A80" i="10"/>
  <c r="A79" i="10"/>
  <c r="A78" i="10"/>
  <c r="A77" i="10"/>
  <c r="A73" i="10"/>
  <c r="A72" i="10"/>
  <c r="A70" i="10"/>
  <c r="A69" i="10"/>
  <c r="A68" i="10"/>
  <c r="A67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2" i="10"/>
  <c r="A41" i="10"/>
  <c r="A40" i="10"/>
  <c r="A39" i="10"/>
  <c r="A38" i="10"/>
  <c r="A37" i="10"/>
  <c r="A36" i="10"/>
  <c r="A32" i="10"/>
  <c r="A31" i="10"/>
  <c r="A27" i="10"/>
  <c r="A26" i="10"/>
  <c r="A25" i="10"/>
  <c r="A24" i="10"/>
  <c r="A22" i="10"/>
  <c r="A21" i="10"/>
  <c r="A20" i="10"/>
  <c r="A18" i="10"/>
  <c r="A17" i="10"/>
  <c r="A15" i="10"/>
  <c r="A14" i="10"/>
  <c r="A13" i="10"/>
  <c r="A12" i="10"/>
  <c r="A11" i="10"/>
  <c r="A10" i="10"/>
  <c r="A9" i="10"/>
  <c r="A8" i="10"/>
  <c r="A7" i="10"/>
  <c r="A6" i="10"/>
  <c r="N2" i="10"/>
  <c r="A117" i="9"/>
  <c r="A116" i="9"/>
  <c r="A115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6" i="9"/>
  <c r="A55" i="9"/>
  <c r="A54" i="9"/>
  <c r="A53" i="9"/>
  <c r="A52" i="9"/>
  <c r="A51" i="9"/>
  <c r="A50" i="9"/>
  <c r="A49" i="9"/>
  <c r="A48" i="9"/>
  <c r="A44" i="9"/>
  <c r="A43" i="9"/>
  <c r="A42" i="9"/>
  <c r="A41" i="9"/>
  <c r="A40" i="9"/>
  <c r="A39" i="9"/>
  <c r="A38" i="9"/>
  <c r="A37" i="9"/>
  <c r="A36" i="9"/>
  <c r="A35" i="9"/>
  <c r="A34" i="9"/>
  <c r="A32" i="9"/>
  <c r="A31" i="9"/>
  <c r="A30" i="9"/>
  <c r="A29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N2" i="9"/>
</calcChain>
</file>

<file path=xl/sharedStrings.xml><?xml version="1.0" encoding="utf-8"?>
<sst xmlns="http://schemas.openxmlformats.org/spreadsheetml/2006/main" count="251" uniqueCount="194">
  <si>
    <t>Datum</t>
  </si>
  <si>
    <t>Trinknahrung</t>
  </si>
  <si>
    <t>alle Hersteller</t>
  </si>
  <si>
    <t>folgende Faxnummer</t>
  </si>
  <si>
    <t>Bei etwaigen Rückfragen steht Ihnen Herr/Frau</t>
  </si>
  <si>
    <t>unter folgender Telefonnummer zur Verfügung</t>
  </si>
  <si>
    <t>Fresenius</t>
  </si>
  <si>
    <t>Hipp</t>
  </si>
  <si>
    <t>Nutricia</t>
  </si>
  <si>
    <t>Nestle</t>
  </si>
  <si>
    <t>Sodennahrung</t>
  </si>
  <si>
    <t>Fresenius Sondennahrung Erwachsene</t>
  </si>
  <si>
    <t>Fresubin 1000 Complete</t>
  </si>
  <si>
    <t>Fresubin 1200 Complete</t>
  </si>
  <si>
    <t>Fresubin 1500 Complete</t>
  </si>
  <si>
    <t>Fresubin 1800 Complete</t>
  </si>
  <si>
    <t>Fresubin 2 kcal HP</t>
  </si>
  <si>
    <t>Fresubin 2 kcal HP Fibre</t>
  </si>
  <si>
    <t>Fresubin 2250 Complete</t>
  </si>
  <si>
    <t>Fresubin Energy</t>
  </si>
  <si>
    <t>Fresubin Energy Fibre</t>
  </si>
  <si>
    <t>Fresubin HP Energy</t>
  </si>
  <si>
    <t>Fresubin Original</t>
  </si>
  <si>
    <t>Fresubin Original Fibre</t>
  </si>
  <si>
    <t>Fresubin Soya Fibre</t>
  </si>
  <si>
    <t>Fresenius Sondennahrung Kinder</t>
  </si>
  <si>
    <t>Fresubin Frebini Energy</t>
  </si>
  <si>
    <t>Fresubin Frebini Energy Fibre</t>
  </si>
  <si>
    <t>Fresubin Frebini Original</t>
  </si>
  <si>
    <t>Fresubin Frebini Original Fibre</t>
  </si>
  <si>
    <t xml:space="preserve">Fresubin Diben </t>
  </si>
  <si>
    <t>Fresubin Diben 1,5 kcal HP</t>
  </si>
  <si>
    <t>Fresubin Fresubin Hepa</t>
  </si>
  <si>
    <t>Fresubin Intestamin</t>
  </si>
  <si>
    <t>Fresubin Reconvan</t>
  </si>
  <si>
    <t>Fresubin Supportan</t>
  </si>
  <si>
    <t>Fresubin Survimed OPD</t>
  </si>
  <si>
    <t>Fresubin Survimed OPD HN</t>
  </si>
  <si>
    <t>HIPP Sondennahrung</t>
  </si>
  <si>
    <t>HiPP Sondennahrung mit Pute, Mais &amp; Karotte - ohne Milchzutaten</t>
  </si>
  <si>
    <t>HiPP Sondennahrung mit Huhn, Tomaten &amp; Fenchelgemüse, hochkalorisch</t>
  </si>
  <si>
    <t>HiPP Sondennahrung mit Kürbis &amp; Karotte, hochkalorisch</t>
  </si>
  <si>
    <t>HiPP Sondennahrung mit Milch &amp; Banane, hochkalorisch</t>
  </si>
  <si>
    <t>HiPP Sondennahrung mit Apfel &amp; Mango - ohne Milchzutaten</t>
  </si>
  <si>
    <t>HiPP Sondennahrung mit Rind &amp; Zucchini-Gemüse</t>
  </si>
  <si>
    <t>HiPP Sondennahrung mit Huhn, Karotte &amp; Kürbis</t>
  </si>
  <si>
    <t>HiPP Sondennahrung mit Milch, Banane &amp; Pfirsich</t>
  </si>
  <si>
    <t>HiPP Sondennahrung mit Milch, Apfel &amp; Birne</t>
  </si>
  <si>
    <t>Nutricia Sondennahrung Erwachsene</t>
  </si>
  <si>
    <t>Nutrison advanced Diason</t>
  </si>
  <si>
    <t>Nutrison Complete Multi Fibre</t>
  </si>
  <si>
    <t>Nutrison Energy</t>
  </si>
  <si>
    <t>Nutrison Energy Multi Fibre</t>
  </si>
  <si>
    <t>Nutrison</t>
  </si>
  <si>
    <t>Nutrison Multi Fibre</t>
  </si>
  <si>
    <t>Nutrison Protein Plus Multi Fibre</t>
  </si>
  <si>
    <t>Nutrison Protein Plus</t>
  </si>
  <si>
    <t>Nutrison advanced Cubison</t>
  </si>
  <si>
    <t>Nutrison Soya Multi Fibre</t>
  </si>
  <si>
    <t>Nutrison Soya</t>
  </si>
  <si>
    <t>Nutrison advanced Peptisorb</t>
  </si>
  <si>
    <t>Nutrison MCT</t>
  </si>
  <si>
    <t>Nutrison Concentrated</t>
  </si>
  <si>
    <t>Nutricia Sondennahrung Kinder</t>
  </si>
  <si>
    <t>Nutrini</t>
  </si>
  <si>
    <t>Nutrini Multi Fibre</t>
  </si>
  <si>
    <t>Nutrini Energy</t>
  </si>
  <si>
    <t>Nutrini Energy Multi Fibre</t>
  </si>
  <si>
    <t>NutriniMax</t>
  </si>
  <si>
    <t>NutriniMax Multi Fibre</t>
  </si>
  <si>
    <t>NutriniMax Energy</t>
  </si>
  <si>
    <t>NutriniMax Energy Multi Fibre</t>
  </si>
  <si>
    <t>Nutrini Peptisorb</t>
  </si>
  <si>
    <t>Nutrini L.EN Multi Fibre</t>
  </si>
  <si>
    <t>Nestle Sondennahrung Erwachsen</t>
  </si>
  <si>
    <t>Impact® Enteral</t>
  </si>
  <si>
    <t>Isosource® Energy Fibre Soja</t>
  </si>
  <si>
    <t>Isosource® Energy</t>
  </si>
  <si>
    <t xml:space="preserve">Isosource® Energy </t>
  </si>
  <si>
    <t xml:space="preserve">Isosource® Protein Fibre </t>
  </si>
  <si>
    <t xml:space="preserve">Isosource® Standard Balance </t>
  </si>
  <si>
    <t>Isosource® Standard Fibre (SmartFlex™)</t>
  </si>
  <si>
    <t xml:space="preserve">Isosource® Standard Naturel </t>
  </si>
  <si>
    <t>Isosource® Standard OptiFibre®</t>
  </si>
  <si>
    <t xml:space="preserve">Isosource® Standard Vital </t>
  </si>
  <si>
    <t xml:space="preserve">Isosource® Standard </t>
  </si>
  <si>
    <t>Peptamen®</t>
  </si>
  <si>
    <t>Nestle Sondennahrung Kinder</t>
  </si>
  <si>
    <t>Peptamen® Junior</t>
  </si>
  <si>
    <t>Peptamen® Junior Advance</t>
  </si>
  <si>
    <t xml:space="preserve">Isosource® Junior </t>
  </si>
  <si>
    <t>Fresenius Trinknahrung Erwachsene</t>
  </si>
  <si>
    <t>Fresubin 3.2 kcal DRINK</t>
  </si>
  <si>
    <t>Fresubin Dysphago Plus</t>
  </si>
  <si>
    <t>Fresubin Energy DRINK</t>
  </si>
  <si>
    <t>Fresubin Energy Fibre DRINK</t>
  </si>
  <si>
    <t>Fresubin Original DRINK</t>
  </si>
  <si>
    <t>Fresubin Protein Energy DRINK</t>
  </si>
  <si>
    <t>Fresubin YoDrink</t>
  </si>
  <si>
    <t>Fresubin 5 kcal Shot</t>
  </si>
  <si>
    <t>Fresubin 2 kcal DRINK</t>
  </si>
  <si>
    <t>Fresubin 2 kcal Fibre DRINK</t>
  </si>
  <si>
    <t>Fresubin ProvideXtra DRINK</t>
  </si>
  <si>
    <t>Fresubin Survimed OPD DRINK</t>
  </si>
  <si>
    <t>Fresubin Dessert Fruit</t>
  </si>
  <si>
    <t>Fresubin YOcrème</t>
  </si>
  <si>
    <t>Fresubin 2 kcal Crème</t>
  </si>
  <si>
    <t>Fresubin Renal</t>
  </si>
  <si>
    <t>Fresubin Diben DRINK</t>
  </si>
  <si>
    <t>Fresubin Hepa DRINK</t>
  </si>
  <si>
    <t>Fresubin Supportan DRINK</t>
  </si>
  <si>
    <t>Fresenius Trinknahrung Kinder</t>
  </si>
  <si>
    <t>Frebini Energy DRINK</t>
  </si>
  <si>
    <t>Frebini Energy Fibre DRINK</t>
  </si>
  <si>
    <t>HIPP Trinknahrung</t>
  </si>
  <si>
    <t>HIPP Trinknahrung mit Huhn, Tomaten &amp; Fenchelgemüse</t>
  </si>
  <si>
    <t xml:space="preserve">HiPP Trinknahrung mit Erdbeer- &amp; Himbeer-Geschmack </t>
  </si>
  <si>
    <t xml:space="preserve">HiPP Trinknahrung mit Schoko </t>
  </si>
  <si>
    <t>HiPP Trinknahrung mit Kürbis &amp; Karotte</t>
  </si>
  <si>
    <t>HiPP Trinknahrung mit Huhn &amp; Karotte</t>
  </si>
  <si>
    <t>HiPP Trinknahrung mit Milch &amp; Banane</t>
  </si>
  <si>
    <t>HiPP Trinknahrung mit Milch, Apfel &amp; Birne</t>
  </si>
  <si>
    <t>Nutricia Trinknahrung Erwachsene</t>
  </si>
  <si>
    <t>Nutricia TN Erwachsene</t>
  </si>
  <si>
    <t>Nutricia Fortimel Compact 2.4</t>
  </si>
  <si>
    <t>Nutricia Fortimel Compact Fibre</t>
  </si>
  <si>
    <t>Nutricia Fortimel Energy Banane</t>
  </si>
  <si>
    <t>Nutricia Fortimel Energy Multi Fibre</t>
  </si>
  <si>
    <t>Nutricia Fortimel Extra</t>
  </si>
  <si>
    <t>Nutricia Fortimel Yoghurt Style</t>
  </si>
  <si>
    <t>Nutricia Fortimel Jucy</t>
  </si>
  <si>
    <t>Nutricia Forticreme</t>
  </si>
  <si>
    <t>Nutricia Souvenaid</t>
  </si>
  <si>
    <t>Nutricia Renilon 4.0</t>
  </si>
  <si>
    <t>Nutricia Renilon 7.5</t>
  </si>
  <si>
    <t>Nutricia Cubitan</t>
  </si>
  <si>
    <t>Nutricia Diasip</t>
  </si>
  <si>
    <t>Nutricia FortiCare</t>
  </si>
  <si>
    <t>Nutricia Respifor</t>
  </si>
  <si>
    <t>Nutricia Nutricia preOp</t>
  </si>
  <si>
    <t>Nutricia Elemental 028</t>
  </si>
  <si>
    <t>Nutricia Calogen</t>
  </si>
  <si>
    <t>Nutricia Trinknahrung Kinder</t>
  </si>
  <si>
    <t>Nutricia TN Kinder</t>
  </si>
  <si>
    <t>NutriniDrink Compact Multi Fibre</t>
  </si>
  <si>
    <t>NutriniDrink Multi Fibre</t>
  </si>
  <si>
    <t>NutriniDrink Smoothie</t>
  </si>
  <si>
    <t>NutriniCreamy Fruit</t>
  </si>
  <si>
    <t>Infatrini 125 ml Plastikflasche</t>
  </si>
  <si>
    <t>Infatrini Peptisorb</t>
  </si>
  <si>
    <t>Nestle Trinknahrung Erwachsen</t>
  </si>
  <si>
    <t>Nestle TN Erwachsen</t>
  </si>
  <si>
    <t xml:space="preserve">Peptamen® Drink </t>
  </si>
  <si>
    <t>Oral Impact® Drink (Brik)</t>
  </si>
  <si>
    <t>Resource® 2.0 + fibre</t>
  </si>
  <si>
    <t>Resource® Energy</t>
  </si>
  <si>
    <t>Resource® Protein</t>
  </si>
  <si>
    <t>Resource® Dessert Fruit</t>
  </si>
  <si>
    <t>Resource® Dessert</t>
  </si>
  <si>
    <t>Resource® Fruit</t>
  </si>
  <si>
    <t>Resource® Soup</t>
  </si>
  <si>
    <t>Nestle Trinknahrung Kinder</t>
  </si>
  <si>
    <t>Nestle TN Kinder</t>
  </si>
  <si>
    <t>Resource® Junior</t>
  </si>
  <si>
    <t xml:space="preserve">   Artikelliste</t>
  </si>
  <si>
    <t>In Liste</t>
  </si>
  <si>
    <t>Artikelnummer</t>
  </si>
  <si>
    <t>Packungsgröße</t>
  </si>
  <si>
    <t>Artikelname</t>
  </si>
  <si>
    <t>Handschuhe Gr. S</t>
  </si>
  <si>
    <t>Handschuhe Gr. M</t>
  </si>
  <si>
    <t>Handschuhe Gr. L</t>
  </si>
  <si>
    <t>Bestellliste</t>
  </si>
  <si>
    <t>Vorname:</t>
  </si>
  <si>
    <t>Nachname:</t>
  </si>
  <si>
    <t>Bedarf</t>
  </si>
  <si>
    <t>Wir bitten Sie, die Bestellliste nach Bedarf aus zu füllen und ggf. zu ergänzen.
Anschließend faxen Sie diese uns bitte an</t>
  </si>
  <si>
    <t>Name, Unterschrift Besteller</t>
  </si>
  <si>
    <t xml:space="preserve"> E Versorgung</t>
  </si>
  <si>
    <t>Nahrung 1</t>
  </si>
  <si>
    <t>Nahrung 2</t>
  </si>
  <si>
    <t>Nahrung 3</t>
  </si>
  <si>
    <t>Nahrung 4</t>
  </si>
  <si>
    <t>F123546</t>
  </si>
  <si>
    <t>F234567</t>
  </si>
  <si>
    <t>F345678</t>
  </si>
  <si>
    <t>F456789</t>
  </si>
  <si>
    <t>R123456</t>
  </si>
  <si>
    <t>R234567</t>
  </si>
  <si>
    <t>R345678</t>
  </si>
  <si>
    <t>R456789</t>
  </si>
  <si>
    <t>Handschuhe Gr. XL</t>
  </si>
  <si>
    <t xml:space="preserve"> Tr Versorgung</t>
  </si>
  <si>
    <t xml:space="preserve"> En Versorgung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</si>
</sst>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vertAlign val="superscript"/>
      <sz val="11"/>
      <name val="Arial"/>
      <family val="2"/>
      <charset val="1"/>
    </font>
    <font>
      <b/>
      <sz val="20"/>
      <name val="Arial"/>
      <family val="2"/>
      <charset val="1"/>
    </font>
    <font>
      <b/>
      <sz val="14"/>
      <color rgb="FFFFFFFF"/>
      <name val="Arial"/>
      <family val="2"/>
      <charset val="1"/>
    </font>
    <font>
      <sz val="9"/>
      <name val="Arial"/>
      <family val="2"/>
      <charset val="1"/>
    </font>
    <font>
      <b/>
      <sz val="11"/>
      <color rgb="FF000000"/>
      <name val="Calibri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Calibri"/>
      <family val="2"/>
      <charset val="1"/>
    </font>
    <font>
      <b/>
      <sz val="2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EDEDED"/>
      </patternFill>
    </fill>
    <fill>
      <patternFill patternType="solid">
        <fgColor rgb="FFFBE5D6"/>
        <bgColor rgb="FFFCE4D6"/>
      </patternFill>
    </fill>
    <fill>
      <patternFill patternType="solid">
        <fgColor rgb="FFF4B183"/>
        <bgColor rgb="FFFF9999"/>
      </patternFill>
    </fill>
    <fill>
      <patternFill patternType="solid">
        <fgColor rgb="FFFF671F"/>
        <bgColor rgb="FFFF33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49" fontId="1" fillId="3" borderId="1" xfId="1" applyNumberFormat="1" applyFont="1" applyFill="1" applyBorder="1" applyAlignment="1" applyProtection="1">
      <alignment horizontal="center" vertical="center"/>
      <protection locked="0"/>
    </xf>
    <xf numFmtId="0" fontId="1" fillId="2" borderId="0" xfId="1" applyFont="1" applyFill="1" applyProtection="1">
      <protection hidden="1"/>
    </xf>
    <xf numFmtId="0" fontId="2" fillId="2" borderId="0" xfId="1" applyFont="1" applyFill="1" applyAlignment="1" applyProtection="1">
      <alignment vertical="center" wrapText="1"/>
      <protection hidden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7" fillId="0" borderId="0" xfId="0" applyFont="1"/>
    <xf numFmtId="0" fontId="0" fillId="0" borderId="0" xfId="0" applyAlignment="1">
      <alignment horizontal="left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8" fillId="0" borderId="0" xfId="0" applyFont="1" applyFill="1" applyBorder="1" applyAlignment="1">
      <alignment horizontal="left" vertical="center"/>
    </xf>
    <xf numFmtId="1" fontId="1" fillId="3" borderId="1" xfId="1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 applyFill="1" applyBorder="1"/>
    <xf numFmtId="0" fontId="9" fillId="0" borderId="0" xfId="0" applyFont="1"/>
    <xf numFmtId="0" fontId="4" fillId="2" borderId="0" xfId="1" applyFont="1" applyFill="1" applyBorder="1" applyAlignment="1" applyProtection="1">
      <alignment horizontal="left" vertical="center"/>
      <protection hidden="1"/>
    </xf>
    <xf numFmtId="0" fontId="5" fillId="5" borderId="6" xfId="1" applyFont="1" applyFill="1" applyBorder="1" applyAlignment="1" applyProtection="1">
      <alignment horizontal="center" vertical="center"/>
      <protection hidden="1"/>
    </xf>
    <xf numFmtId="0" fontId="5" fillId="5" borderId="4" xfId="1" applyFont="1" applyFill="1" applyBorder="1" applyAlignment="1" applyProtection="1">
      <alignment horizontal="center" vertical="center"/>
      <protection hidden="1"/>
    </xf>
    <xf numFmtId="0" fontId="5" fillId="5" borderId="5" xfId="1" applyFont="1" applyFill="1" applyBorder="1" applyAlignment="1" applyProtection="1">
      <alignment horizontal="center" vertical="center"/>
      <protection hidden="1"/>
    </xf>
    <xf numFmtId="0" fontId="6" fillId="0" borderId="0" xfId="1" applyFont="1" applyBorder="1" applyAlignment="1" applyProtection="1">
      <alignment horizontal="left" vertical="center" wrapText="1"/>
      <protection hidden="1"/>
    </xf>
    <xf numFmtId="0" fontId="2" fillId="2" borderId="0" xfId="1" applyFont="1" applyFill="1" applyBorder="1" applyAlignment="1" applyProtection="1">
      <alignment horizontal="left" vertical="center" wrapText="1"/>
      <protection hidden="1"/>
    </xf>
    <xf numFmtId="0" fontId="6" fillId="4" borderId="0" xfId="1" applyFont="1" applyFill="1" applyBorder="1" applyAlignment="1" applyProtection="1">
      <alignment horizontal="left" vertical="center"/>
    </xf>
    <xf numFmtId="0" fontId="3" fillId="2" borderId="2" xfId="1" applyFont="1" applyFill="1" applyBorder="1" applyAlignment="1" applyProtection="1">
      <alignment horizontal="center"/>
      <protection hidden="1"/>
    </xf>
    <xf numFmtId="0" fontId="2" fillId="0" borderId="0" xfId="1" applyFont="1" applyBorder="1" applyAlignment="1" applyProtection="1">
      <alignment horizontal="left" vertical="center"/>
      <protection hidden="1"/>
    </xf>
    <xf numFmtId="14" fontId="1" fillId="3" borderId="3" xfId="1" applyNumberFormat="1" applyFont="1" applyFill="1" applyBorder="1" applyAlignment="1" applyProtection="1">
      <alignment horizontal="center" vertical="center"/>
      <protection locked="0"/>
    </xf>
    <xf numFmtId="0" fontId="1" fillId="0" borderId="3" xfId="1" applyFont="1" applyBorder="1" applyAlignment="1" applyProtection="1">
      <alignment horizontal="center"/>
    </xf>
  </cellXfs>
  <cellStyles count="3">
    <cellStyle name="Standard" xfId="0" builtinId="0"/>
    <cellStyle name="Standard 2" xfId="1"/>
    <cellStyle name="Standard 2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548235"/>
      <rgbColor rgb="FF800080"/>
      <rgbColor rgb="FF008080"/>
      <rgbColor rgb="FFC0C0C0"/>
      <rgbColor rgb="FF767171"/>
      <rgbColor rgb="FF9999FF"/>
      <rgbColor rgb="FF993366"/>
      <rgbColor rgb="FFE2F0D9"/>
      <rgbColor rgb="FFEDEDED"/>
      <rgbColor rgb="FF660066"/>
      <rgbColor rgb="FFFF9999"/>
      <rgbColor rgb="FF0066CC"/>
      <rgbColor rgb="FFFCE4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BE5D6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4B183"/>
      <rgbColor rgb="FFFF671F"/>
      <rgbColor rgb="FF666699"/>
      <rgbColor rgb="FF969696"/>
      <rgbColor rgb="FF002060"/>
      <rgbColor rgb="FF00B050"/>
      <rgbColor rgb="FF003300"/>
      <rgbColor rgb="FF333300"/>
      <rgbColor rgb="FFFF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G$8" lockText="1" noThreeD="1"/>
</file>

<file path=xl/ctrlProps/ctrlProp2.xml><?xml version="1.0" encoding="utf-8"?>
<formControlPr xmlns="http://schemas.microsoft.com/office/spreadsheetml/2009/9/main" objectType="CheckBox" checked="Checked" fmlaLink="$G$9" lockText="1" noThreeD="1"/>
</file>

<file path=xl/ctrlProps/ctrlProp3.xml><?xml version="1.0" encoding="utf-8"?>
<formControlPr xmlns="http://schemas.microsoft.com/office/spreadsheetml/2009/9/main" objectType="CheckBox" checked="Checked" fmlaLink="$G$10" lockText="1" noThreeD="1"/>
</file>

<file path=xl/ctrlProps/ctrlProp4.xml><?xml version="1.0" encoding="utf-8"?>
<formControlPr xmlns="http://schemas.microsoft.com/office/spreadsheetml/2009/9/main" objectType="CheckBox" checked="Checked" fmlaLink="$G$11" lockText="1" noThreeD="1"/>
</file>

<file path=xl/ctrlProps/ctrlProp5.xml><?xml version="1.0" encoding="utf-8"?>
<formControlPr xmlns="http://schemas.microsoft.com/office/spreadsheetml/2009/9/main" objectType="CheckBox" fmlaLink="$G$12" lockText="1" noThreeD="1"/>
</file>

<file path=xl/ctrlProps/ctrlProp6.xml><?xml version="1.0" encoding="utf-8"?>
<formControlPr xmlns="http://schemas.microsoft.com/office/spreadsheetml/2009/9/main" objectType="CheckBox" fmlaLink="#REF!" lockText="1" noThreeD="1"/>
</file>

<file path=xl/ctrlProps/ctrlProp7.xml><?xml version="1.0" encoding="utf-8"?>
<formControlPr xmlns="http://schemas.microsoft.com/office/spreadsheetml/2009/9/main" objectType="CheckBox" fmlaLink="#REF!" lockText="1" noThreeD="1"/>
</file>

<file path=xl/ctrlProps/ctrlProp8.xml><?xml version="1.0" encoding="utf-8"?>
<formControlPr xmlns="http://schemas.microsoft.com/office/spreadsheetml/2009/9/main" objectType="CheckBox" fmlaLink="#REF!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#REF!" lockText="1" noThreeD="1"/>
</file>

<file path=xl/ctrlProps/ctrlProp11.xml><?xml version="1.0" encoding="utf-8"?>
<formControlPr xmlns="http://schemas.microsoft.com/office/spreadsheetml/2009/9/main" objectType="CheckBox" fmlaLink="#REF!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#REF!" lockText="1" noThreeD="1"/>
</file>

<file path=xl/ctrlProps/ctrlProp15.xml><?xml version="1.0" encoding="utf-8"?>
<formControlPr xmlns="http://schemas.microsoft.com/office/spreadsheetml/2009/9/main" objectType="CheckBox" fmlaLink="#REF!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fmlaLink="#REF!" lockText="1" noThreeD="1"/>
</file>

<file path=xl/ctrlProps/ctrlProp26.xml><?xml version="1.0" encoding="utf-8"?>
<formControlPr xmlns="http://schemas.microsoft.com/office/spreadsheetml/2009/9/main" objectType="CheckBox" fmlaLink="#REF!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lockText="1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#REF!" lockText="1" noThreeD="1"/>
</file>

<file path=xl/ctrlProps/ctrlProp50.xml><?xml version="1.0" encoding="utf-8"?>
<formControlPr xmlns="http://schemas.microsoft.com/office/spreadsheetml/2009/9/main" objectType="CheckBox" checked="Checked" fmlaLink="$G$8" lockText="1" noThreeD="1"/>
</file>

<file path=xl/ctrlProps/ctrlProp51.xml><?xml version="1.0" encoding="utf-8"?>
<formControlPr xmlns="http://schemas.microsoft.com/office/spreadsheetml/2009/9/main" objectType="CheckBox" checked="Checked" fmlaLink="$G$9" lockText="1" noThreeD="1"/>
</file>

<file path=xl/ctrlProps/ctrlProp52.xml><?xml version="1.0" encoding="utf-8"?>
<formControlPr xmlns="http://schemas.microsoft.com/office/spreadsheetml/2009/9/main" objectType="CheckBox" checked="Checked" fmlaLink="$G$10" lockText="1" noThreeD="1"/>
</file>

<file path=xl/ctrlProps/ctrlProp53.xml><?xml version="1.0" encoding="utf-8"?>
<formControlPr xmlns="http://schemas.microsoft.com/office/spreadsheetml/2009/9/main" objectType="CheckBox" checked="Checked" fmlaLink="$G$11" lockText="1" noThreeD="1"/>
</file>

<file path=xl/ctrlProps/ctrlProp54.xml><?xml version="1.0" encoding="utf-8"?>
<formControlPr xmlns="http://schemas.microsoft.com/office/spreadsheetml/2009/9/main" objectType="CheckBox" fmlaLink="$G$12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fmlaLink="#REF!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ctrlProps/ctrlProp95.xml><?xml version="1.0" encoding="utf-8"?>
<formControlPr xmlns="http://schemas.microsoft.com/office/spreadsheetml/2009/9/main" objectType="CheckBox" fmlaLink="#REF!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#REF!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CheckBox" fmlaLink="#REF!" lockText="1" noThreeD="1"/>
</file>

<file path=xl/ctrlProps/ctrlProp101.xml><?xml version="1.0" encoding="utf-8"?>
<formControlPr xmlns="http://schemas.microsoft.com/office/spreadsheetml/2009/9/main" objectType="CheckBox" fmlaLink="#REF!" lockText="1" noThreeD="1"/>
</file>

<file path=xl/ctrlProps/ctrlProp102.xml><?xml version="1.0" encoding="utf-8"?>
<formControlPr xmlns="http://schemas.microsoft.com/office/spreadsheetml/2009/9/main" objectType="CheckBox" fmlaLink="#REF!" lockText="1" noThreeD="1"/>
</file>

<file path=xl/ctrlProps/ctrlProp103.xml><?xml version="1.0" encoding="utf-8"?>
<formControlPr xmlns="http://schemas.microsoft.com/office/spreadsheetml/2009/9/main" objectType="CheckBox" fmlaLink="#REF!" lockText="1" noThreeD="1"/>
</file>

<file path=xl/ctrlProps/ctrlProp104.xml><?xml version="1.0" encoding="utf-8"?>
<formControlPr xmlns="http://schemas.microsoft.com/office/spreadsheetml/2009/9/main" objectType="CheckBox" fmlaLink="#REF!" lockText="1" noThreeD="1"/>
</file>

<file path=xl/ctrlProps/ctrlProp105.xml><?xml version="1.0" encoding="utf-8"?>
<formControlPr xmlns="http://schemas.microsoft.com/office/spreadsheetml/2009/9/main" objectType="CheckBox" fmlaLink="#REF!" lockText="1" noThreeD="1"/>
</file>

<file path=xl/ctrlProps/ctrlProp106.xml><?xml version="1.0" encoding="utf-8"?>
<formControlPr xmlns="http://schemas.microsoft.com/office/spreadsheetml/2009/9/main" objectType="CheckBox" fmlaLink="#REF!" lockText="1" noThreeD="1"/>
</file>

<file path=xl/ctrlProps/ctrlProp107.xml><?xml version="1.0" encoding="utf-8"?>
<formControlPr xmlns="http://schemas.microsoft.com/office/spreadsheetml/2009/9/main" objectType="CheckBox" checked="Checked" fmlaLink="$G$8" lockText="1" noThreeD="1"/>
</file>

<file path=xl/ctrlProps/ctrlProp108.xml><?xml version="1.0" encoding="utf-8"?>
<formControlPr xmlns="http://schemas.microsoft.com/office/spreadsheetml/2009/9/main" objectType="CheckBox" checked="Checked" fmlaLink="$G$9" lockText="1" noThreeD="1"/>
</file>

<file path=xl/ctrlProps/ctrlProp109.xml><?xml version="1.0" encoding="utf-8"?>
<formControlPr xmlns="http://schemas.microsoft.com/office/spreadsheetml/2009/9/main" objectType="CheckBox" checked="Checked" fmlaLink="$G$10" lockText="1" noThreeD="1"/>
</file>

<file path=xl/ctrlProps/ctrlProp110.xml><?xml version="1.0" encoding="utf-8"?>
<formControlPr xmlns="http://schemas.microsoft.com/office/spreadsheetml/2009/9/main" objectType="CheckBox" checked="Checked" fmlaLink="$G$11" lockText="1" noThreeD="1"/>
</file>

<file path=xl/ctrlProps/ctrlProp111.xml><?xml version="1.0" encoding="utf-8"?>
<formControlPr xmlns="http://schemas.microsoft.com/office/spreadsheetml/2009/9/main" objectType="CheckBox" fmlaLink="$G$12" lockText="1" noThreeD="1"/>
</file>

<file path=xl/ctrlProps/ctrlProp112.xml><?xml version="1.0" encoding="utf-8"?>
<formControlPr xmlns="http://schemas.microsoft.com/office/spreadsheetml/2009/9/main" objectType="CheckBox" fmlaLink="#REF!" lockText="1" noThreeD="1"/>
</file>

<file path=xl/ctrlProps/ctrlProp113.xml><?xml version="1.0" encoding="utf-8"?>
<formControlPr xmlns="http://schemas.microsoft.com/office/spreadsheetml/2009/9/main" objectType="CheckBox" fmlaLink="#REF!" lockText="1" noThreeD="1"/>
</file>

<file path=xl/ctrlProps/ctrlProp114.xml><?xml version="1.0" encoding="utf-8"?>
<formControlPr xmlns="http://schemas.microsoft.com/office/spreadsheetml/2009/9/main" objectType="CheckBox" fmlaLink="#REF!" lockText="1" noThreeD="1"/>
</file>

<file path=xl/ctrlProps/ctrlProp115.xml><?xml version="1.0" encoding="utf-8"?>
<formControlPr xmlns="http://schemas.microsoft.com/office/spreadsheetml/2009/9/main" objectType="CheckBox" fmlaLink="#REF!" lockText="1" noThreeD="1"/>
</file>

<file path=xl/ctrlProps/ctrlProp116.xml><?xml version="1.0" encoding="utf-8"?>
<formControlPr xmlns="http://schemas.microsoft.com/office/spreadsheetml/2009/9/main" objectType="CheckBox" fmlaLink="#REF!" lockText="1" noThreeD="1"/>
</file>

<file path=xl/ctrlProps/ctrlProp117.xml><?xml version="1.0" encoding="utf-8"?>
<formControlPr xmlns="http://schemas.microsoft.com/office/spreadsheetml/2009/9/main" objectType="CheckBox" fmlaLink="#REF!" lockText="1" noThreeD="1"/>
</file>

<file path=xl/ctrlProps/ctrlProp118.xml><?xml version="1.0" encoding="utf-8"?>
<formControlPr xmlns="http://schemas.microsoft.com/office/spreadsheetml/2009/9/main" objectType="CheckBox" fmlaLink="#REF!" lockText="1" noThreeD="1"/>
</file>

<file path=xl/ctrlProps/ctrlProp119.xml><?xml version="1.0" encoding="utf-8"?>
<formControlPr xmlns="http://schemas.microsoft.com/office/spreadsheetml/2009/9/main" objectType="CheckBox" fmlaLink="#REF!" lockText="1" noThreeD="1"/>
</file>

<file path=xl/ctrlProps/ctrlProp120.xml><?xml version="1.0" encoding="utf-8"?>
<formControlPr xmlns="http://schemas.microsoft.com/office/spreadsheetml/2009/9/main" objectType="CheckBox" fmlaLink="#REF!" lockText="1" noThreeD="1"/>
</file>

<file path=xl/ctrlProps/ctrlProp121.xml><?xml version="1.0" encoding="utf-8"?>
<formControlPr xmlns="http://schemas.microsoft.com/office/spreadsheetml/2009/9/main" objectType="CheckBox" fmlaLink="#REF!" lockText="1" noThreeD="1"/>
</file>

<file path=xl/ctrlProps/ctrlProp122.xml><?xml version="1.0" encoding="utf-8"?>
<formControlPr xmlns="http://schemas.microsoft.com/office/spreadsheetml/2009/9/main" objectType="CheckBox" fmlaLink="#REF!" lockText="1" noThreeD="1"/>
</file>

<file path=xl/ctrlProps/ctrlProp123.xml><?xml version="1.0" encoding="utf-8"?>
<formControlPr xmlns="http://schemas.microsoft.com/office/spreadsheetml/2009/9/main" objectType="CheckBox" fmlaLink="#REF!" lockText="1" noThreeD="1"/>
</file>

<file path=xl/ctrlProps/ctrlProp124.xml><?xml version="1.0" encoding="utf-8"?>
<formControlPr xmlns="http://schemas.microsoft.com/office/spreadsheetml/2009/9/main" objectType="CheckBox" fmlaLink="#REF!" lockText="1" noThreeD="1"/>
</file>

<file path=xl/ctrlProps/ctrlProp125.xml><?xml version="1.0" encoding="utf-8"?>
<formControlPr xmlns="http://schemas.microsoft.com/office/spreadsheetml/2009/9/main" objectType="CheckBox" fmlaLink="#REF!" lockText="1" noThreeD="1"/>
</file>

<file path=xl/ctrlProps/ctrlProp126.xml><?xml version="1.0" encoding="utf-8"?>
<formControlPr xmlns="http://schemas.microsoft.com/office/spreadsheetml/2009/9/main" objectType="CheckBox" fmlaLink="#REF!" lockText="1" noThreeD="1"/>
</file>

<file path=xl/ctrlProps/ctrlProp127.xml><?xml version="1.0" encoding="utf-8"?>
<formControlPr xmlns="http://schemas.microsoft.com/office/spreadsheetml/2009/9/main" objectType="CheckBox" fmlaLink="#REF!" lockText="1" noThreeD="1"/>
</file>

<file path=xl/ctrlProps/ctrlProp128.xml><?xml version="1.0" encoding="utf-8"?>
<formControlPr xmlns="http://schemas.microsoft.com/office/spreadsheetml/2009/9/main" objectType="CheckBox" fmlaLink="#REF!" lockText="1" noThreeD="1"/>
</file>

<file path=xl/ctrlProps/ctrlProp129.xml><?xml version="1.0" encoding="utf-8"?>
<formControlPr xmlns="http://schemas.microsoft.com/office/spreadsheetml/2009/9/main" objectType="CheckBox" fmlaLink="#REF!" lockText="1" noThreeD="1"/>
</file>

<file path=xl/ctrlProps/ctrlProp130.xml><?xml version="1.0" encoding="utf-8"?>
<formControlPr xmlns="http://schemas.microsoft.com/office/spreadsheetml/2009/9/main" objectType="CheckBox" fmlaLink="#REF!" lockText="1" noThreeD="1"/>
</file>

<file path=xl/ctrlProps/ctrlProp131.xml><?xml version="1.0" encoding="utf-8"?>
<formControlPr xmlns="http://schemas.microsoft.com/office/spreadsheetml/2009/9/main" objectType="CheckBox" fmlaLink="#REF!" lockText="1" noThreeD="1"/>
</file>

<file path=xl/ctrlProps/ctrlProp132.xml><?xml version="1.0" encoding="utf-8"?>
<formControlPr xmlns="http://schemas.microsoft.com/office/spreadsheetml/2009/9/main" objectType="CheckBox" fmlaLink="#REF!" lockText="1" noThreeD="1"/>
</file>

<file path=xl/ctrlProps/ctrlProp133.xml><?xml version="1.0" encoding="utf-8"?>
<formControlPr xmlns="http://schemas.microsoft.com/office/spreadsheetml/2009/9/main" objectType="CheckBox" fmlaLink="#REF!" lockText="1" noThreeD="1"/>
</file>

<file path=xl/ctrlProps/ctrlProp134.xml><?xml version="1.0" encoding="utf-8"?>
<formControlPr xmlns="http://schemas.microsoft.com/office/spreadsheetml/2009/9/main" objectType="CheckBox" fmlaLink="#REF!" lockText="1" noThreeD="1"/>
</file>

<file path=xl/ctrlProps/ctrlProp135.xml><?xml version="1.0" encoding="utf-8"?>
<formControlPr xmlns="http://schemas.microsoft.com/office/spreadsheetml/2009/9/main" objectType="CheckBox" fmlaLink="#REF!" lockText="1" noThreeD="1"/>
</file>

<file path=xl/ctrlProps/ctrlProp136.xml><?xml version="1.0" encoding="utf-8"?>
<formControlPr xmlns="http://schemas.microsoft.com/office/spreadsheetml/2009/9/main" objectType="CheckBox" fmlaLink="#REF!" lockText="1" noThreeD="1"/>
</file>

<file path=xl/ctrlProps/ctrlProp137.xml><?xml version="1.0" encoding="utf-8"?>
<formControlPr xmlns="http://schemas.microsoft.com/office/spreadsheetml/2009/9/main" objectType="CheckBox" fmlaLink="#REF!" lockText="1" noThreeD="1"/>
</file>

<file path=xl/ctrlProps/ctrlProp138.xml><?xml version="1.0" encoding="utf-8"?>
<formControlPr xmlns="http://schemas.microsoft.com/office/spreadsheetml/2009/9/main" objectType="CheckBox" fmlaLink="#REF!" lockText="1" noThreeD="1"/>
</file>

<file path=xl/ctrlProps/ctrlProp139.xml><?xml version="1.0" encoding="utf-8"?>
<formControlPr xmlns="http://schemas.microsoft.com/office/spreadsheetml/2009/9/main" objectType="CheckBox" fmlaLink="#REF!" lockText="1" noThreeD="1"/>
</file>

<file path=xl/ctrlProps/ctrlProp140.xml><?xml version="1.0" encoding="utf-8"?>
<formControlPr xmlns="http://schemas.microsoft.com/office/spreadsheetml/2009/9/main" objectType="CheckBox" fmlaLink="#REF!" lockText="1" noThreeD="1"/>
</file>

<file path=xl/ctrlProps/ctrlProp141.xml><?xml version="1.0" encoding="utf-8"?>
<formControlPr xmlns="http://schemas.microsoft.com/office/spreadsheetml/2009/9/main" objectType="CheckBox" fmlaLink="#REF!" lockText="1" noThreeD="1"/>
</file>

<file path=xl/ctrlProps/ctrlProp142.xml><?xml version="1.0" encoding="utf-8"?>
<formControlPr xmlns="http://schemas.microsoft.com/office/spreadsheetml/2009/9/main" objectType="CheckBox" fmlaLink="#REF!" lockText="1" noThreeD="1"/>
</file>

<file path=xl/ctrlProps/ctrlProp143.xml><?xml version="1.0" encoding="utf-8"?>
<formControlPr xmlns="http://schemas.microsoft.com/office/spreadsheetml/2009/9/main" objectType="CheckBox" fmlaLink="#REF!" lockText="1" noThreeD="1"/>
</file>

<file path=xl/ctrlProps/ctrlProp144.xml><?xml version="1.0" encoding="utf-8"?>
<formControlPr xmlns="http://schemas.microsoft.com/office/spreadsheetml/2009/9/main" objectType="CheckBox" fmlaLink="#REF!" lockText="1" noThreeD="1"/>
</file>

<file path=xl/ctrlProps/ctrlProp145.xml><?xml version="1.0" encoding="utf-8"?>
<formControlPr xmlns="http://schemas.microsoft.com/office/spreadsheetml/2009/9/main" objectType="CheckBox" fmlaLink="#REF!" lockText="1" noThreeD="1"/>
</file>

<file path=xl/ctrlProps/ctrlProp146.xml><?xml version="1.0" encoding="utf-8"?>
<formControlPr xmlns="http://schemas.microsoft.com/office/spreadsheetml/2009/9/main" objectType="CheckBox" fmlaLink="#REF!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0</xdr:rowOff>
        </xdr:from>
        <xdr:to>
          <xdr:col>1</xdr:col>
          <xdr:colOff>523875</xdr:colOff>
          <xdr:row>8</xdr:row>
          <xdr:rowOff>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8</xdr:row>
          <xdr:rowOff>0</xdr:rowOff>
        </xdr:from>
        <xdr:to>
          <xdr:col>1</xdr:col>
          <xdr:colOff>523875</xdr:colOff>
          <xdr:row>9</xdr:row>
          <xdr:rowOff>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0</xdr:rowOff>
        </xdr:from>
        <xdr:to>
          <xdr:col>1</xdr:col>
          <xdr:colOff>523875</xdr:colOff>
          <xdr:row>10</xdr:row>
          <xdr:rowOff>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10</xdr:row>
          <xdr:rowOff>0</xdr:rowOff>
        </xdr:from>
        <xdr:to>
          <xdr:col>1</xdr:col>
          <xdr:colOff>523875</xdr:colOff>
          <xdr:row>11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0</xdr:rowOff>
        </xdr:from>
        <xdr:to>
          <xdr:col>1</xdr:col>
          <xdr:colOff>523875</xdr:colOff>
          <xdr:row>12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0</xdr:rowOff>
        </xdr:from>
        <xdr:to>
          <xdr:col>1</xdr:col>
          <xdr:colOff>523875</xdr:colOff>
          <xdr:row>8</xdr:row>
          <xdr:rowOff>0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8</xdr:row>
          <xdr:rowOff>0</xdr:rowOff>
        </xdr:from>
        <xdr:to>
          <xdr:col>1</xdr:col>
          <xdr:colOff>523875</xdr:colOff>
          <xdr:row>9</xdr:row>
          <xdr:rowOff>0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0</xdr:rowOff>
        </xdr:from>
        <xdr:to>
          <xdr:col>1</xdr:col>
          <xdr:colOff>523875</xdr:colOff>
          <xdr:row>10</xdr:row>
          <xdr:rowOff>0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10</xdr:row>
          <xdr:rowOff>0</xdr:rowOff>
        </xdr:from>
        <xdr:to>
          <xdr:col>1</xdr:col>
          <xdr:colOff>523875</xdr:colOff>
          <xdr:row>11</xdr:row>
          <xdr:rowOff>0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0</xdr:rowOff>
        </xdr:from>
        <xdr:to>
          <xdr:col>1</xdr:col>
          <xdr:colOff>523875</xdr:colOff>
          <xdr:row>12</xdr:row>
          <xdr:rowOff>0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1" name="Check Box 61" hidden="1">
              <a:extLst>
                <a:ext uri="{63B3BB69-23CF-44E3-9099-C40C66FF867C}">
                  <a14:compatExt spid="_x0000_s10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2" name="Check Box 62" hidden="1">
              <a:extLst>
                <a:ext uri="{63B3BB69-23CF-44E3-9099-C40C66FF867C}">
                  <a14:compatExt spid="_x0000_s10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3" name="Check Box 63" hidden="1">
              <a:extLst>
                <a:ext uri="{63B3BB69-23CF-44E3-9099-C40C66FF867C}">
                  <a14:compatExt spid="_x0000_s10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4" name="Check Box 64" hidden="1">
              <a:extLst>
                <a:ext uri="{63B3BB69-23CF-44E3-9099-C40C66FF867C}">
                  <a14:compatExt spid="_x0000_s10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5" name="Check Box 65" hidden="1">
              <a:extLst>
                <a:ext uri="{63B3BB69-23CF-44E3-9099-C40C66FF867C}">
                  <a14:compatExt spid="_x0000_s10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6" name="Check Box 66" hidden="1">
              <a:extLst>
                <a:ext uri="{63B3BB69-23CF-44E3-9099-C40C66FF867C}">
                  <a14:compatExt spid="_x0000_s10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7" name="Check Box 67" hidden="1">
              <a:extLst>
                <a:ext uri="{63B3BB69-23CF-44E3-9099-C40C66FF867C}">
                  <a14:compatExt spid="_x0000_s10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8" name="Check Box 68" hidden="1">
              <a:extLst>
                <a:ext uri="{63B3BB69-23CF-44E3-9099-C40C66FF867C}">
                  <a14:compatExt spid="_x0000_s10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9" name="Check Box 69" hidden="1">
              <a:extLst>
                <a:ext uri="{63B3BB69-23CF-44E3-9099-C40C66FF867C}">
                  <a14:compatExt spid="_x0000_s10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0" name="Check Box 70" hidden="1">
              <a:extLst>
                <a:ext uri="{63B3BB69-23CF-44E3-9099-C40C66FF867C}">
                  <a14:compatExt spid="_x0000_s10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1" name="Check Box 71" hidden="1">
              <a:extLst>
                <a:ext uri="{63B3BB69-23CF-44E3-9099-C40C66FF867C}">
                  <a14:compatExt spid="_x0000_s10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2" name="Check Box 72" hidden="1">
              <a:extLst>
                <a:ext uri="{63B3BB69-23CF-44E3-9099-C40C66FF867C}">
                  <a14:compatExt spid="_x0000_s10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3" name="Check Box 73" hidden="1">
              <a:extLst>
                <a:ext uri="{63B3BB69-23CF-44E3-9099-C40C66FF867C}">
                  <a14:compatExt spid="_x0000_s10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4" name="Check Box 74" hidden="1">
              <a:extLst>
                <a:ext uri="{63B3BB69-23CF-44E3-9099-C40C66FF867C}">
                  <a14:compatExt spid="_x0000_s10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5" name="Check Box 75" hidden="1">
              <a:extLst>
                <a:ext uri="{63B3BB69-23CF-44E3-9099-C40C66FF867C}">
                  <a14:compatExt spid="_x0000_s10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6" name="Check Box 76" hidden="1">
              <a:extLst>
                <a:ext uri="{63B3BB69-23CF-44E3-9099-C40C66FF867C}">
                  <a14:compatExt spid="_x0000_s10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7" name="Check Box 77" hidden="1">
              <a:extLst>
                <a:ext uri="{63B3BB69-23CF-44E3-9099-C40C66FF867C}">
                  <a14:compatExt spid="_x0000_s10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8" name="Check Box 78" hidden="1">
              <a:extLst>
                <a:ext uri="{63B3BB69-23CF-44E3-9099-C40C66FF867C}">
                  <a14:compatExt spid="_x0000_s10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9" name="Check Box 79" hidden="1">
              <a:extLst>
                <a:ext uri="{63B3BB69-23CF-44E3-9099-C40C66FF867C}">
                  <a14:compatExt spid="_x0000_s10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0" name="Check Box 80" hidden="1">
              <a:extLst>
                <a:ext uri="{63B3BB69-23CF-44E3-9099-C40C66FF867C}">
                  <a14:compatExt spid="_x0000_s10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1" name="Check Box 81" hidden="1">
              <a:extLst>
                <a:ext uri="{63B3BB69-23CF-44E3-9099-C40C66FF867C}">
                  <a14:compatExt spid="_x0000_s10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2" name="Check Box 82" hidden="1">
              <a:extLst>
                <a:ext uri="{63B3BB69-23CF-44E3-9099-C40C66FF867C}">
                  <a14:compatExt spid="_x0000_s10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3" name="Check Box 83" hidden="1">
              <a:extLst>
                <a:ext uri="{63B3BB69-23CF-44E3-9099-C40C66FF867C}">
                  <a14:compatExt spid="_x0000_s10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4" name="Check Box 84" hidden="1">
              <a:extLst>
                <a:ext uri="{63B3BB69-23CF-44E3-9099-C40C66FF867C}">
                  <a14:compatExt spid="_x0000_s10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5" name="Check Box 85" hidden="1">
              <a:extLst>
                <a:ext uri="{63B3BB69-23CF-44E3-9099-C40C66FF867C}">
                  <a14:compatExt spid="_x0000_s10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6" name="Check Box 86" hidden="1">
              <a:extLst>
                <a:ext uri="{63B3BB69-23CF-44E3-9099-C40C66FF867C}">
                  <a14:compatExt spid="_x0000_s10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7" name="Check Box 87" hidden="1">
              <a:extLst>
                <a:ext uri="{63B3BB69-23CF-44E3-9099-C40C66FF867C}">
                  <a14:compatExt spid="_x0000_s10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8" name="Check Box 88" hidden="1">
              <a:extLst>
                <a:ext uri="{63B3BB69-23CF-44E3-9099-C40C66FF867C}">
                  <a14:compatExt spid="_x0000_s10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9" name="Check Box 89" hidden="1">
              <a:extLst>
                <a:ext uri="{63B3BB69-23CF-44E3-9099-C40C66FF867C}">
                  <a14:compatExt spid="_x0000_s10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0" name="Check Box 90" hidden="1">
              <a:extLst>
                <a:ext uri="{63B3BB69-23CF-44E3-9099-C40C66FF867C}">
                  <a14:compatExt spid="_x0000_s10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1" name="Check Box 91" hidden="1">
              <a:extLst>
                <a:ext uri="{63B3BB69-23CF-44E3-9099-C40C66FF867C}">
                  <a14:compatExt spid="_x0000_s10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2" name="Check Box 92" hidden="1">
              <a:extLst>
                <a:ext uri="{63B3BB69-23CF-44E3-9099-C40C66FF867C}">
                  <a14:compatExt spid="_x0000_s10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3" name="Check Box 93" hidden="1">
              <a:extLst>
                <a:ext uri="{63B3BB69-23CF-44E3-9099-C40C66FF867C}">
                  <a14:compatExt spid="_x0000_s10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4" name="Check Box 94" hidden="1">
              <a:extLst>
                <a:ext uri="{63B3BB69-23CF-44E3-9099-C40C66FF867C}">
                  <a14:compatExt spid="_x0000_s10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5" name="Check Box 95" hidden="1">
              <a:extLst>
                <a:ext uri="{63B3BB69-23CF-44E3-9099-C40C66FF867C}">
                  <a14:compatExt spid="_x0000_s10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6" name="Check Box 96" hidden="1">
              <a:extLst>
                <a:ext uri="{63B3BB69-23CF-44E3-9099-C40C66FF867C}">
                  <a14:compatExt spid="_x0000_s10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7" name="Check Box 97" hidden="1">
              <a:extLst>
                <a:ext uri="{63B3BB69-23CF-44E3-9099-C40C66FF867C}">
                  <a14:compatExt spid="_x0000_s10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8" name="Check Box 98" hidden="1">
              <a:extLst>
                <a:ext uri="{63B3BB69-23CF-44E3-9099-C40C66FF867C}">
                  <a14:compatExt spid="_x0000_s10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9" name="Check Box 99" hidden="1">
              <a:extLst>
                <a:ext uri="{63B3BB69-23CF-44E3-9099-C40C66FF867C}">
                  <a14:compatExt spid="_x0000_s10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0" name="Check Box 100" hidden="1">
              <a:extLst>
                <a:ext uri="{63B3BB69-23CF-44E3-9099-C40C66FF867C}">
                  <a14:compatExt spid="_x0000_s10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1" name="Check Box 101" hidden="1">
              <a:extLst>
                <a:ext uri="{63B3BB69-23CF-44E3-9099-C40C66FF867C}">
                  <a14:compatExt spid="_x0000_s10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2" name="Check Box 102" hidden="1">
              <a:extLst>
                <a:ext uri="{63B3BB69-23CF-44E3-9099-C40C66FF867C}">
                  <a14:compatExt spid="_x0000_s10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3" name="Check Box 103" hidden="1">
              <a:extLst>
                <a:ext uri="{63B3BB69-23CF-44E3-9099-C40C66FF867C}">
                  <a14:compatExt spid="_x0000_s10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4" name="Check Box 104" hidden="1">
              <a:extLst>
                <a:ext uri="{63B3BB69-23CF-44E3-9099-C40C66FF867C}">
                  <a14:compatExt spid="_x0000_s10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5" name="Check Box 105" hidden="1">
              <a:extLst>
                <a:ext uri="{63B3BB69-23CF-44E3-9099-C40C66FF867C}">
                  <a14:compatExt spid="_x0000_s10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6" name="Check Box 106" hidden="1">
              <a:extLst>
                <a:ext uri="{63B3BB69-23CF-44E3-9099-C40C66FF867C}">
                  <a14:compatExt spid="_x0000_s10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0</xdr:rowOff>
        </xdr:from>
        <xdr:to>
          <xdr:col>1</xdr:col>
          <xdr:colOff>523875</xdr:colOff>
          <xdr:row>8</xdr:row>
          <xdr:rowOff>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8</xdr:row>
          <xdr:rowOff>0</xdr:rowOff>
        </xdr:from>
        <xdr:to>
          <xdr:col>1</xdr:col>
          <xdr:colOff>523875</xdr:colOff>
          <xdr:row>9</xdr:row>
          <xdr:rowOff>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0</xdr:rowOff>
        </xdr:from>
        <xdr:to>
          <xdr:col>1</xdr:col>
          <xdr:colOff>523875</xdr:colOff>
          <xdr:row>10</xdr:row>
          <xdr:rowOff>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10</xdr:row>
          <xdr:rowOff>0</xdr:rowOff>
        </xdr:from>
        <xdr:to>
          <xdr:col>1</xdr:col>
          <xdr:colOff>523875</xdr:colOff>
          <xdr:row>11</xdr:row>
          <xdr:rowOff>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0</xdr:rowOff>
        </xdr:from>
        <xdr:to>
          <xdr:col>1</xdr:col>
          <xdr:colOff>523875</xdr:colOff>
          <xdr:row>12</xdr:row>
          <xdr:rowOff>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5" name="Check Box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6" name="Check Box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9" name="Check Box 21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0" name="Check Box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1" name="Check Box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2" name="Check Box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3" name="Check Box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4" name="Check Box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5" name="Check Box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6" name="Check Box 28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7" name="Check Box 29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1" name="Check Box 33" hidden="1">
              <a:extLst>
                <a:ext uri="{63B3BB69-23CF-44E3-9099-C40C66FF867C}">
                  <a14:compatExt spid="_x0000_s1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2" name="Check Box 34" hidden="1">
              <a:extLst>
                <a:ext uri="{63B3BB69-23CF-44E3-9099-C40C66FF867C}">
                  <a14:compatExt spid="_x0000_s1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3" name="Check Box 35" hidden="1">
              <a:extLst>
                <a:ext uri="{63B3BB69-23CF-44E3-9099-C40C66FF867C}">
                  <a14:compatExt spid="_x0000_s1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5" name="Check Box 37" hidden="1">
              <a:extLst>
                <a:ext uri="{63B3BB69-23CF-44E3-9099-C40C66FF867C}">
                  <a14:compatExt spid="_x0000_s1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6" name="Check Box 38" hidden="1">
              <a:extLst>
                <a:ext uri="{63B3BB69-23CF-44E3-9099-C40C66FF867C}">
                  <a14:compatExt spid="_x0000_s1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8" name="Check Box 40" hidden="1">
              <a:extLst>
                <a:ext uri="{63B3BB69-23CF-44E3-9099-C40C66FF867C}">
                  <a14:compatExt spid="_x0000_s1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2.xml"/><Relationship Id="rId13" Type="http://schemas.openxmlformats.org/officeDocument/2006/relationships/ctrlProp" Target="../ctrlProps/ctrlProp117.xml"/><Relationship Id="rId18" Type="http://schemas.openxmlformats.org/officeDocument/2006/relationships/ctrlProp" Target="../ctrlProps/ctrlProp122.xml"/><Relationship Id="rId26" Type="http://schemas.openxmlformats.org/officeDocument/2006/relationships/ctrlProp" Target="../ctrlProps/ctrlProp130.xml"/><Relationship Id="rId39" Type="http://schemas.openxmlformats.org/officeDocument/2006/relationships/ctrlProp" Target="../ctrlProps/ctrlProp143.xml"/><Relationship Id="rId3" Type="http://schemas.openxmlformats.org/officeDocument/2006/relationships/ctrlProp" Target="../ctrlProps/ctrlProp107.xml"/><Relationship Id="rId21" Type="http://schemas.openxmlformats.org/officeDocument/2006/relationships/ctrlProp" Target="../ctrlProps/ctrlProp125.xml"/><Relationship Id="rId34" Type="http://schemas.openxmlformats.org/officeDocument/2006/relationships/ctrlProp" Target="../ctrlProps/ctrlProp138.xml"/><Relationship Id="rId42" Type="http://schemas.openxmlformats.org/officeDocument/2006/relationships/ctrlProp" Target="../ctrlProps/ctrlProp146.xml"/><Relationship Id="rId7" Type="http://schemas.openxmlformats.org/officeDocument/2006/relationships/ctrlProp" Target="../ctrlProps/ctrlProp111.xml"/><Relationship Id="rId12" Type="http://schemas.openxmlformats.org/officeDocument/2006/relationships/ctrlProp" Target="../ctrlProps/ctrlProp116.xml"/><Relationship Id="rId17" Type="http://schemas.openxmlformats.org/officeDocument/2006/relationships/ctrlProp" Target="../ctrlProps/ctrlProp121.xml"/><Relationship Id="rId25" Type="http://schemas.openxmlformats.org/officeDocument/2006/relationships/ctrlProp" Target="../ctrlProps/ctrlProp129.xml"/><Relationship Id="rId33" Type="http://schemas.openxmlformats.org/officeDocument/2006/relationships/ctrlProp" Target="../ctrlProps/ctrlProp137.xml"/><Relationship Id="rId38" Type="http://schemas.openxmlformats.org/officeDocument/2006/relationships/ctrlProp" Target="../ctrlProps/ctrlProp142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20.xml"/><Relationship Id="rId20" Type="http://schemas.openxmlformats.org/officeDocument/2006/relationships/ctrlProp" Target="../ctrlProps/ctrlProp124.xml"/><Relationship Id="rId29" Type="http://schemas.openxmlformats.org/officeDocument/2006/relationships/ctrlProp" Target="../ctrlProps/ctrlProp133.xml"/><Relationship Id="rId41" Type="http://schemas.openxmlformats.org/officeDocument/2006/relationships/ctrlProp" Target="../ctrlProps/ctrlProp145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10.xml"/><Relationship Id="rId11" Type="http://schemas.openxmlformats.org/officeDocument/2006/relationships/ctrlProp" Target="../ctrlProps/ctrlProp115.xml"/><Relationship Id="rId24" Type="http://schemas.openxmlformats.org/officeDocument/2006/relationships/ctrlProp" Target="../ctrlProps/ctrlProp128.xml"/><Relationship Id="rId32" Type="http://schemas.openxmlformats.org/officeDocument/2006/relationships/ctrlProp" Target="../ctrlProps/ctrlProp136.xml"/><Relationship Id="rId37" Type="http://schemas.openxmlformats.org/officeDocument/2006/relationships/ctrlProp" Target="../ctrlProps/ctrlProp141.xml"/><Relationship Id="rId40" Type="http://schemas.openxmlformats.org/officeDocument/2006/relationships/ctrlProp" Target="../ctrlProps/ctrlProp144.xml"/><Relationship Id="rId5" Type="http://schemas.openxmlformats.org/officeDocument/2006/relationships/ctrlProp" Target="../ctrlProps/ctrlProp109.xml"/><Relationship Id="rId15" Type="http://schemas.openxmlformats.org/officeDocument/2006/relationships/ctrlProp" Target="../ctrlProps/ctrlProp119.xml"/><Relationship Id="rId23" Type="http://schemas.openxmlformats.org/officeDocument/2006/relationships/ctrlProp" Target="../ctrlProps/ctrlProp127.xml"/><Relationship Id="rId28" Type="http://schemas.openxmlformats.org/officeDocument/2006/relationships/ctrlProp" Target="../ctrlProps/ctrlProp132.xml"/><Relationship Id="rId36" Type="http://schemas.openxmlformats.org/officeDocument/2006/relationships/ctrlProp" Target="../ctrlProps/ctrlProp140.xml"/><Relationship Id="rId10" Type="http://schemas.openxmlformats.org/officeDocument/2006/relationships/ctrlProp" Target="../ctrlProps/ctrlProp114.xml"/><Relationship Id="rId19" Type="http://schemas.openxmlformats.org/officeDocument/2006/relationships/ctrlProp" Target="../ctrlProps/ctrlProp123.xml"/><Relationship Id="rId31" Type="http://schemas.openxmlformats.org/officeDocument/2006/relationships/ctrlProp" Target="../ctrlProps/ctrlProp135.xml"/><Relationship Id="rId4" Type="http://schemas.openxmlformats.org/officeDocument/2006/relationships/ctrlProp" Target="../ctrlProps/ctrlProp108.xml"/><Relationship Id="rId9" Type="http://schemas.openxmlformats.org/officeDocument/2006/relationships/ctrlProp" Target="../ctrlProps/ctrlProp113.xml"/><Relationship Id="rId14" Type="http://schemas.openxmlformats.org/officeDocument/2006/relationships/ctrlProp" Target="../ctrlProps/ctrlProp118.xml"/><Relationship Id="rId22" Type="http://schemas.openxmlformats.org/officeDocument/2006/relationships/ctrlProp" Target="../ctrlProps/ctrlProp126.xml"/><Relationship Id="rId27" Type="http://schemas.openxmlformats.org/officeDocument/2006/relationships/ctrlProp" Target="../ctrlProps/ctrlProp131.xml"/><Relationship Id="rId30" Type="http://schemas.openxmlformats.org/officeDocument/2006/relationships/ctrlProp" Target="../ctrlProps/ctrlProp134.xml"/><Relationship Id="rId35" Type="http://schemas.openxmlformats.org/officeDocument/2006/relationships/ctrlProp" Target="../ctrlProps/ctrlProp1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3:H12"/>
  <sheetViews>
    <sheetView workbookViewId="0">
      <selection activeCell="D17" sqref="D17"/>
    </sheetView>
  </sheetViews>
  <sheetFormatPr baseColWidth="10" defaultRowHeight="14.25"/>
  <cols>
    <col min="1" max="1" width="4.25" customWidth="1"/>
    <col min="2" max="2" width="8.625" customWidth="1"/>
    <col min="3" max="3" width="24.375" customWidth="1"/>
    <col min="4" max="4" width="33.25" customWidth="1"/>
    <col min="5" max="5" width="23.875" style="8" customWidth="1"/>
    <col min="6" max="7" width="11" customWidth="1"/>
    <col min="8" max="8" width="14.5" customWidth="1"/>
    <col min="9" max="9" width="11" customWidth="1"/>
  </cols>
  <sheetData>
    <row r="3" spans="2:8" ht="14.25" customHeight="1">
      <c r="B3" s="22" t="s">
        <v>164</v>
      </c>
      <c r="C3" s="22"/>
      <c r="D3" s="22"/>
      <c r="E3" s="22"/>
      <c r="F3" s="22"/>
    </row>
    <row r="4" spans="2:8" ht="14.25" customHeight="1">
      <c r="B4" s="22"/>
      <c r="C4" s="22"/>
      <c r="D4" s="22"/>
      <c r="E4" s="22"/>
      <c r="F4" s="22"/>
    </row>
    <row r="6" spans="2:8" ht="36.75" customHeight="1">
      <c r="B6" s="23" t="s">
        <v>192</v>
      </c>
      <c r="C6" s="24"/>
      <c r="D6" s="24"/>
      <c r="E6" s="25"/>
    </row>
    <row r="7" spans="2:8" ht="18" customHeight="1">
      <c r="B7" s="18" t="s">
        <v>165</v>
      </c>
      <c r="C7" s="9" t="s">
        <v>166</v>
      </c>
      <c r="D7" s="9" t="s">
        <v>168</v>
      </c>
      <c r="E7" s="10" t="s">
        <v>167</v>
      </c>
    </row>
    <row r="8" spans="2:8" ht="18" customHeight="1">
      <c r="B8" s="1"/>
      <c r="C8" s="11" t="s">
        <v>187</v>
      </c>
      <c r="D8" s="12" t="s">
        <v>169</v>
      </c>
      <c r="E8" s="13">
        <v>1</v>
      </c>
      <c r="G8" t="b">
        <v>1</v>
      </c>
      <c r="H8" t="str">
        <f>IF(G8=TRUE,C8,"")</f>
        <v>R123456</v>
      </c>
    </row>
    <row r="9" spans="2:8" ht="18" customHeight="1">
      <c r="B9" s="1"/>
      <c r="C9" s="12" t="s">
        <v>188</v>
      </c>
      <c r="D9" s="12" t="s">
        <v>170</v>
      </c>
      <c r="E9" s="13">
        <v>2</v>
      </c>
      <c r="G9" t="b">
        <v>1</v>
      </c>
      <c r="H9" t="str">
        <f t="shared" ref="H9:H12" si="0">IF(G9=TRUE,C9,"")</f>
        <v>R234567</v>
      </c>
    </row>
    <row r="10" spans="2:8" ht="18" customHeight="1">
      <c r="B10" s="17"/>
      <c r="C10" s="12" t="s">
        <v>189</v>
      </c>
      <c r="D10" s="12" t="s">
        <v>171</v>
      </c>
      <c r="E10" s="13">
        <v>3</v>
      </c>
      <c r="G10" t="b">
        <v>1</v>
      </c>
      <c r="H10" t="str">
        <f t="shared" si="0"/>
        <v>R345678</v>
      </c>
    </row>
    <row r="11" spans="2:8" ht="18" customHeight="1">
      <c r="B11" s="17"/>
      <c r="C11" s="12" t="s">
        <v>190</v>
      </c>
      <c r="D11" s="12" t="s">
        <v>191</v>
      </c>
      <c r="E11" s="13">
        <v>4</v>
      </c>
      <c r="G11" t="b">
        <v>1</v>
      </c>
      <c r="H11" t="str">
        <f t="shared" si="0"/>
        <v>R456789</v>
      </c>
    </row>
    <row r="12" spans="2:8" ht="18" customHeight="1">
      <c r="B12" s="17"/>
      <c r="C12" s="12"/>
      <c r="D12" s="12"/>
      <c r="E12" s="13"/>
      <c r="H12" t="str">
        <f t="shared" si="0"/>
        <v/>
      </c>
    </row>
  </sheetData>
  <mergeCells count="2">
    <mergeCell ref="B3:F4"/>
    <mergeCell ref="B6:E6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</xdr:col>
                    <xdr:colOff>228600</xdr:colOff>
                    <xdr:row>7</xdr:row>
                    <xdr:rowOff>0</xdr:rowOff>
                  </from>
                  <to>
                    <xdr:col>1</xdr:col>
                    <xdr:colOff>523875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</xdr:col>
                    <xdr:colOff>228600</xdr:colOff>
                    <xdr:row>8</xdr:row>
                    <xdr:rowOff>0</xdr:rowOff>
                  </from>
                  <to>
                    <xdr:col>1</xdr:col>
                    <xdr:colOff>523875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1</xdr:col>
                    <xdr:colOff>228600</xdr:colOff>
                    <xdr:row>9</xdr:row>
                    <xdr:rowOff>0</xdr:rowOff>
                  </from>
                  <to>
                    <xdr:col>1</xdr:col>
                    <xdr:colOff>523875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1</xdr:col>
                    <xdr:colOff>228600</xdr:colOff>
                    <xdr:row>10</xdr:row>
                    <xdr:rowOff>0</xdr:rowOff>
                  </from>
                  <to>
                    <xdr:col>1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1</xdr:col>
                    <xdr:colOff>228600</xdr:colOff>
                    <xdr:row>11</xdr:row>
                    <xdr:rowOff>0</xdr:rowOff>
                  </from>
                  <to>
                    <xdr:col>1</xdr:col>
                    <xdr:colOff>523875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1</xdr:col>
                    <xdr:colOff>228600</xdr:colOff>
                    <xdr:row>7</xdr:row>
                    <xdr:rowOff>0</xdr:rowOff>
                  </from>
                  <to>
                    <xdr:col>1</xdr:col>
                    <xdr:colOff>523875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1</xdr:col>
                    <xdr:colOff>228600</xdr:colOff>
                    <xdr:row>8</xdr:row>
                    <xdr:rowOff>0</xdr:rowOff>
                  </from>
                  <to>
                    <xdr:col>1</xdr:col>
                    <xdr:colOff>523875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1</xdr:col>
                    <xdr:colOff>228600</xdr:colOff>
                    <xdr:row>9</xdr:row>
                    <xdr:rowOff>0</xdr:rowOff>
                  </from>
                  <to>
                    <xdr:col>1</xdr:col>
                    <xdr:colOff>523875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1</xdr:col>
                    <xdr:colOff>228600</xdr:colOff>
                    <xdr:row>10</xdr:row>
                    <xdr:rowOff>0</xdr:rowOff>
                  </from>
                  <to>
                    <xdr:col>1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1</xdr:col>
                    <xdr:colOff>228600</xdr:colOff>
                    <xdr:row>11</xdr:row>
                    <xdr:rowOff>0</xdr:rowOff>
                  </from>
                  <to>
                    <xdr:col>1</xdr:col>
                    <xdr:colOff>523875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4" name="Check Box 6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5" name="Check Box 6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6" name="Check Box 6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7" name="Check Box 6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8" name="Check Box 6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9" name="Check Box 6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0" name="Check Box 6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1" name="Check Box 6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2" name="Check Box 6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3" name="Check Box 7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4" name="Check Box 7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5" name="Check Box 7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6" name="Check Box 7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7" name="Check Box 7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8" name="Check Box 7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9" name="Check Box 7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80" name="Check Box 7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81" name="Check Box 7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82" name="Check Box 7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83" name="Check Box 8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84" name="Check Box 8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5" name="Check Box 8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6" name="Check Box 8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7" name="Check Box 8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5" r:id="rId88" name="Check Box 8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6" r:id="rId89" name="Check Box 8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7" r:id="rId90" name="Check Box 8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8" r:id="rId91" name="Check Box 8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9" r:id="rId92" name="Check Box 8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0" r:id="rId93" name="Check Box 9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94" name="Check Box 9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95" name="Check Box 9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96" name="Check Box 9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97" name="Check Box 9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98" name="Check Box 9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99" name="Check Box 9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100" name="Check Box 9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101" name="Check Box 9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102" name="Check Box 9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103" name="Check Box 10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104" name="Check Box 10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105" name="Check Box 10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106" name="Check Box 10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7" name="Check Box 10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08" name="Check Box 10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09" name="Check Box 10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B3:H12"/>
  <sheetViews>
    <sheetView workbookViewId="0">
      <selection activeCell="G29" sqref="G29"/>
    </sheetView>
  </sheetViews>
  <sheetFormatPr baseColWidth="10" defaultRowHeight="14.25"/>
  <cols>
    <col min="1" max="1" width="4.25" customWidth="1"/>
    <col min="2" max="2" width="8.625" customWidth="1"/>
    <col min="3" max="3" width="24.375" customWidth="1"/>
    <col min="4" max="4" width="33.25" customWidth="1"/>
    <col min="5" max="5" width="23.875" style="8" customWidth="1"/>
    <col min="6" max="9" width="11" customWidth="1"/>
  </cols>
  <sheetData>
    <row r="3" spans="2:8" ht="14.25" customHeight="1">
      <c r="B3" s="22" t="s">
        <v>164</v>
      </c>
      <c r="C3" s="22"/>
      <c r="D3" s="22"/>
      <c r="E3" s="22"/>
      <c r="F3" s="22"/>
    </row>
    <row r="4" spans="2:8" ht="14.25" customHeight="1">
      <c r="B4" s="22"/>
      <c r="C4" s="22"/>
      <c r="D4" s="22"/>
      <c r="E4" s="22"/>
      <c r="F4" s="22"/>
    </row>
    <row r="6" spans="2:8" ht="36.75" customHeight="1">
      <c r="B6" s="23" t="s">
        <v>178</v>
      </c>
      <c r="C6" s="24"/>
      <c r="D6" s="24"/>
      <c r="E6" s="25"/>
    </row>
    <row r="7" spans="2:8" ht="18" customHeight="1">
      <c r="B7" s="18" t="s">
        <v>165</v>
      </c>
      <c r="C7" s="9" t="s">
        <v>166</v>
      </c>
      <c r="D7" s="9" t="s">
        <v>168</v>
      </c>
      <c r="E7" s="10" t="s">
        <v>167</v>
      </c>
    </row>
    <row r="8" spans="2:8" ht="18" customHeight="1">
      <c r="B8" s="1"/>
      <c r="C8" s="11" t="s">
        <v>183</v>
      </c>
      <c r="D8" s="11" t="s">
        <v>179</v>
      </c>
      <c r="E8" s="13">
        <v>15</v>
      </c>
      <c r="G8" t="b">
        <v>1</v>
      </c>
      <c r="H8" t="str">
        <f>IF(G8=TRUE,C8,"")</f>
        <v>F123546</v>
      </c>
    </row>
    <row r="9" spans="2:8" ht="18" customHeight="1">
      <c r="B9" s="1"/>
      <c r="C9" s="11" t="s">
        <v>184</v>
      </c>
      <c r="D9" s="11" t="s">
        <v>180</v>
      </c>
      <c r="E9" s="13">
        <v>15</v>
      </c>
      <c r="G9" t="b">
        <v>1</v>
      </c>
      <c r="H9" t="str">
        <f t="shared" ref="H9:H12" si="0">IF(G9=TRUE,C9,"")</f>
        <v>F234567</v>
      </c>
    </row>
    <row r="10" spans="2:8" ht="18" customHeight="1">
      <c r="B10" s="1"/>
      <c r="C10" s="11" t="s">
        <v>185</v>
      </c>
      <c r="D10" s="11" t="s">
        <v>181</v>
      </c>
      <c r="E10" s="13">
        <v>15</v>
      </c>
      <c r="G10" t="b">
        <v>1</v>
      </c>
      <c r="H10" t="str">
        <f t="shared" si="0"/>
        <v>F345678</v>
      </c>
    </row>
    <row r="11" spans="2:8" ht="18" customHeight="1">
      <c r="B11" s="1"/>
      <c r="C11" s="11" t="s">
        <v>186</v>
      </c>
      <c r="D11" s="11" t="s">
        <v>182</v>
      </c>
      <c r="E11" s="13">
        <v>8</v>
      </c>
      <c r="G11" t="b">
        <v>1</v>
      </c>
      <c r="H11" t="str">
        <f t="shared" si="0"/>
        <v>F456789</v>
      </c>
    </row>
    <row r="12" spans="2:8" ht="18" customHeight="1">
      <c r="B12" s="1"/>
      <c r="C12" s="11"/>
      <c r="D12" s="11"/>
      <c r="E12" s="13"/>
      <c r="H12" t="str">
        <f t="shared" si="0"/>
        <v/>
      </c>
    </row>
  </sheetData>
  <mergeCells count="2">
    <mergeCell ref="B3:F4"/>
    <mergeCell ref="B6:E6"/>
  </mergeCell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Check Box 1">
              <controlPr defaultSize="0" autoFill="0" autoLine="0" autoPict="0">
                <anchor moveWithCells="1">
                  <from>
                    <xdr:col>1</xdr:col>
                    <xdr:colOff>228600</xdr:colOff>
                    <xdr:row>7</xdr:row>
                    <xdr:rowOff>0</xdr:rowOff>
                  </from>
                  <to>
                    <xdr:col>1</xdr:col>
                    <xdr:colOff>523875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Check Box 2">
              <controlPr defaultSize="0" autoFill="0" autoLine="0" autoPict="0">
                <anchor moveWithCells="1">
                  <from>
                    <xdr:col>1</xdr:col>
                    <xdr:colOff>228600</xdr:colOff>
                    <xdr:row>8</xdr:row>
                    <xdr:rowOff>0</xdr:rowOff>
                  </from>
                  <to>
                    <xdr:col>1</xdr:col>
                    <xdr:colOff>523875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Check Box 3">
              <controlPr defaultSize="0" autoFill="0" autoLine="0" autoPict="0">
                <anchor moveWithCells="1">
                  <from>
                    <xdr:col>1</xdr:col>
                    <xdr:colOff>228600</xdr:colOff>
                    <xdr:row>9</xdr:row>
                    <xdr:rowOff>0</xdr:rowOff>
                  </from>
                  <to>
                    <xdr:col>1</xdr:col>
                    <xdr:colOff>523875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Check Box 4">
              <controlPr defaultSize="0" autoFill="0" autoLine="0" autoPict="0">
                <anchor moveWithCells="1">
                  <from>
                    <xdr:col>1</xdr:col>
                    <xdr:colOff>228600</xdr:colOff>
                    <xdr:row>10</xdr:row>
                    <xdr:rowOff>0</xdr:rowOff>
                  </from>
                  <to>
                    <xdr:col>1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Check Box 5">
              <controlPr defaultSize="0" autoFill="0" autoLine="0" autoPict="0">
                <anchor moveWithCells="1">
                  <from>
                    <xdr:col>1</xdr:col>
                    <xdr:colOff>228600</xdr:colOff>
                    <xdr:row>11</xdr:row>
                    <xdr:rowOff>0</xdr:rowOff>
                  </from>
                  <to>
                    <xdr:col>1</xdr:col>
                    <xdr:colOff>523875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Check Box 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Check Box 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0" name="Check Box 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1" name="Check Box 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2" name="Check Box 1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3" name="Check Box 1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4" name="Check Box 1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5" name="Check Box 1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6" name="Check Box 1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7" name="Check Box 1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8" name="Check Box 1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9" name="Check Box 1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0" name="Check Box 1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1" name="Check Box 1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2" name="Check Box 2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3" name="Check Box 2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4" name="Check Box 2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5" name="Check Box 2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6" name="Check Box 2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27" name="Check Box 2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28" name="Check Box 2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29" name="Check Box 2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0" name="Check Box 2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1" name="Check Box 2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2" name="Check Box 3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3" name="Check Box 3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4" name="Check Box 3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35" name="Check Box 3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36" name="Check Box 3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37" name="Check Box 3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38" name="Check Box 3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39" name="Check Box 3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40" name="Check Box 3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41" name="Check Box 3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42" name="Check Box 4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B2:L25"/>
  <sheetViews>
    <sheetView tabSelected="1" workbookViewId="0">
      <selection activeCell="G4" sqref="G4"/>
    </sheetView>
  </sheetViews>
  <sheetFormatPr baseColWidth="10" defaultRowHeight="14.25"/>
  <cols>
    <col min="1" max="1" width="3.25" customWidth="1"/>
    <col min="2" max="2" width="24.375" customWidth="1"/>
    <col min="3" max="3" width="33.25" customWidth="1"/>
    <col min="4" max="4" width="16.125" customWidth="1"/>
    <col min="5" max="5" width="12" customWidth="1"/>
  </cols>
  <sheetData>
    <row r="2" spans="2:12" ht="26.25">
      <c r="B2" s="15" t="s">
        <v>172</v>
      </c>
    </row>
    <row r="4" spans="2:12" ht="15">
      <c r="B4" t="s">
        <v>173</v>
      </c>
      <c r="C4" s="7" t="e">
        <f>IF(#REF!="","",#REF!)</f>
        <v>#REF!</v>
      </c>
      <c r="D4" t="s">
        <v>174</v>
      </c>
      <c r="E4" s="7" t="e">
        <f>IF(#REF!="","",#REF!)</f>
        <v>#REF!</v>
      </c>
    </row>
    <row r="6" spans="2:12" ht="36.75" customHeight="1">
      <c r="B6" s="23" t="s">
        <v>192</v>
      </c>
      <c r="C6" s="24"/>
      <c r="D6" s="24"/>
      <c r="E6" s="25"/>
    </row>
    <row r="7" spans="2:12" s="21" customFormat="1" ht="18" customHeight="1">
      <c r="B7" s="9" t="s">
        <v>166</v>
      </c>
      <c r="C7" s="9" t="s">
        <v>168</v>
      </c>
      <c r="D7" s="10" t="s">
        <v>167</v>
      </c>
      <c r="E7" s="10" t="s">
        <v>175</v>
      </c>
      <c r="F7" s="16"/>
      <c r="G7" s="20"/>
      <c r="H7" s="20"/>
      <c r="I7" s="20"/>
    </row>
    <row r="8" spans="2:12" s="21" customFormat="1" ht="18" customHeight="1">
      <c r="B8" s="19" t="str">
        <f>IFERROR(IF(ROW(A1)&gt; COUNTA('Artikel Tr'!$G$8:$G$12), "",INDEX('Artikel Tr'!$H:$H, SMALL(IF('Artikel Tr'!$H$8:$H$12&lt;&gt;"",
ROW($8:$79)), ROW(A1)))),"")</f>
        <v>R123456</v>
      </c>
      <c r="C8" s="19" t="str">
        <f>IFERROR(VLOOKUP(B8,'Artikel Tr'!$C$5:$F$8,2,FALSE),"")</f>
        <v>Handschuhe Gr. S</v>
      </c>
      <c r="D8" s="19">
        <f>IFERROR(VLOOKUP(B8,'Artikel Tr'!$C$5:$F$8,3,FALSE),"")</f>
        <v>1</v>
      </c>
      <c r="E8" s="19"/>
    </row>
    <row r="9" spans="2:12" s="21" customFormat="1" ht="18" customHeight="1">
      <c r="B9" s="19" t="str">
        <f>IFERROR(IF(ROW(A2)&gt; COUNTA('Artikel Tr'!$G$8:$G$12), "",INDEX('Artikel Tr'!$H:$H, SMALL(IF('Artikel Tr'!$H$8:$H$12&lt;&gt;"",
ROW($8:$79)), ROW(A2)))),"")</f>
        <v/>
      </c>
      <c r="C9" s="19" t="str">
        <f>IFERROR(VLOOKUP(B9,'Artikel Tr'!$C$5:$F$8,2,FALSE),"")</f>
        <v/>
      </c>
      <c r="D9" s="19" t="str">
        <f>IFERROR(VLOOKUP(B9,'Artikel Tr'!$C$5:$F$8,3,FALSE),"")</f>
        <v/>
      </c>
      <c r="E9" s="19" t="str">
        <f>IFERROR(VLOOKUP(B9,'Artikel Tr'!$C$5:$F$8,4,FALSE),"")</f>
        <v/>
      </c>
    </row>
    <row r="10" spans="2:12" s="21" customFormat="1" ht="18" customHeight="1">
      <c r="B10" s="19" t="str">
        <f>IFERROR(IF(ROW(A3)&gt; COUNTA('Artikel Tr'!$G$8:$G$12), "",INDEX('Artikel Tr'!$H:$H, SMALL(IF('Artikel Tr'!$H$8:$H$12&lt;&gt;"",
ROW($8:$79)), ROW(A3)))),"")</f>
        <v/>
      </c>
      <c r="C10" s="19" t="str">
        <f>IFERROR(VLOOKUP(B10,'Artikel Tr'!$C$5:$F$8,2,FALSE),"")</f>
        <v/>
      </c>
      <c r="D10" s="19" t="str">
        <f>IFERROR(VLOOKUP(B10,'Artikel Tr'!$C$5:$F$8,3,FALSE),"")</f>
        <v/>
      </c>
      <c r="E10" s="19" t="str">
        <f>IFERROR(VLOOKUP(B10,'Artikel Tr'!$C$5:$F$8,4,FALSE),"")</f>
        <v/>
      </c>
    </row>
    <row r="11" spans="2:12" s="21" customFormat="1" ht="18" customHeight="1">
      <c r="B11" s="19" t="str">
        <f>IFERROR(IF(ROW(A4)&gt; COUNTA('Artikel Tr'!$G$8:$G$12), "",INDEX('Artikel Tr'!$H:$H, SMALL(IF('Artikel Tr'!$H$8:$H$12&lt;&gt;"",
ROW($8:$79)), ROW(A4)))),"")</f>
        <v/>
      </c>
      <c r="C11" s="19" t="str">
        <f>IFERROR(VLOOKUP(B11,'Artikel Tr'!$C$5:$F$8,2,FALSE),"")</f>
        <v/>
      </c>
      <c r="D11" s="19" t="str">
        <f>IFERROR(VLOOKUP(B11,'Artikel Tr'!$C$5:$F$8,3,FALSE),"")</f>
        <v/>
      </c>
      <c r="E11" s="19" t="str">
        <f>IFERROR(VLOOKUP(B11,'Artikel Tr'!$C$5:$F$8,4,FALSE),"")</f>
        <v/>
      </c>
    </row>
    <row r="12" spans="2:12" s="21" customFormat="1" ht="18" customHeight="1">
      <c r="B12" s="19" t="str">
        <f>IFERROR(IF(ROW(A5)&gt; COUNTA('Artikel Tr'!$G$8:$G$12), "",INDEX('Artikel Tr'!$H:$H, SMALL(IF('Artikel Tr'!$H$8:$H$12&lt;&gt;"",
ROW($8:$79)), ROW(A5)))),"")</f>
        <v/>
      </c>
      <c r="C12" s="19" t="str">
        <f>IFERROR(VLOOKUP(B12,'Artikel Tr'!$C$5:$F$8,2,FALSE),"")</f>
        <v/>
      </c>
      <c r="D12" s="19" t="str">
        <f>IFERROR(VLOOKUP(B12,'Artikel Tr'!$C$5:$F$8,3,FALSE),"")</f>
        <v/>
      </c>
      <c r="E12" s="19" t="str">
        <f>IFERROR(VLOOKUP(B12,'Artikel Tr'!$C$5:$F$8,4,FALSE),"")</f>
        <v/>
      </c>
    </row>
    <row r="13" spans="2:12" s="21" customFormat="1" ht="18" customHeight="1">
      <c r="B13" s="19" t="str">
        <f>IFERROR(IF(ROW(A6)&gt; COUNTA('Artikel Tr'!$G$8:$G$12), "",INDEX('Artikel Tr'!$H:$H, SMALL(IF('Artikel Tr'!$H$8:$H$12&lt;&gt;"",
ROW($8:$79)), ROW(A6)))),"")</f>
        <v/>
      </c>
      <c r="C13" s="19" t="str">
        <f>IFERROR(VLOOKUP(B13,'Artikel Tr'!$C$5:$F$8,2,FALSE),"")</f>
        <v/>
      </c>
      <c r="D13" s="19" t="str">
        <f>IFERROR(VLOOKUP(B13,'Artikel Tr'!$C$5:$F$8,3,FALSE),"")</f>
        <v/>
      </c>
      <c r="E13" s="19" t="str">
        <f>IFERROR(VLOOKUP(B13,'Artikel Tr'!$C$5:$F$8,4,FALSE),"")</f>
        <v/>
      </c>
    </row>
    <row r="14" spans="2:12" ht="12.75" customHeight="1">
      <c r="B14" s="14"/>
      <c r="C14" s="14"/>
      <c r="D14" s="14"/>
      <c r="E14" s="14"/>
    </row>
    <row r="15" spans="2:12" ht="28.5" customHeight="1">
      <c r="B15" s="26" t="s">
        <v>176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2:12">
      <c r="B16" s="27" t="s">
        <v>3</v>
      </c>
      <c r="C16" s="27"/>
      <c r="D16" s="28" t="e">
        <f>IF(#REF!="","",#REF!)</f>
        <v>#REF!</v>
      </c>
      <c r="E16" s="28"/>
      <c r="F16" s="28"/>
      <c r="G16" s="28"/>
      <c r="H16" s="28"/>
      <c r="I16" s="28"/>
      <c r="J16" s="28"/>
      <c r="K16" s="28"/>
      <c r="L16" s="28"/>
    </row>
    <row r="17" spans="2:12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>
      <c r="B18" s="30" t="s">
        <v>4</v>
      </c>
      <c r="C18" s="30"/>
      <c r="D18" s="30"/>
      <c r="E18" s="30"/>
      <c r="F18" s="30"/>
      <c r="G18" s="28" t="e">
        <f>IF(#REF!="","",#REF!)</f>
        <v>#REF!</v>
      </c>
      <c r="H18" s="28"/>
      <c r="I18" s="28"/>
      <c r="J18" s="28"/>
      <c r="K18" s="28"/>
      <c r="L18" s="28"/>
    </row>
    <row r="19" spans="2:1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>
      <c r="B20" s="27" t="s">
        <v>5</v>
      </c>
      <c r="C20" s="27"/>
      <c r="D20" s="27"/>
      <c r="E20" s="27"/>
      <c r="F20" s="27"/>
      <c r="G20" s="28" t="e">
        <f>IF(#REF!="","",#REF!)</f>
        <v>#REF!</v>
      </c>
      <c r="H20" s="28"/>
      <c r="I20" s="28"/>
      <c r="J20" s="28"/>
      <c r="K20" s="28"/>
      <c r="L20" s="28"/>
    </row>
    <row r="21" spans="2:1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2:12">
      <c r="B22" s="31"/>
      <c r="C22" s="31"/>
      <c r="D22" s="2"/>
      <c r="E22" s="32"/>
      <c r="F22" s="32"/>
      <c r="G22" s="32"/>
      <c r="H22" s="32"/>
      <c r="I22" s="32"/>
      <c r="J22" s="32"/>
      <c r="K22" s="32"/>
      <c r="L22" s="32"/>
    </row>
    <row r="23" spans="2:12">
      <c r="B23" s="31"/>
      <c r="C23" s="31"/>
      <c r="D23" s="2"/>
      <c r="E23" s="32"/>
      <c r="F23" s="32"/>
      <c r="G23" s="32"/>
      <c r="H23" s="32"/>
      <c r="I23" s="32"/>
      <c r="J23" s="32"/>
      <c r="K23" s="32"/>
      <c r="L23" s="32"/>
    </row>
    <row r="24" spans="2:12" ht="16.5">
      <c r="B24" s="29" t="s">
        <v>0</v>
      </c>
      <c r="C24" s="29"/>
      <c r="D24" s="2"/>
      <c r="E24" s="29" t="s">
        <v>177</v>
      </c>
      <c r="F24" s="29"/>
      <c r="G24" s="29"/>
      <c r="H24" s="29"/>
      <c r="I24" s="29"/>
      <c r="J24" s="29"/>
      <c r="K24" s="29"/>
      <c r="L24" s="29"/>
    </row>
    <row r="25" spans="2:12" ht="15">
      <c r="B25" s="14"/>
      <c r="C25" s="14"/>
      <c r="D25" s="14"/>
      <c r="E25" s="14"/>
    </row>
  </sheetData>
  <mergeCells count="12">
    <mergeCell ref="B6:E6"/>
    <mergeCell ref="B15:L15"/>
    <mergeCell ref="B16:C16"/>
    <mergeCell ref="D16:L16"/>
    <mergeCell ref="B24:C24"/>
    <mergeCell ref="E24:L24"/>
    <mergeCell ref="B18:F18"/>
    <mergeCell ref="G18:L18"/>
    <mergeCell ref="B20:F20"/>
    <mergeCell ref="G20:L20"/>
    <mergeCell ref="B22:C23"/>
    <mergeCell ref="E22:L2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B2:L26"/>
  <sheetViews>
    <sheetView workbookViewId="0">
      <selection activeCell="G8" sqref="G8"/>
    </sheetView>
  </sheetViews>
  <sheetFormatPr baseColWidth="10" defaultRowHeight="14.25"/>
  <cols>
    <col min="1" max="1" width="3.25" customWidth="1"/>
    <col min="2" max="2" width="24.375" customWidth="1"/>
    <col min="3" max="3" width="33.25" customWidth="1"/>
    <col min="4" max="4" width="16.125" customWidth="1"/>
    <col min="5" max="5" width="12" customWidth="1"/>
  </cols>
  <sheetData>
    <row r="2" spans="2:12" ht="26.25">
      <c r="B2" s="15" t="s">
        <v>172</v>
      </c>
    </row>
    <row r="4" spans="2:12" ht="15">
      <c r="B4" t="s">
        <v>173</v>
      </c>
      <c r="C4" s="7" t="e">
        <f>IF(#REF!="","",#REF!)</f>
        <v>#REF!</v>
      </c>
      <c r="D4" t="s">
        <v>174</v>
      </c>
      <c r="E4" s="7" t="e">
        <f>IF(#REF!="","",#REF!)</f>
        <v>#REF!</v>
      </c>
    </row>
    <row r="6" spans="2:12" ht="36.75" customHeight="1">
      <c r="B6" s="23" t="s">
        <v>193</v>
      </c>
      <c r="C6" s="24"/>
      <c r="D6" s="24"/>
      <c r="E6" s="25"/>
    </row>
    <row r="7" spans="2:12" s="21" customFormat="1" ht="18" customHeight="1">
      <c r="B7" s="9" t="s">
        <v>166</v>
      </c>
      <c r="C7" s="9" t="s">
        <v>168</v>
      </c>
      <c r="D7" s="10" t="s">
        <v>167</v>
      </c>
      <c r="E7" s="10" t="s">
        <v>175</v>
      </c>
      <c r="F7" s="16"/>
      <c r="G7" s="20"/>
      <c r="H7" s="20"/>
      <c r="I7" s="20"/>
    </row>
    <row r="8" spans="2:12" s="21" customFormat="1" ht="18" customHeight="1">
      <c r="B8" s="19" t="str">
        <f>IFERROR(IF(ROW(A1)&gt; COUNTA('Artikel En'!$G$8:$G$65), "",INDEX('Artikel En'!$H:$H, SMALL(IF('Artikel En'!$H$8:$H$65&lt;&gt;"",
ROW($8:$80)), ROW(A1)))),"")</f>
        <v>F123546</v>
      </c>
      <c r="C8" s="19" t="str">
        <f>IFERROR(VLOOKUP(B8,'Artikel En'!$C$5:$F$8,2,FALSE),"")</f>
        <v>Nahrung 1</v>
      </c>
      <c r="D8" s="19">
        <f>IFERROR(VLOOKUP(B8,'Artikel En'!$C$5:$F$8,3,FALSE),"")</f>
        <v>15</v>
      </c>
      <c r="E8" s="19" t="str">
        <f>IFERROR(VLOOKUP(B8,'Artikel Tr'!$C$5:$F$8,4,FALSE),"")</f>
        <v/>
      </c>
    </row>
    <row r="9" spans="2:12" s="21" customFormat="1" ht="18" customHeight="1">
      <c r="B9" s="19" t="str">
        <f>IFERROR(IF(ROW(A2)&gt; COUNTA('Artikel En'!$G$8:$G$65), "",INDEX('Artikel En'!$H:$H, SMALL(IF('Artikel En'!$H$8:$H$65&lt;&gt;"",
ROW($8:$80)), ROW(A2)))),"")</f>
        <v/>
      </c>
      <c r="C9" s="19" t="str">
        <f>IFERROR(VLOOKUP(B9,'Artikel En'!$C$5:$F$8,2,FALSE),"")</f>
        <v/>
      </c>
      <c r="D9" s="19" t="str">
        <f>IFERROR(VLOOKUP(B9,'Artikel En'!$C$5:$F$8,3,FALSE),"")</f>
        <v/>
      </c>
      <c r="E9" s="19" t="str">
        <f>IFERROR(VLOOKUP(B9,'Artikel Tr'!$C$5:$F$8,4,FALSE),"")</f>
        <v/>
      </c>
    </row>
    <row r="10" spans="2:12" s="21" customFormat="1" ht="18" customHeight="1">
      <c r="B10" s="19" t="str">
        <f>IFERROR(IF(ROW(A3)&gt; COUNTA('Artikel En'!$G$8:$G$65), "",INDEX('Artikel En'!$H:$H, SMALL(IF('Artikel En'!$H$8:$H$65&lt;&gt;"",
ROW($8:$80)), ROW(A3)))),"")</f>
        <v/>
      </c>
      <c r="C10" s="19" t="str">
        <f>IFERROR(VLOOKUP(B10,'Artikel En'!$C$5:$F$8,2,FALSE),"")</f>
        <v/>
      </c>
      <c r="D10" s="19" t="str">
        <f>IFERROR(VLOOKUP(B10,'Artikel En'!$C$5:$F$8,3,FALSE),"")</f>
        <v/>
      </c>
      <c r="E10" s="19" t="str">
        <f>IFERROR(VLOOKUP(B10,'Artikel Tr'!$C$5:$F$8,4,FALSE),"")</f>
        <v/>
      </c>
    </row>
    <row r="11" spans="2:12" s="21" customFormat="1" ht="18" customHeight="1">
      <c r="B11" s="19" t="str">
        <f>IFERROR(IF(ROW(A4)&gt; COUNTA('Artikel En'!$G$8:$G$65), "",INDEX('Artikel En'!$H:$H, SMALL(IF('Artikel En'!$H$8:$H$65&lt;&gt;"",
ROW($8:$80)), ROW(A4)))),"")</f>
        <v/>
      </c>
      <c r="C11" s="19" t="str">
        <f>IFERROR(VLOOKUP(B11,'Artikel En'!$C$5:$F$8,2,FALSE),"")</f>
        <v/>
      </c>
      <c r="D11" s="19" t="str">
        <f>IFERROR(VLOOKUP(B11,'Artikel En'!$C$5:$F$8,3,FALSE),"")</f>
        <v/>
      </c>
      <c r="E11" s="19" t="str">
        <f>IFERROR(VLOOKUP(B11,'Artikel Tr'!$C$5:$F$8,4,FALSE),"")</f>
        <v/>
      </c>
    </row>
    <row r="12" spans="2:12" s="21" customFormat="1" ht="18" customHeight="1">
      <c r="B12" s="19" t="str">
        <f>IFERROR(IF(ROW(A5)&gt; COUNTA('Artikel En'!$G$8:$G$65), "",INDEX('Artikel En'!$H:$H, SMALL(IF('Artikel En'!$H$8:$H$65&lt;&gt;"",
ROW($8:$80)), ROW(A5)))),"")</f>
        <v/>
      </c>
      <c r="C12" s="19" t="str">
        <f>IFERROR(VLOOKUP(B12,'Artikel En'!$C$5:$F$8,2,FALSE),"")</f>
        <v/>
      </c>
      <c r="D12" s="19" t="str">
        <f>IFERROR(VLOOKUP(B12,'Artikel En'!$C$5:$F$8,3,FALSE),"")</f>
        <v/>
      </c>
      <c r="E12" s="19" t="str">
        <f>IFERROR(VLOOKUP(B12,'Artikel Tr'!$C$5:$F$8,4,FALSE),"")</f>
        <v/>
      </c>
    </row>
    <row r="13" spans="2:12" s="21" customFormat="1" ht="18" customHeight="1">
      <c r="B13" s="19" t="str">
        <f>IFERROR(IF(ROW(A6)&gt; COUNTA('Artikel En'!$G$8:$G$65), "",INDEX('Artikel En'!$H:$H, SMALL(IF('Artikel En'!$H$8:$H$65&lt;&gt;"",
ROW($8:$80)), ROW(A6)))),"")</f>
        <v/>
      </c>
      <c r="C13" s="19" t="str">
        <f>IFERROR(VLOOKUP(B13,'Artikel En'!$C$5:$F$8,2,FALSE),"")</f>
        <v/>
      </c>
      <c r="D13" s="19" t="str">
        <f>IFERROR(VLOOKUP(B13,'Artikel En'!$C$5:$F$8,3,FALSE),"")</f>
        <v/>
      </c>
      <c r="E13" s="19" t="str">
        <f>IFERROR(VLOOKUP(B13,'Artikel Tr'!$C$5:$F$8,4,FALSE),"")</f>
        <v/>
      </c>
    </row>
    <row r="14" spans="2:12" s="21" customFormat="1" ht="18" customHeight="1">
      <c r="B14" s="19" t="str">
        <f>IFERROR(IF(ROW(A7)&gt; COUNTA('Artikel En'!$G$8:$G$65), "",INDEX('Artikel En'!$H:$H, SMALL(IF('Artikel En'!$H$8:$H$65&lt;&gt;"",
ROW($8:$80)), ROW(A7)))),"")</f>
        <v/>
      </c>
      <c r="C14" s="19" t="str">
        <f>IFERROR(VLOOKUP(B14,'Artikel En'!$C$5:$F$8,2,FALSE),"")</f>
        <v/>
      </c>
      <c r="D14" s="19" t="str">
        <f>IFERROR(VLOOKUP(B14,'Artikel En'!$C$5:$F$8,3,FALSE),"")</f>
        <v/>
      </c>
      <c r="E14" s="19" t="str">
        <f>IFERROR(VLOOKUP(B14,'Artikel Tr'!$C$5:$F$8,4,FALSE),"")</f>
        <v/>
      </c>
    </row>
    <row r="15" spans="2:12" ht="12.75" customHeight="1">
      <c r="B15" s="14"/>
      <c r="C15" s="14"/>
      <c r="D15" s="14"/>
      <c r="E15" s="14"/>
    </row>
    <row r="16" spans="2:12" ht="28.5" customHeight="1">
      <c r="B16" s="26" t="s">
        <v>176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2:12">
      <c r="B17" s="27" t="s">
        <v>3</v>
      </c>
      <c r="C17" s="27"/>
      <c r="D17" s="28" t="e">
        <f>IF(#REF!="","",#REF!)</f>
        <v>#REF!</v>
      </c>
      <c r="E17" s="28"/>
      <c r="F17" s="28"/>
      <c r="G17" s="28"/>
      <c r="H17" s="28"/>
      <c r="I17" s="28"/>
      <c r="J17" s="28"/>
      <c r="K17" s="28"/>
      <c r="L17" s="28"/>
    </row>
    <row r="18" spans="2:1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>
      <c r="B19" s="30" t="s">
        <v>4</v>
      </c>
      <c r="C19" s="30"/>
      <c r="D19" s="30"/>
      <c r="E19" s="30"/>
      <c r="F19" s="30"/>
      <c r="G19" s="28" t="e">
        <f>IF(#REF!="","",#REF!)</f>
        <v>#REF!</v>
      </c>
      <c r="H19" s="28"/>
      <c r="I19" s="28"/>
      <c r="J19" s="28"/>
      <c r="K19" s="28"/>
      <c r="L19" s="28"/>
    </row>
    <row r="20" spans="2:12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>
      <c r="B21" s="27" t="s">
        <v>5</v>
      </c>
      <c r="C21" s="27"/>
      <c r="D21" s="27"/>
      <c r="E21" s="27"/>
      <c r="F21" s="27"/>
      <c r="G21" s="28" t="e">
        <f>IF(#REF!="","",#REF!)</f>
        <v>#REF!</v>
      </c>
      <c r="H21" s="28"/>
      <c r="I21" s="28"/>
      <c r="J21" s="28"/>
      <c r="K21" s="28"/>
      <c r="L21" s="28"/>
    </row>
    <row r="22" spans="2:1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2">
      <c r="B23" s="31"/>
      <c r="C23" s="31"/>
      <c r="D23" s="2"/>
      <c r="E23" s="32"/>
      <c r="F23" s="32"/>
      <c r="G23" s="32"/>
      <c r="H23" s="32"/>
      <c r="I23" s="32"/>
      <c r="J23" s="32"/>
      <c r="K23" s="32"/>
      <c r="L23" s="32"/>
    </row>
    <row r="24" spans="2:12">
      <c r="B24" s="31"/>
      <c r="C24" s="31"/>
      <c r="D24" s="2"/>
      <c r="E24" s="32"/>
      <c r="F24" s="32"/>
      <c r="G24" s="32"/>
      <c r="H24" s="32"/>
      <c r="I24" s="32"/>
      <c r="J24" s="32"/>
      <c r="K24" s="32"/>
      <c r="L24" s="32"/>
    </row>
    <row r="25" spans="2:12" ht="16.5">
      <c r="B25" s="29" t="s">
        <v>0</v>
      </c>
      <c r="C25" s="29"/>
      <c r="D25" s="2"/>
      <c r="E25" s="29" t="s">
        <v>177</v>
      </c>
      <c r="F25" s="29"/>
      <c r="G25" s="29"/>
      <c r="H25" s="29"/>
      <c r="I25" s="29"/>
      <c r="J25" s="29"/>
      <c r="K25" s="29"/>
      <c r="L25" s="29"/>
    </row>
    <row r="26" spans="2:12" ht="15">
      <c r="B26" s="14"/>
      <c r="C26" s="14"/>
      <c r="D26" s="14"/>
      <c r="E26" s="14"/>
    </row>
  </sheetData>
  <mergeCells count="12">
    <mergeCell ref="B21:F21"/>
    <mergeCell ref="G21:L21"/>
    <mergeCell ref="B23:C24"/>
    <mergeCell ref="E23:L24"/>
    <mergeCell ref="B25:C25"/>
    <mergeCell ref="E25:L25"/>
    <mergeCell ref="B6:E6"/>
    <mergeCell ref="B16:L16"/>
    <mergeCell ref="B17:C17"/>
    <mergeCell ref="D17:L17"/>
    <mergeCell ref="B19:F19"/>
    <mergeCell ref="G19:L19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rgb="FF404040"/>
  </sheetPr>
  <dimension ref="A1:N117"/>
  <sheetViews>
    <sheetView showRowColHeaders="0" topLeftCell="A100" zoomScaleNormal="100" workbookViewId="0">
      <selection activeCell="N2" sqref="N2"/>
    </sheetView>
  </sheetViews>
  <sheetFormatPr baseColWidth="10" defaultColWidth="10.625" defaultRowHeight="14.25"/>
  <cols>
    <col min="1" max="1" width="74.25" customWidth="1"/>
    <col min="2" max="2" width="68" customWidth="1"/>
    <col min="3" max="3" width="2" customWidth="1"/>
    <col min="4" max="4" width="4" customWidth="1"/>
    <col min="5" max="5" width="2" customWidth="1"/>
    <col min="6" max="6" width="5" customWidth="1"/>
    <col min="7" max="7" width="2" customWidth="1"/>
    <col min="8" max="8" width="5" customWidth="1"/>
    <col min="9" max="9" width="2" customWidth="1"/>
    <col min="10" max="10" width="3" customWidth="1"/>
    <col min="11" max="11" width="6.75" customWidth="1"/>
    <col min="12" max="12" width="13.625" customWidth="1"/>
    <col min="13" max="18" width="11" customWidth="1"/>
  </cols>
  <sheetData>
    <row r="1" spans="1:14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L1" t="s">
        <v>2</v>
      </c>
    </row>
    <row r="2" spans="1:14">
      <c r="A2" s="4" t="s">
        <v>10</v>
      </c>
      <c r="B2" s="4"/>
      <c r="C2" s="4"/>
      <c r="D2" s="4"/>
      <c r="E2" s="4"/>
      <c r="F2" s="4"/>
      <c r="G2" s="4"/>
      <c r="H2" s="4"/>
      <c r="I2" s="4"/>
      <c r="J2" s="4"/>
      <c r="L2" t="s">
        <v>6</v>
      </c>
      <c r="N2" s="6" t="str">
        <f>IF($R$18=SN!$L$1,SN!$A$3:$A$117,IF($R$18=SN!$L$2,SN!$A$3:$A$44,IF($R$18=SN!$L$3,SN!$A$45:$A$56,IF($R$18=SN!$L$4,SN!$A$57:$A$92,IF($R$18=SN!$L$5,SN!$A$93:$A$117,"")))))</f>
        <v/>
      </c>
    </row>
    <row r="3" spans="1:14">
      <c r="E3" s="5"/>
      <c r="F3" s="5"/>
      <c r="G3" s="5"/>
      <c r="H3" s="5"/>
      <c r="I3" s="5"/>
      <c r="J3" s="5"/>
      <c r="L3" t="s">
        <v>7</v>
      </c>
    </row>
    <row r="4" spans="1:14">
      <c r="A4" s="5" t="s">
        <v>11</v>
      </c>
      <c r="B4" s="5" t="s">
        <v>11</v>
      </c>
      <c r="C4" s="4"/>
      <c r="D4" s="4"/>
      <c r="E4" s="4"/>
      <c r="F4" s="4"/>
      <c r="G4" s="4"/>
      <c r="H4" s="4"/>
      <c r="L4" t="s">
        <v>8</v>
      </c>
    </row>
    <row r="5" spans="1:14">
      <c r="B5" s="5"/>
      <c r="C5" s="4"/>
      <c r="D5" s="4"/>
      <c r="E5" s="4"/>
      <c r="F5" s="4"/>
      <c r="G5" s="4"/>
      <c r="H5" s="4"/>
      <c r="L5" t="s">
        <v>9</v>
      </c>
    </row>
    <row r="6" spans="1:14">
      <c r="A6" t="str">
        <f t="shared" ref="A6:A25" si="0">CONCATENATE(H6," ml"," ",B6)</f>
        <v>1000 ml Fresubin 1000 Complete</v>
      </c>
      <c r="B6" t="s">
        <v>12</v>
      </c>
      <c r="D6">
        <v>100</v>
      </c>
      <c r="F6">
        <v>83</v>
      </c>
      <c r="H6">
        <v>1000</v>
      </c>
    </row>
    <row r="7" spans="1:14">
      <c r="A7" t="str">
        <f t="shared" si="0"/>
        <v>1000 ml Fresubin 1200 Complete</v>
      </c>
      <c r="B7" t="s">
        <v>13</v>
      </c>
      <c r="D7">
        <v>120</v>
      </c>
      <c r="F7">
        <v>80</v>
      </c>
      <c r="H7">
        <v>1000</v>
      </c>
    </row>
    <row r="8" spans="1:14">
      <c r="A8" t="str">
        <f t="shared" si="0"/>
        <v>1500 ml Fresubin 1500 Complete</v>
      </c>
      <c r="B8" t="s">
        <v>14</v>
      </c>
      <c r="D8">
        <v>100</v>
      </c>
      <c r="F8">
        <v>84</v>
      </c>
      <c r="H8">
        <v>1500</v>
      </c>
    </row>
    <row r="9" spans="1:14">
      <c r="A9" t="str">
        <f t="shared" si="0"/>
        <v>1500 ml Fresubin 1800 Complete</v>
      </c>
      <c r="B9" t="s">
        <v>15</v>
      </c>
      <c r="D9">
        <v>120</v>
      </c>
      <c r="F9">
        <v>80</v>
      </c>
      <c r="H9">
        <v>1500</v>
      </c>
    </row>
    <row r="10" spans="1:14">
      <c r="A10" t="str">
        <f t="shared" si="0"/>
        <v>500 ml Fresubin 2 kcal HP</v>
      </c>
      <c r="B10" t="s">
        <v>16</v>
      </c>
      <c r="D10">
        <v>200</v>
      </c>
      <c r="F10">
        <v>72</v>
      </c>
      <c r="H10">
        <v>500</v>
      </c>
    </row>
    <row r="11" spans="1:14">
      <c r="A11" t="str">
        <f t="shared" si="0"/>
        <v>500 ml Fresubin 2 kcal HP Fibre</v>
      </c>
      <c r="B11" t="s">
        <v>17</v>
      </c>
      <c r="D11">
        <v>200</v>
      </c>
      <c r="F11">
        <v>71</v>
      </c>
      <c r="H11">
        <v>500</v>
      </c>
    </row>
    <row r="12" spans="1:14">
      <c r="A12" t="str">
        <f t="shared" si="0"/>
        <v>1500 ml Fresubin 2250 Complete</v>
      </c>
      <c r="B12" t="s">
        <v>18</v>
      </c>
      <c r="D12">
        <v>150</v>
      </c>
      <c r="F12">
        <v>76</v>
      </c>
      <c r="H12">
        <v>1500</v>
      </c>
    </row>
    <row r="13" spans="1:14">
      <c r="A13" t="str">
        <f t="shared" si="0"/>
        <v>500 ml Fresubin Energy</v>
      </c>
      <c r="B13" t="s">
        <v>19</v>
      </c>
      <c r="D13">
        <v>150</v>
      </c>
      <c r="F13">
        <v>78</v>
      </c>
      <c r="H13">
        <v>500</v>
      </c>
    </row>
    <row r="14" spans="1:14">
      <c r="A14" t="str">
        <f t="shared" si="0"/>
        <v>1000 ml Fresubin Energy</v>
      </c>
      <c r="B14" t="s">
        <v>19</v>
      </c>
      <c r="D14">
        <v>150</v>
      </c>
      <c r="F14">
        <v>78</v>
      </c>
      <c r="H14">
        <v>1000</v>
      </c>
    </row>
    <row r="15" spans="1:14">
      <c r="A15" t="str">
        <f t="shared" si="0"/>
        <v>500 ml Fresubin Energy Fibre</v>
      </c>
      <c r="B15" t="s">
        <v>20</v>
      </c>
      <c r="D15">
        <v>150</v>
      </c>
      <c r="F15">
        <v>76</v>
      </c>
      <c r="H15">
        <v>500</v>
      </c>
    </row>
    <row r="16" spans="1:14">
      <c r="A16" t="str">
        <f t="shared" si="0"/>
        <v>1000 ml Fresubin Energy Fibre</v>
      </c>
      <c r="B16" t="s">
        <v>20</v>
      </c>
      <c r="D16">
        <v>150</v>
      </c>
      <c r="F16">
        <v>76</v>
      </c>
      <c r="H16">
        <v>1000</v>
      </c>
    </row>
    <row r="17" spans="1:8">
      <c r="A17" t="str">
        <f t="shared" si="0"/>
        <v>500 ml Fresubin HP Energy</v>
      </c>
      <c r="B17" t="s">
        <v>21</v>
      </c>
      <c r="D17">
        <v>150</v>
      </c>
      <c r="F17">
        <v>79</v>
      </c>
      <c r="H17">
        <v>500</v>
      </c>
    </row>
    <row r="18" spans="1:8">
      <c r="A18" t="str">
        <f t="shared" si="0"/>
        <v>1000 ml Fresubin HP Energy</v>
      </c>
      <c r="B18" t="s">
        <v>21</v>
      </c>
      <c r="D18">
        <v>150</v>
      </c>
      <c r="F18">
        <v>79</v>
      </c>
      <c r="H18">
        <v>1000</v>
      </c>
    </row>
    <row r="19" spans="1:8">
      <c r="A19" t="str">
        <f t="shared" si="0"/>
        <v>500 ml Fresubin Original</v>
      </c>
      <c r="B19" t="s">
        <v>22</v>
      </c>
      <c r="D19">
        <v>100</v>
      </c>
      <c r="F19">
        <v>84</v>
      </c>
      <c r="H19">
        <v>500</v>
      </c>
    </row>
    <row r="20" spans="1:8">
      <c r="A20" t="str">
        <f t="shared" si="0"/>
        <v>1000 ml Fresubin Original</v>
      </c>
      <c r="B20" t="s">
        <v>22</v>
      </c>
      <c r="D20">
        <v>100</v>
      </c>
      <c r="F20">
        <v>84</v>
      </c>
      <c r="H20">
        <v>1000</v>
      </c>
    </row>
    <row r="21" spans="1:8">
      <c r="A21" t="str">
        <f t="shared" si="0"/>
        <v>1500 ml Fresubin Original</v>
      </c>
      <c r="B21" t="s">
        <v>22</v>
      </c>
      <c r="D21">
        <v>100</v>
      </c>
      <c r="F21">
        <v>84</v>
      </c>
      <c r="H21">
        <v>1500</v>
      </c>
    </row>
    <row r="22" spans="1:8">
      <c r="A22" t="str">
        <f t="shared" si="0"/>
        <v>500 ml Fresubin Original Fibre</v>
      </c>
      <c r="B22" t="s">
        <v>23</v>
      </c>
      <c r="D22">
        <v>100</v>
      </c>
      <c r="F22">
        <v>84</v>
      </c>
      <c r="H22">
        <v>500</v>
      </c>
    </row>
    <row r="23" spans="1:8">
      <c r="A23" t="str">
        <f t="shared" si="0"/>
        <v>1000 ml Fresubin Original Fibre</v>
      </c>
      <c r="B23" t="s">
        <v>23</v>
      </c>
      <c r="D23">
        <v>100</v>
      </c>
      <c r="F23">
        <v>84</v>
      </c>
      <c r="H23">
        <v>1000</v>
      </c>
    </row>
    <row r="24" spans="1:8">
      <c r="A24" t="str">
        <f t="shared" si="0"/>
        <v>500 ml Fresubin Soya Fibre</v>
      </c>
      <c r="B24" t="s">
        <v>24</v>
      </c>
      <c r="D24">
        <v>100</v>
      </c>
      <c r="F24">
        <v>83</v>
      </c>
      <c r="H24">
        <v>500</v>
      </c>
    </row>
    <row r="25" spans="1:8">
      <c r="A25" t="str">
        <f t="shared" si="0"/>
        <v>1000 ml Fresubin Soya Fibre</v>
      </c>
      <c r="B25" t="s">
        <v>24</v>
      </c>
      <c r="D25">
        <v>100</v>
      </c>
      <c r="F25">
        <v>83</v>
      </c>
      <c r="H25">
        <v>1000</v>
      </c>
    </row>
    <row r="27" spans="1:8">
      <c r="A27" s="5" t="s">
        <v>25</v>
      </c>
      <c r="B27" s="5" t="s">
        <v>25</v>
      </c>
      <c r="C27" s="5"/>
      <c r="D27" s="5"/>
      <c r="E27" s="5"/>
      <c r="F27" s="5"/>
      <c r="G27" s="5"/>
      <c r="H27" s="5"/>
    </row>
    <row r="29" spans="1:8">
      <c r="A29" t="str">
        <f>CONCATENATE(H29," ml"," ",B29)</f>
        <v>500 ml Fresubin Frebini Energy</v>
      </c>
      <c r="B29" t="s">
        <v>26</v>
      </c>
      <c r="D29">
        <v>150</v>
      </c>
      <c r="F29">
        <v>79</v>
      </c>
      <c r="H29">
        <v>500</v>
      </c>
    </row>
    <row r="30" spans="1:8">
      <c r="A30" t="str">
        <f>CONCATENATE(H30," ml"," ",B30)</f>
        <v>500 ml Fresubin Frebini Energy Fibre</v>
      </c>
      <c r="B30" t="s">
        <v>27</v>
      </c>
      <c r="D30">
        <v>150</v>
      </c>
      <c r="F30">
        <v>79</v>
      </c>
      <c r="H30">
        <v>500</v>
      </c>
    </row>
    <row r="31" spans="1:8">
      <c r="A31" t="str">
        <f>CONCATENATE(H31," ml"," ",B31)</f>
        <v>500 ml Fresubin Frebini Original</v>
      </c>
      <c r="B31" t="s">
        <v>28</v>
      </c>
      <c r="D31">
        <v>100</v>
      </c>
      <c r="F31">
        <v>84</v>
      </c>
      <c r="H31">
        <v>500</v>
      </c>
    </row>
    <row r="32" spans="1:8">
      <c r="A32" t="str">
        <f>CONCATENATE(H32," ml"," ",B32)</f>
        <v>500 ml Fresubin Frebini Original Fibre</v>
      </c>
      <c r="B32" t="s">
        <v>29</v>
      </c>
      <c r="D32">
        <v>100</v>
      </c>
      <c r="F32">
        <v>84</v>
      </c>
      <c r="H32">
        <v>500</v>
      </c>
    </row>
    <row r="34" spans="1:8">
      <c r="A34" t="str">
        <f t="shared" ref="A34:A44" si="1">CONCATENATE(H34," ml"," ",B34)</f>
        <v xml:space="preserve">500 ml Fresubin Diben </v>
      </c>
      <c r="B34" t="s">
        <v>30</v>
      </c>
      <c r="D34">
        <v>100</v>
      </c>
      <c r="F34">
        <v>83</v>
      </c>
      <c r="H34">
        <v>500</v>
      </c>
    </row>
    <row r="35" spans="1:8">
      <c r="A35" t="str">
        <f t="shared" si="1"/>
        <v xml:space="preserve">1000 ml Fresubin Diben </v>
      </c>
      <c r="B35" t="s">
        <v>30</v>
      </c>
      <c r="D35">
        <v>100</v>
      </c>
      <c r="F35">
        <v>83</v>
      </c>
      <c r="H35">
        <v>1000</v>
      </c>
    </row>
    <row r="36" spans="1:8">
      <c r="A36" t="str">
        <f t="shared" si="1"/>
        <v>500 ml Fresubin Diben 1,5 kcal HP</v>
      </c>
      <c r="B36" t="s">
        <v>31</v>
      </c>
      <c r="D36">
        <v>150</v>
      </c>
      <c r="F36">
        <v>79</v>
      </c>
      <c r="H36">
        <v>500</v>
      </c>
    </row>
    <row r="37" spans="1:8">
      <c r="A37" t="str">
        <f t="shared" si="1"/>
        <v>1000 ml Fresubin Diben 1,5 kcal HP</v>
      </c>
      <c r="B37" t="s">
        <v>31</v>
      </c>
      <c r="D37">
        <v>150</v>
      </c>
      <c r="F37">
        <v>79</v>
      </c>
      <c r="H37">
        <v>1000</v>
      </c>
    </row>
    <row r="38" spans="1:8">
      <c r="A38" t="str">
        <f t="shared" si="1"/>
        <v>500 ml Fresubin Fresubin Hepa</v>
      </c>
      <c r="B38" t="s">
        <v>32</v>
      </c>
      <c r="D38">
        <v>130</v>
      </c>
      <c r="F38">
        <v>78</v>
      </c>
      <c r="H38">
        <v>500</v>
      </c>
    </row>
    <row r="39" spans="1:8">
      <c r="A39" t="str">
        <f t="shared" si="1"/>
        <v>500 ml Fresubin Intestamin</v>
      </c>
      <c r="B39" t="s">
        <v>33</v>
      </c>
      <c r="D39">
        <v>50</v>
      </c>
      <c r="F39">
        <v>91</v>
      </c>
      <c r="H39">
        <v>500</v>
      </c>
    </row>
    <row r="40" spans="1:8">
      <c r="A40" t="str">
        <f t="shared" si="1"/>
        <v>500 ml Fresubin Reconvan</v>
      </c>
      <c r="B40" t="s">
        <v>34</v>
      </c>
      <c r="D40">
        <v>100</v>
      </c>
      <c r="F40">
        <v>84</v>
      </c>
      <c r="H40">
        <v>500</v>
      </c>
    </row>
    <row r="41" spans="1:8">
      <c r="A41" t="str">
        <f t="shared" si="1"/>
        <v>500 ml Fresubin Supportan</v>
      </c>
      <c r="B41" t="s">
        <v>35</v>
      </c>
      <c r="D41">
        <v>150</v>
      </c>
      <c r="F41">
        <v>76</v>
      </c>
      <c r="H41">
        <v>500</v>
      </c>
    </row>
    <row r="42" spans="1:8">
      <c r="A42" t="str">
        <f t="shared" si="1"/>
        <v>500 ml Fresubin Survimed OPD</v>
      </c>
      <c r="B42" t="s">
        <v>36</v>
      </c>
      <c r="D42">
        <v>100</v>
      </c>
      <c r="F42">
        <v>85</v>
      </c>
      <c r="H42">
        <v>500</v>
      </c>
    </row>
    <row r="43" spans="1:8">
      <c r="A43" t="str">
        <f t="shared" si="1"/>
        <v>1000 ml Fresubin Survimed OPD</v>
      </c>
      <c r="B43" t="s">
        <v>36</v>
      </c>
      <c r="D43">
        <v>100</v>
      </c>
      <c r="F43">
        <v>85</v>
      </c>
      <c r="H43">
        <v>1000</v>
      </c>
    </row>
    <row r="44" spans="1:8">
      <c r="A44" t="str">
        <f t="shared" si="1"/>
        <v>500 ml Fresubin Survimed OPD HN</v>
      </c>
      <c r="B44" t="s">
        <v>37</v>
      </c>
      <c r="D44">
        <v>133</v>
      </c>
      <c r="F44">
        <v>80</v>
      </c>
      <c r="H44">
        <v>500</v>
      </c>
    </row>
    <row r="46" spans="1:8">
      <c r="A46" s="5" t="s">
        <v>38</v>
      </c>
      <c r="B46" s="5" t="s">
        <v>38</v>
      </c>
      <c r="C46" s="5"/>
      <c r="D46" s="5"/>
      <c r="E46" s="5"/>
      <c r="F46" s="5"/>
      <c r="G46" s="5"/>
      <c r="H46" s="5"/>
    </row>
    <row r="48" spans="1:8">
      <c r="A48" t="str">
        <f t="shared" ref="A48:A56" si="2">CONCATENATE(H48," ml"," ",B48)</f>
        <v>500 ml HiPP Sondennahrung mit Pute, Mais &amp; Karotte - ohne Milchzutaten</v>
      </c>
      <c r="B48" t="s">
        <v>39</v>
      </c>
      <c r="D48">
        <v>100</v>
      </c>
      <c r="F48">
        <v>77</v>
      </c>
      <c r="H48">
        <v>500</v>
      </c>
    </row>
    <row r="49" spans="1:8">
      <c r="A49" t="str">
        <f t="shared" si="2"/>
        <v>500 ml HiPP Sondennahrung mit Huhn, Tomaten &amp; Fenchelgemüse, hochkalorisch</v>
      </c>
      <c r="B49" t="s">
        <v>40</v>
      </c>
      <c r="D49">
        <v>150</v>
      </c>
      <c r="F49">
        <v>66</v>
      </c>
      <c r="H49">
        <v>500</v>
      </c>
    </row>
    <row r="50" spans="1:8">
      <c r="A50" t="str">
        <f t="shared" si="2"/>
        <v>500 ml HiPP Sondennahrung mit Kürbis &amp; Karotte, hochkalorisch</v>
      </c>
      <c r="B50" t="s">
        <v>41</v>
      </c>
      <c r="D50">
        <v>150</v>
      </c>
      <c r="F50">
        <v>66</v>
      </c>
      <c r="H50">
        <v>500</v>
      </c>
    </row>
    <row r="51" spans="1:8">
      <c r="A51" t="str">
        <f t="shared" si="2"/>
        <v>500 ml HiPP Sondennahrung mit Milch &amp; Banane, hochkalorisch</v>
      </c>
      <c r="B51" t="s">
        <v>42</v>
      </c>
      <c r="D51">
        <v>150</v>
      </c>
      <c r="F51">
        <v>66</v>
      </c>
      <c r="H51">
        <v>500</v>
      </c>
    </row>
    <row r="52" spans="1:8">
      <c r="A52" t="str">
        <f t="shared" si="2"/>
        <v>500 ml HiPP Sondennahrung mit Apfel &amp; Mango - ohne Milchzutaten</v>
      </c>
      <c r="B52" t="s">
        <v>43</v>
      </c>
      <c r="D52">
        <v>100</v>
      </c>
      <c r="F52">
        <v>77</v>
      </c>
      <c r="H52">
        <v>500</v>
      </c>
    </row>
    <row r="53" spans="1:8">
      <c r="A53" t="str">
        <f t="shared" si="2"/>
        <v>500 ml HiPP Sondennahrung mit Rind &amp; Zucchini-Gemüse</v>
      </c>
      <c r="B53" t="s">
        <v>44</v>
      </c>
      <c r="D53">
        <v>100</v>
      </c>
      <c r="F53">
        <v>77</v>
      </c>
      <c r="H53">
        <v>500</v>
      </c>
    </row>
    <row r="54" spans="1:8">
      <c r="A54" t="str">
        <f t="shared" si="2"/>
        <v>500 ml HiPP Sondennahrung mit Huhn, Karotte &amp; Kürbis</v>
      </c>
      <c r="B54" t="s">
        <v>45</v>
      </c>
      <c r="D54">
        <v>100</v>
      </c>
      <c r="F54">
        <v>78</v>
      </c>
      <c r="H54">
        <v>500</v>
      </c>
    </row>
    <row r="55" spans="1:8">
      <c r="A55" t="str">
        <f t="shared" si="2"/>
        <v>500 ml HiPP Sondennahrung mit Milch, Banane &amp; Pfirsich</v>
      </c>
      <c r="B55" t="s">
        <v>46</v>
      </c>
      <c r="D55">
        <v>100</v>
      </c>
      <c r="F55">
        <v>78</v>
      </c>
      <c r="H55">
        <v>500</v>
      </c>
    </row>
    <row r="56" spans="1:8">
      <c r="A56" t="str">
        <f t="shared" si="2"/>
        <v>500 ml HiPP Sondennahrung mit Milch, Apfel &amp; Birne</v>
      </c>
      <c r="B56" t="s">
        <v>47</v>
      </c>
      <c r="D56">
        <v>100</v>
      </c>
      <c r="F56">
        <v>75</v>
      </c>
      <c r="H56">
        <v>500</v>
      </c>
    </row>
    <row r="58" spans="1:8">
      <c r="A58" s="5" t="s">
        <v>48</v>
      </c>
      <c r="B58" s="5" t="s">
        <v>48</v>
      </c>
      <c r="C58" s="5"/>
      <c r="D58" s="5"/>
      <c r="E58" s="5"/>
      <c r="F58" s="5"/>
      <c r="G58" s="5"/>
      <c r="H58" s="5"/>
    </row>
    <row r="60" spans="1:8">
      <c r="A60" t="str">
        <f t="shared" ref="A60:A75" si="3">CONCATENATE(H60," ml"," ",B60)</f>
        <v>500 ml Nutrison advanced Diason</v>
      </c>
      <c r="B60" t="s">
        <v>49</v>
      </c>
      <c r="D60">
        <v>103</v>
      </c>
      <c r="F60">
        <v>84</v>
      </c>
      <c r="H60">
        <v>500</v>
      </c>
    </row>
    <row r="61" spans="1:8">
      <c r="A61" t="str">
        <f t="shared" si="3"/>
        <v>1000 ml Nutrison advanced Diason</v>
      </c>
      <c r="B61" t="s">
        <v>49</v>
      </c>
      <c r="D61">
        <v>103</v>
      </c>
      <c r="F61">
        <v>84</v>
      </c>
      <c r="H61">
        <v>1000</v>
      </c>
    </row>
    <row r="62" spans="1:8">
      <c r="A62" t="str">
        <f t="shared" si="3"/>
        <v>1000 ml Nutrison Complete Multi Fibre</v>
      </c>
      <c r="B62" t="s">
        <v>50</v>
      </c>
      <c r="D62">
        <v>124</v>
      </c>
      <c r="F62">
        <v>80</v>
      </c>
      <c r="H62">
        <v>1000</v>
      </c>
    </row>
    <row r="63" spans="1:8">
      <c r="A63" t="str">
        <f t="shared" si="3"/>
        <v>500 ml Nutrison Energy</v>
      </c>
      <c r="B63" t="s">
        <v>51</v>
      </c>
      <c r="D63">
        <v>150</v>
      </c>
      <c r="F63">
        <v>78</v>
      </c>
      <c r="H63">
        <v>500</v>
      </c>
    </row>
    <row r="64" spans="1:8">
      <c r="A64" t="str">
        <f t="shared" si="3"/>
        <v>500 ml Nutrison Energy Multi Fibre</v>
      </c>
      <c r="B64" t="s">
        <v>52</v>
      </c>
      <c r="D64">
        <v>153</v>
      </c>
      <c r="F64">
        <v>76</v>
      </c>
      <c r="H64">
        <v>500</v>
      </c>
    </row>
    <row r="65" spans="1:8">
      <c r="A65" t="str">
        <f t="shared" si="3"/>
        <v>500 ml Nutrison</v>
      </c>
      <c r="B65" t="s">
        <v>53</v>
      </c>
      <c r="D65">
        <v>100</v>
      </c>
      <c r="F65">
        <v>85</v>
      </c>
      <c r="H65">
        <v>500</v>
      </c>
    </row>
    <row r="66" spans="1:8">
      <c r="A66" t="str">
        <f t="shared" si="3"/>
        <v>500 ml Nutrison Multi Fibre</v>
      </c>
      <c r="B66" t="s">
        <v>54</v>
      </c>
      <c r="D66">
        <v>103</v>
      </c>
      <c r="F66">
        <v>83</v>
      </c>
      <c r="H66">
        <v>500</v>
      </c>
    </row>
    <row r="67" spans="1:8">
      <c r="A67" t="str">
        <f t="shared" si="3"/>
        <v>500 ml Nutrison Protein Plus Multi Fibre</v>
      </c>
      <c r="B67" t="s">
        <v>55</v>
      </c>
      <c r="D67">
        <v>128</v>
      </c>
      <c r="F67">
        <v>80</v>
      </c>
      <c r="H67">
        <v>500</v>
      </c>
    </row>
    <row r="68" spans="1:8">
      <c r="A68" t="str">
        <f t="shared" si="3"/>
        <v>500 ml Nutrison Protein Plus</v>
      </c>
      <c r="B68" t="s">
        <v>56</v>
      </c>
      <c r="D68">
        <v>125</v>
      </c>
      <c r="F68">
        <v>81</v>
      </c>
      <c r="H68">
        <v>500</v>
      </c>
    </row>
    <row r="69" spans="1:8">
      <c r="A69" t="str">
        <f t="shared" si="3"/>
        <v>500 ml Nutrison advanced Cubison</v>
      </c>
      <c r="B69" t="s">
        <v>57</v>
      </c>
      <c r="D69">
        <v>104</v>
      </c>
      <c r="F69">
        <v>83</v>
      </c>
      <c r="H69">
        <v>500</v>
      </c>
    </row>
    <row r="70" spans="1:8">
      <c r="A70" t="str">
        <f t="shared" si="3"/>
        <v>1000 ml Nutrison advanced Cubison</v>
      </c>
      <c r="B70" t="s">
        <v>57</v>
      </c>
      <c r="D70">
        <v>104</v>
      </c>
      <c r="F70">
        <v>83</v>
      </c>
      <c r="H70">
        <v>1000</v>
      </c>
    </row>
    <row r="71" spans="1:8">
      <c r="A71" t="str">
        <f t="shared" si="3"/>
        <v>1000 ml Nutrison Soya Multi Fibre</v>
      </c>
      <c r="B71" t="s">
        <v>58</v>
      </c>
      <c r="D71">
        <v>103</v>
      </c>
      <c r="F71">
        <v>84</v>
      </c>
      <c r="H71">
        <v>1000</v>
      </c>
    </row>
    <row r="72" spans="1:8">
      <c r="A72" t="str">
        <f t="shared" si="3"/>
        <v>500 ml Nutrison Soya</v>
      </c>
      <c r="B72" t="s">
        <v>59</v>
      </c>
      <c r="D72">
        <v>100</v>
      </c>
      <c r="F72">
        <v>85</v>
      </c>
      <c r="H72">
        <v>500</v>
      </c>
    </row>
    <row r="73" spans="1:8">
      <c r="A73" t="str">
        <f t="shared" si="3"/>
        <v>500 ml Nutrison advanced Peptisorb</v>
      </c>
      <c r="B73" t="s">
        <v>60</v>
      </c>
      <c r="D73">
        <v>100</v>
      </c>
      <c r="F73">
        <v>84</v>
      </c>
      <c r="H73">
        <v>500</v>
      </c>
    </row>
    <row r="74" spans="1:8">
      <c r="A74" t="str">
        <f t="shared" si="3"/>
        <v>500 ml Nutrison MCT</v>
      </c>
      <c r="B74" t="s">
        <v>61</v>
      </c>
      <c r="D74">
        <v>100</v>
      </c>
      <c r="F74">
        <v>85</v>
      </c>
      <c r="H74">
        <v>500</v>
      </c>
    </row>
    <row r="75" spans="1:8">
      <c r="A75" t="str">
        <f t="shared" si="3"/>
        <v>500 ml Nutrison Concentrated</v>
      </c>
      <c r="B75" t="s">
        <v>62</v>
      </c>
      <c r="D75">
        <v>200</v>
      </c>
      <c r="F75">
        <v>71</v>
      </c>
      <c r="H75">
        <v>500</v>
      </c>
    </row>
    <row r="77" spans="1:8">
      <c r="A77" s="5" t="s">
        <v>63</v>
      </c>
      <c r="B77" s="5" t="s">
        <v>63</v>
      </c>
      <c r="C77" s="5"/>
      <c r="D77" s="5"/>
      <c r="E77" s="5"/>
      <c r="F77" s="5"/>
      <c r="G77" s="5"/>
      <c r="H77" s="5"/>
    </row>
    <row r="79" spans="1:8">
      <c r="A79" t="str">
        <f t="shared" ref="A79:A92" si="4">CONCATENATE(H79," ml"," ",B79)</f>
        <v>200 ml Nutrini</v>
      </c>
      <c r="B79" t="s">
        <v>64</v>
      </c>
      <c r="D79">
        <v>100</v>
      </c>
      <c r="F79">
        <v>85</v>
      </c>
      <c r="H79">
        <v>200</v>
      </c>
    </row>
    <row r="80" spans="1:8">
      <c r="A80" t="str">
        <f t="shared" si="4"/>
        <v>500 ml Nutrini</v>
      </c>
      <c r="B80" t="s">
        <v>64</v>
      </c>
      <c r="D80">
        <v>100</v>
      </c>
      <c r="F80">
        <v>85</v>
      </c>
      <c r="H80">
        <v>500</v>
      </c>
    </row>
    <row r="81" spans="1:8">
      <c r="A81" t="str">
        <f t="shared" si="4"/>
        <v>200 ml Nutrini Multi Fibre</v>
      </c>
      <c r="B81" t="s">
        <v>65</v>
      </c>
      <c r="D81">
        <v>101</v>
      </c>
      <c r="F81">
        <v>85</v>
      </c>
      <c r="H81">
        <v>200</v>
      </c>
    </row>
    <row r="82" spans="1:8">
      <c r="A82" t="str">
        <f t="shared" si="4"/>
        <v>500 ml Nutrini Multi Fibre</v>
      </c>
      <c r="B82" t="s">
        <v>65</v>
      </c>
      <c r="D82">
        <v>101</v>
      </c>
      <c r="F82">
        <v>85</v>
      </c>
      <c r="H82">
        <v>500</v>
      </c>
    </row>
    <row r="83" spans="1:8">
      <c r="A83" t="str">
        <f t="shared" si="4"/>
        <v>200 ml Nutrini Energy</v>
      </c>
      <c r="B83" t="s">
        <v>66</v>
      </c>
      <c r="D83">
        <v>150</v>
      </c>
      <c r="F83">
        <v>78</v>
      </c>
      <c r="H83">
        <v>200</v>
      </c>
    </row>
    <row r="84" spans="1:8">
      <c r="A84" t="str">
        <f t="shared" si="4"/>
        <v>500 ml Nutrini Energy</v>
      </c>
      <c r="B84" t="s">
        <v>66</v>
      </c>
      <c r="D84">
        <v>150</v>
      </c>
      <c r="F84">
        <v>78</v>
      </c>
      <c r="H84">
        <v>500</v>
      </c>
    </row>
    <row r="85" spans="1:8">
      <c r="A85" t="str">
        <f t="shared" si="4"/>
        <v>200 ml Nutrini Energy Multi Fibre</v>
      </c>
      <c r="B85" t="s">
        <v>67</v>
      </c>
      <c r="D85">
        <v>151</v>
      </c>
      <c r="F85">
        <v>77</v>
      </c>
      <c r="H85">
        <v>200</v>
      </c>
    </row>
    <row r="86" spans="1:8">
      <c r="A86" t="str">
        <f t="shared" si="4"/>
        <v>500 ml Nutrini Energy Multi Fibre</v>
      </c>
      <c r="B86" t="s">
        <v>67</v>
      </c>
      <c r="D86">
        <v>151</v>
      </c>
      <c r="F86">
        <v>77</v>
      </c>
      <c r="H86">
        <v>500</v>
      </c>
    </row>
    <row r="87" spans="1:8">
      <c r="A87" t="str">
        <f t="shared" si="4"/>
        <v>500 ml NutriniMax</v>
      </c>
      <c r="B87" t="s">
        <v>68</v>
      </c>
      <c r="D87">
        <v>100</v>
      </c>
      <c r="F87">
        <v>85</v>
      </c>
      <c r="H87">
        <v>500</v>
      </c>
    </row>
    <row r="88" spans="1:8">
      <c r="A88" t="str">
        <f t="shared" si="4"/>
        <v>500 ml NutriniMax Multi Fibre</v>
      </c>
      <c r="B88" t="s">
        <v>69</v>
      </c>
      <c r="D88">
        <v>102</v>
      </c>
      <c r="F88">
        <v>84</v>
      </c>
      <c r="H88">
        <v>500</v>
      </c>
    </row>
    <row r="89" spans="1:8">
      <c r="A89" t="str">
        <f t="shared" si="4"/>
        <v>500 ml NutriniMax Energy</v>
      </c>
      <c r="B89" t="s">
        <v>70</v>
      </c>
      <c r="D89">
        <v>150</v>
      </c>
      <c r="F89">
        <v>78</v>
      </c>
      <c r="H89">
        <v>500</v>
      </c>
    </row>
    <row r="90" spans="1:8">
      <c r="A90" t="str">
        <f t="shared" si="4"/>
        <v>500 ml NutriniMax Energy Multi Fibre</v>
      </c>
      <c r="B90" t="s">
        <v>71</v>
      </c>
      <c r="D90">
        <v>152</v>
      </c>
      <c r="F90">
        <v>77</v>
      </c>
      <c r="H90">
        <v>500</v>
      </c>
    </row>
    <row r="91" spans="1:8">
      <c r="A91" t="str">
        <f t="shared" si="4"/>
        <v>500 ml Nutrini Peptisorb</v>
      </c>
      <c r="B91" t="s">
        <v>72</v>
      </c>
      <c r="D91">
        <v>100</v>
      </c>
      <c r="F91">
        <v>85</v>
      </c>
      <c r="H91">
        <v>500</v>
      </c>
    </row>
    <row r="92" spans="1:8">
      <c r="A92" t="str">
        <f t="shared" si="4"/>
        <v>500 ml Nutrini L.EN Multi Fibre</v>
      </c>
      <c r="B92" t="s">
        <v>73</v>
      </c>
      <c r="D92">
        <v>76</v>
      </c>
      <c r="F92">
        <v>88</v>
      </c>
      <c r="H92">
        <v>500</v>
      </c>
    </row>
    <row r="94" spans="1:8">
      <c r="A94" s="5" t="s">
        <v>74</v>
      </c>
      <c r="B94" s="5" t="s">
        <v>74</v>
      </c>
      <c r="C94" s="5"/>
      <c r="D94" s="5"/>
      <c r="E94" s="5"/>
      <c r="F94" s="5"/>
      <c r="G94" s="5"/>
      <c r="H94" s="5"/>
    </row>
    <row r="96" spans="1:8">
      <c r="A96" t="str">
        <f t="shared" ref="A96:A111" si="5">CONCATENATE(H96," ml"," ",B96)</f>
        <v>500 ml Impact® Enteral</v>
      </c>
      <c r="B96" t="s">
        <v>75</v>
      </c>
      <c r="D96">
        <v>101</v>
      </c>
      <c r="F96">
        <v>85</v>
      </c>
      <c r="H96">
        <v>500</v>
      </c>
    </row>
    <row r="97" spans="1:8">
      <c r="A97" t="str">
        <f t="shared" si="5"/>
        <v>500 ml Isosource® Energy Fibre Soja</v>
      </c>
      <c r="B97" t="s">
        <v>76</v>
      </c>
      <c r="D97">
        <v>153</v>
      </c>
      <c r="F97">
        <v>77</v>
      </c>
      <c r="H97">
        <v>500</v>
      </c>
    </row>
    <row r="98" spans="1:8">
      <c r="A98" t="str">
        <f t="shared" si="5"/>
        <v>1000 ml Isosource® Energy Fibre Soja</v>
      </c>
      <c r="B98" t="s">
        <v>76</v>
      </c>
      <c r="D98">
        <v>153</v>
      </c>
      <c r="F98">
        <v>77</v>
      </c>
      <c r="H98">
        <v>1000</v>
      </c>
    </row>
    <row r="99" spans="1:8">
      <c r="A99" t="str">
        <f t="shared" si="5"/>
        <v>500 ml Isosource® Energy</v>
      </c>
      <c r="B99" t="s">
        <v>77</v>
      </c>
      <c r="D99">
        <v>157</v>
      </c>
      <c r="F99">
        <v>77</v>
      </c>
      <c r="H99">
        <v>500</v>
      </c>
    </row>
    <row r="100" spans="1:8">
      <c r="A100" t="str">
        <f t="shared" si="5"/>
        <v xml:space="preserve">1000 ml Isosource® Energy </v>
      </c>
      <c r="B100" t="s">
        <v>78</v>
      </c>
      <c r="D100">
        <v>157</v>
      </c>
      <c r="F100">
        <v>77</v>
      </c>
      <c r="H100">
        <v>1000</v>
      </c>
    </row>
    <row r="101" spans="1:8">
      <c r="A101" t="str">
        <f t="shared" si="5"/>
        <v xml:space="preserve">500 ml Isosource® Protein Fibre </v>
      </c>
      <c r="B101" t="s">
        <v>79</v>
      </c>
      <c r="D101">
        <v>133</v>
      </c>
      <c r="F101">
        <v>79</v>
      </c>
      <c r="H101">
        <v>500</v>
      </c>
    </row>
    <row r="102" spans="1:8">
      <c r="A102" t="str">
        <f t="shared" si="5"/>
        <v xml:space="preserve">500 ml Isosource® Standard Balance </v>
      </c>
      <c r="B102" t="s">
        <v>80</v>
      </c>
      <c r="D102">
        <v>106</v>
      </c>
      <c r="F102">
        <v>82</v>
      </c>
      <c r="H102">
        <v>500</v>
      </c>
    </row>
    <row r="103" spans="1:8">
      <c r="A103" t="str">
        <f t="shared" si="5"/>
        <v xml:space="preserve">1000 ml Isosource® Standard Balance </v>
      </c>
      <c r="B103" t="s">
        <v>80</v>
      </c>
      <c r="D103">
        <v>106</v>
      </c>
      <c r="F103">
        <v>82</v>
      </c>
      <c r="H103">
        <v>1000</v>
      </c>
    </row>
    <row r="104" spans="1:8">
      <c r="A104" t="str">
        <f t="shared" si="5"/>
        <v>500 ml Isosource® Standard Fibre (SmartFlex™)</v>
      </c>
      <c r="B104" t="s">
        <v>81</v>
      </c>
      <c r="D104">
        <v>103</v>
      </c>
      <c r="F104">
        <v>85</v>
      </c>
      <c r="H104">
        <v>500</v>
      </c>
    </row>
    <row r="105" spans="1:8">
      <c r="A105" t="str">
        <f t="shared" si="5"/>
        <v>1000 ml Isosource® Standard Fibre (SmartFlex™)</v>
      </c>
      <c r="B105" t="s">
        <v>81</v>
      </c>
      <c r="D105">
        <v>103</v>
      </c>
      <c r="F105">
        <v>85</v>
      </c>
      <c r="H105">
        <v>1000</v>
      </c>
    </row>
    <row r="106" spans="1:8">
      <c r="A106" t="str">
        <f t="shared" si="5"/>
        <v xml:space="preserve">500 ml Isosource® Standard Naturel </v>
      </c>
      <c r="B106" t="s">
        <v>82</v>
      </c>
      <c r="D106">
        <v>109</v>
      </c>
      <c r="F106">
        <v>83.8</v>
      </c>
      <c r="H106">
        <v>500</v>
      </c>
    </row>
    <row r="107" spans="1:8">
      <c r="A107" t="str">
        <f t="shared" si="5"/>
        <v>500 ml Isosource® Standard OptiFibre®</v>
      </c>
      <c r="B107" t="s">
        <v>83</v>
      </c>
      <c r="D107">
        <v>110</v>
      </c>
      <c r="F107">
        <v>83</v>
      </c>
      <c r="H107">
        <v>500</v>
      </c>
    </row>
    <row r="108" spans="1:8">
      <c r="A108" t="str">
        <f t="shared" si="5"/>
        <v xml:space="preserve">500 ml Isosource® Standard Vital </v>
      </c>
      <c r="B108" t="s">
        <v>84</v>
      </c>
      <c r="D108">
        <v>130</v>
      </c>
      <c r="F108">
        <v>81</v>
      </c>
      <c r="H108">
        <v>500</v>
      </c>
    </row>
    <row r="109" spans="1:8">
      <c r="A109" t="str">
        <f t="shared" si="5"/>
        <v xml:space="preserve">500 ml Isosource® Standard </v>
      </c>
      <c r="B109" t="s">
        <v>85</v>
      </c>
      <c r="D109">
        <v>100</v>
      </c>
      <c r="F109">
        <v>86</v>
      </c>
      <c r="H109">
        <v>500</v>
      </c>
    </row>
    <row r="110" spans="1:8">
      <c r="A110" t="str">
        <f t="shared" si="5"/>
        <v xml:space="preserve">1000 ml Isosource® Standard </v>
      </c>
      <c r="B110" t="s">
        <v>85</v>
      </c>
      <c r="D110">
        <v>100</v>
      </c>
      <c r="F110">
        <v>86</v>
      </c>
      <c r="H110">
        <v>1000</v>
      </c>
    </row>
    <row r="111" spans="1:8">
      <c r="A111" t="str">
        <f t="shared" si="5"/>
        <v>500 ml Peptamen®</v>
      </c>
      <c r="B111" t="s">
        <v>86</v>
      </c>
      <c r="D111">
        <v>100</v>
      </c>
      <c r="F111">
        <v>85.3</v>
      </c>
      <c r="H111">
        <v>500</v>
      </c>
    </row>
    <row r="113" spans="1:8">
      <c r="A113" s="5" t="s">
        <v>87</v>
      </c>
      <c r="B113" s="5" t="s">
        <v>87</v>
      </c>
      <c r="C113" s="5"/>
      <c r="D113" s="5"/>
      <c r="E113" s="5"/>
      <c r="F113" s="5"/>
      <c r="G113" s="5"/>
      <c r="H113" s="5"/>
    </row>
    <row r="115" spans="1:8">
      <c r="A115" t="str">
        <f>CONCATENATE(H115," ml"," ",B115)</f>
        <v>500 ml Peptamen® Junior</v>
      </c>
      <c r="B115" t="s">
        <v>88</v>
      </c>
      <c r="D115">
        <v>101</v>
      </c>
      <c r="F115">
        <v>85.4</v>
      </c>
      <c r="H115">
        <v>500</v>
      </c>
    </row>
    <row r="116" spans="1:8">
      <c r="A116" t="str">
        <f>CONCATENATE(H116," ml"," ",B116)</f>
        <v>500 ml Peptamen® Junior Advance</v>
      </c>
      <c r="B116" t="s">
        <v>89</v>
      </c>
      <c r="D116">
        <v>150</v>
      </c>
      <c r="F116">
        <v>78.2</v>
      </c>
      <c r="H116">
        <v>500</v>
      </c>
    </row>
    <row r="117" spans="1:8">
      <c r="A117" t="str">
        <f>CONCATENATE(H117," ml"," ",B117)</f>
        <v xml:space="preserve">250 ml Isosource® Junior </v>
      </c>
      <c r="B117" t="s">
        <v>90</v>
      </c>
      <c r="D117">
        <v>122</v>
      </c>
      <c r="F117">
        <v>82</v>
      </c>
      <c r="H117">
        <v>250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rgb="FF767171"/>
  </sheetPr>
  <dimension ref="A1:N89"/>
  <sheetViews>
    <sheetView showRowColHeaders="0" topLeftCell="A3" zoomScaleNormal="100" workbookViewId="0">
      <selection activeCell="L32" sqref="L32"/>
    </sheetView>
  </sheetViews>
  <sheetFormatPr baseColWidth="10" defaultColWidth="10.625" defaultRowHeight="14.25"/>
  <cols>
    <col min="1" max="1" width="74.25" customWidth="1"/>
    <col min="2" max="2" width="68" customWidth="1"/>
    <col min="3" max="3" width="2" customWidth="1"/>
    <col min="4" max="4" width="4" customWidth="1"/>
    <col min="5" max="5" width="2" customWidth="1"/>
    <col min="6" max="6" width="5" customWidth="1"/>
    <col min="7" max="7" width="2" customWidth="1"/>
    <col min="8" max="8" width="5" customWidth="1"/>
    <col min="9" max="9" width="2" customWidth="1"/>
    <col min="10" max="10" width="3" customWidth="1"/>
    <col min="11" max="11" width="6.75" customWidth="1"/>
    <col min="12" max="12" width="13.625" customWidth="1"/>
  </cols>
  <sheetData>
    <row r="1" spans="1:14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L1" t="s">
        <v>2</v>
      </c>
    </row>
    <row r="2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t="s">
        <v>6</v>
      </c>
      <c r="N2" s="6" t="str">
        <f>IF($R$29=TN!$L$1,TN!$A$3:$A$89,IF($R$29=TN!$L$2,TN!$A$3:$A$32,IF($R$29=TN!$L$3,TN!$A$33:$A$42,IF($R$29=TN!$L$4,TN!$A$43:$A$73,IF($R$29=TN!$L$5,TN!$A$74:$A$89,"")))))</f>
        <v/>
      </c>
    </row>
    <row r="3" spans="1:1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t="s">
        <v>7</v>
      </c>
    </row>
    <row r="4" spans="1:14">
      <c r="A4" s="5" t="s">
        <v>91</v>
      </c>
      <c r="B4" s="5" t="s">
        <v>91</v>
      </c>
      <c r="C4" s="5"/>
      <c r="D4" s="5"/>
      <c r="E4" s="5"/>
      <c r="F4" s="5"/>
      <c r="G4" s="5"/>
      <c r="L4" t="s">
        <v>8</v>
      </c>
    </row>
    <row r="5" spans="1:14">
      <c r="A5" s="5"/>
      <c r="B5" s="5"/>
      <c r="C5" s="5"/>
      <c r="D5" s="5"/>
      <c r="E5" s="5"/>
      <c r="F5" s="5"/>
      <c r="G5" s="5"/>
      <c r="L5" t="s">
        <v>9</v>
      </c>
    </row>
    <row r="6" spans="1:14">
      <c r="A6" t="str">
        <f t="shared" ref="A6:A15" si="0">CONCATENATE(H6," ml"," ",B6)</f>
        <v>125 ml Fresubin 3.2 kcal DRINK</v>
      </c>
      <c r="B6" t="s">
        <v>92</v>
      </c>
      <c r="D6">
        <v>320</v>
      </c>
      <c r="F6">
        <v>56</v>
      </c>
      <c r="H6">
        <v>125</v>
      </c>
    </row>
    <row r="7" spans="1:14">
      <c r="A7" t="str">
        <f t="shared" si="0"/>
        <v>200 ml Fresubin Dysphago Plus</v>
      </c>
      <c r="B7" t="s">
        <v>93</v>
      </c>
      <c r="D7">
        <v>150</v>
      </c>
      <c r="F7">
        <v>79</v>
      </c>
      <c r="H7">
        <v>200</v>
      </c>
    </row>
    <row r="8" spans="1:14">
      <c r="A8" t="str">
        <f t="shared" si="0"/>
        <v>200 ml Fresubin Energy DRINK</v>
      </c>
      <c r="B8" t="s">
        <v>94</v>
      </c>
      <c r="D8">
        <v>150</v>
      </c>
      <c r="F8">
        <v>78</v>
      </c>
      <c r="H8">
        <v>200</v>
      </c>
    </row>
    <row r="9" spans="1:14">
      <c r="A9" t="str">
        <f t="shared" si="0"/>
        <v>200 ml Fresubin Energy Fibre DRINK</v>
      </c>
      <c r="B9" t="s">
        <v>95</v>
      </c>
      <c r="D9">
        <v>150</v>
      </c>
      <c r="F9">
        <v>78</v>
      </c>
      <c r="H9">
        <v>200</v>
      </c>
    </row>
    <row r="10" spans="1:14">
      <c r="A10" t="str">
        <f t="shared" si="0"/>
        <v>200 ml Fresubin Original DRINK</v>
      </c>
      <c r="B10" t="s">
        <v>96</v>
      </c>
      <c r="D10">
        <v>100</v>
      </c>
      <c r="F10">
        <v>84</v>
      </c>
      <c r="H10">
        <v>200</v>
      </c>
    </row>
    <row r="11" spans="1:14">
      <c r="A11" t="str">
        <f t="shared" si="0"/>
        <v>200 ml Fresubin Protein Energy DRINK</v>
      </c>
      <c r="B11" t="s">
        <v>97</v>
      </c>
      <c r="D11">
        <v>150</v>
      </c>
      <c r="F11">
        <v>79</v>
      </c>
      <c r="H11">
        <v>200</v>
      </c>
    </row>
    <row r="12" spans="1:14">
      <c r="A12" t="str">
        <f t="shared" si="0"/>
        <v>200 ml Fresubin YoDrink</v>
      </c>
      <c r="B12" t="s">
        <v>98</v>
      </c>
      <c r="D12">
        <v>150</v>
      </c>
      <c r="F12">
        <v>75</v>
      </c>
      <c r="H12">
        <v>200</v>
      </c>
    </row>
    <row r="13" spans="1:14">
      <c r="A13" t="str">
        <f t="shared" si="0"/>
        <v>120 ml Fresubin 5 kcal Shot</v>
      </c>
      <c r="B13" t="s">
        <v>99</v>
      </c>
      <c r="D13">
        <v>500</v>
      </c>
      <c r="F13">
        <v>40</v>
      </c>
      <c r="H13">
        <v>120</v>
      </c>
    </row>
    <row r="14" spans="1:14">
      <c r="A14" t="str">
        <f t="shared" si="0"/>
        <v>200 ml Fresubin 2 kcal DRINK</v>
      </c>
      <c r="B14" t="s">
        <v>100</v>
      </c>
      <c r="D14">
        <v>200</v>
      </c>
      <c r="F14">
        <v>70</v>
      </c>
      <c r="H14">
        <v>200</v>
      </c>
    </row>
    <row r="15" spans="1:14">
      <c r="A15" t="str">
        <f t="shared" si="0"/>
        <v>200 ml Fresubin 2 kcal Fibre DRINK</v>
      </c>
      <c r="B15" t="s">
        <v>101</v>
      </c>
      <c r="D15">
        <v>200</v>
      </c>
      <c r="F15">
        <v>70</v>
      </c>
      <c r="H15">
        <v>200</v>
      </c>
    </row>
    <row r="17" spans="1:8">
      <c r="A17" t="str">
        <f>CONCATENATE(H17," ml"," ",B17)</f>
        <v>200 ml Fresubin ProvideXtra DRINK</v>
      </c>
      <c r="B17" t="s">
        <v>102</v>
      </c>
      <c r="D17">
        <v>150</v>
      </c>
      <c r="F17">
        <v>75</v>
      </c>
      <c r="H17">
        <v>200</v>
      </c>
    </row>
    <row r="18" spans="1:8">
      <c r="A18" t="str">
        <f>CONCATENATE(H18," ml"," ",B18)</f>
        <v>200 ml Fresubin Survimed OPD DRINK</v>
      </c>
      <c r="B18" t="s">
        <v>103</v>
      </c>
      <c r="D18">
        <v>100</v>
      </c>
      <c r="F18">
        <v>85</v>
      </c>
      <c r="H18">
        <v>200</v>
      </c>
    </row>
    <row r="20" spans="1:8">
      <c r="A20" t="str">
        <f>CONCATENATE(H20," ml"," ",B20)</f>
        <v>125 ml Fresubin Dessert Fruit</v>
      </c>
      <c r="B20" t="s">
        <v>104</v>
      </c>
      <c r="D20">
        <v>160</v>
      </c>
      <c r="F20">
        <v>64</v>
      </c>
      <c r="H20">
        <v>125</v>
      </c>
    </row>
    <row r="21" spans="1:8">
      <c r="A21" t="str">
        <f>CONCATENATE(H21," ml"," ",B21)</f>
        <v>125 ml Fresubin YOcrème</v>
      </c>
      <c r="B21" t="s">
        <v>105</v>
      </c>
      <c r="D21">
        <v>150</v>
      </c>
      <c r="F21">
        <v>64</v>
      </c>
      <c r="H21">
        <v>125</v>
      </c>
    </row>
    <row r="22" spans="1:8">
      <c r="A22" t="str">
        <f>CONCATENATE(H22," ml"," ",B22)</f>
        <v>125 ml Fresubin 2 kcal Crème</v>
      </c>
      <c r="B22" t="s">
        <v>106</v>
      </c>
      <c r="D22">
        <v>200</v>
      </c>
      <c r="F22">
        <v>57</v>
      </c>
      <c r="H22">
        <v>125</v>
      </c>
    </row>
    <row r="24" spans="1:8">
      <c r="A24" t="str">
        <f>CONCATENATE(H24," ml"," ",B24)</f>
        <v>200 ml Fresubin Renal</v>
      </c>
      <c r="B24" t="s">
        <v>107</v>
      </c>
      <c r="D24">
        <v>200</v>
      </c>
      <c r="F24">
        <v>71</v>
      </c>
      <c r="H24">
        <v>200</v>
      </c>
    </row>
    <row r="25" spans="1:8">
      <c r="A25" t="str">
        <f>CONCATENATE(H25," ml"," ",B25)</f>
        <v>200 ml Fresubin Diben DRINK</v>
      </c>
      <c r="B25" t="s">
        <v>108</v>
      </c>
      <c r="D25">
        <v>150</v>
      </c>
      <c r="F25">
        <v>79</v>
      </c>
      <c r="H25">
        <v>200</v>
      </c>
    </row>
    <row r="26" spans="1:8">
      <c r="A26" t="str">
        <f>CONCATENATE(H26," ml"," ",B26)</f>
        <v>200 ml Fresubin Hepa DRINK</v>
      </c>
      <c r="B26" t="s">
        <v>109</v>
      </c>
      <c r="D26">
        <v>130</v>
      </c>
      <c r="F26">
        <v>78</v>
      </c>
      <c r="H26">
        <v>200</v>
      </c>
    </row>
    <row r="27" spans="1:8">
      <c r="A27" t="str">
        <f>CONCATENATE(H27," ml"," ",B27)</f>
        <v>200 ml Fresubin Supportan DRINK</v>
      </c>
      <c r="B27" t="s">
        <v>110</v>
      </c>
      <c r="D27">
        <v>150</v>
      </c>
      <c r="F27">
        <v>76</v>
      </c>
      <c r="H27">
        <v>200</v>
      </c>
    </row>
    <row r="29" spans="1:8">
      <c r="A29" s="5" t="s">
        <v>111</v>
      </c>
      <c r="B29" s="5" t="s">
        <v>111</v>
      </c>
      <c r="C29" s="5"/>
      <c r="D29" s="5"/>
      <c r="E29" s="5"/>
      <c r="F29" s="5"/>
      <c r="G29" s="5"/>
      <c r="H29" s="5"/>
    </row>
    <row r="31" spans="1:8">
      <c r="A31" t="str">
        <f>CONCATENATE(H31," ml"," ",B31)</f>
        <v>200 ml Frebini Energy DRINK</v>
      </c>
      <c r="B31" t="s">
        <v>112</v>
      </c>
      <c r="D31">
        <v>150</v>
      </c>
      <c r="F31">
        <v>79</v>
      </c>
      <c r="H31">
        <v>200</v>
      </c>
    </row>
    <row r="32" spans="1:8">
      <c r="A32" t="str">
        <f>CONCATENATE(H32," ml"," ",B32)</f>
        <v>200 ml Frebini Energy Fibre DRINK</v>
      </c>
      <c r="B32" t="s">
        <v>113</v>
      </c>
      <c r="D32">
        <v>150</v>
      </c>
      <c r="F32">
        <v>79</v>
      </c>
      <c r="H32">
        <v>200</v>
      </c>
    </row>
    <row r="34" spans="1:8">
      <c r="A34" s="5" t="s">
        <v>114</v>
      </c>
      <c r="B34" s="5" t="s">
        <v>114</v>
      </c>
      <c r="C34" s="5"/>
      <c r="D34" s="5"/>
      <c r="E34" s="5"/>
      <c r="F34" s="5"/>
      <c r="G34" s="5"/>
      <c r="H34" s="5"/>
    </row>
    <row r="36" spans="1:8">
      <c r="A36" t="str">
        <f t="shared" ref="A36:A42" si="1">CONCATENATE(H36," ml"," ",B36)</f>
        <v>200 ml HIPP Trinknahrung mit Huhn, Tomaten &amp; Fenchelgemüse</v>
      </c>
      <c r="B36" t="s">
        <v>115</v>
      </c>
      <c r="D36">
        <v>150</v>
      </c>
      <c r="F36">
        <v>66</v>
      </c>
      <c r="H36">
        <v>200</v>
      </c>
    </row>
    <row r="37" spans="1:8">
      <c r="A37" t="str">
        <f t="shared" si="1"/>
        <v xml:space="preserve">200 ml HiPP Trinknahrung mit Erdbeer- &amp; Himbeer-Geschmack </v>
      </c>
      <c r="B37" t="s">
        <v>116</v>
      </c>
      <c r="D37">
        <v>150</v>
      </c>
      <c r="F37">
        <v>66</v>
      </c>
      <c r="H37">
        <v>200</v>
      </c>
    </row>
    <row r="38" spans="1:8">
      <c r="A38" t="str">
        <f t="shared" si="1"/>
        <v xml:space="preserve">200 ml HiPP Trinknahrung mit Schoko </v>
      </c>
      <c r="B38" t="s">
        <v>117</v>
      </c>
      <c r="D38">
        <v>150</v>
      </c>
      <c r="F38">
        <v>67</v>
      </c>
      <c r="H38">
        <v>200</v>
      </c>
    </row>
    <row r="39" spans="1:8">
      <c r="A39" t="str">
        <f t="shared" si="1"/>
        <v>200 ml HiPP Trinknahrung mit Kürbis &amp; Karotte</v>
      </c>
      <c r="B39" t="s">
        <v>118</v>
      </c>
      <c r="D39">
        <v>150</v>
      </c>
      <c r="F39">
        <v>66</v>
      </c>
      <c r="H39">
        <v>200</v>
      </c>
    </row>
    <row r="40" spans="1:8">
      <c r="A40" t="str">
        <f t="shared" si="1"/>
        <v>200 ml HiPP Trinknahrung mit Huhn &amp; Karotte</v>
      </c>
      <c r="B40" t="s">
        <v>119</v>
      </c>
      <c r="D40">
        <v>150</v>
      </c>
      <c r="F40">
        <v>67</v>
      </c>
      <c r="H40">
        <v>200</v>
      </c>
    </row>
    <row r="41" spans="1:8">
      <c r="A41" t="str">
        <f t="shared" si="1"/>
        <v>200 ml HiPP Trinknahrung mit Milch &amp; Banane</v>
      </c>
      <c r="B41" t="s">
        <v>120</v>
      </c>
      <c r="D41">
        <v>150</v>
      </c>
      <c r="F41">
        <v>66</v>
      </c>
      <c r="H41">
        <v>200</v>
      </c>
    </row>
    <row r="42" spans="1:8">
      <c r="A42" t="str">
        <f t="shared" si="1"/>
        <v>200 ml HiPP Trinknahrung mit Milch, Apfel &amp; Birne</v>
      </c>
      <c r="B42" t="s">
        <v>121</v>
      </c>
      <c r="D42">
        <v>100</v>
      </c>
      <c r="F42">
        <v>78</v>
      </c>
      <c r="H42">
        <v>200</v>
      </c>
    </row>
    <row r="44" spans="1:8">
      <c r="A44" s="5" t="s">
        <v>122</v>
      </c>
      <c r="B44" s="5" t="s">
        <v>123</v>
      </c>
      <c r="C44" s="5"/>
      <c r="D44" s="5"/>
      <c r="E44" s="5"/>
      <c r="F44" s="5"/>
      <c r="G44" s="5"/>
      <c r="H44" s="5"/>
    </row>
    <row r="46" spans="1:8">
      <c r="A46" t="str">
        <f t="shared" ref="A46:A63" si="2">CONCATENATE(H46," ml"," ",B46)</f>
        <v>125 ml Nutricia Fortimel Compact 2.4</v>
      </c>
      <c r="B46" t="s">
        <v>124</v>
      </c>
      <c r="D46">
        <v>240</v>
      </c>
      <c r="F46">
        <v>64</v>
      </c>
      <c r="H46">
        <v>125</v>
      </c>
    </row>
    <row r="47" spans="1:8">
      <c r="A47" t="str">
        <f t="shared" si="2"/>
        <v>125 ml Nutricia Fortimel Compact Fibre</v>
      </c>
      <c r="B47" t="s">
        <v>125</v>
      </c>
      <c r="D47">
        <v>240</v>
      </c>
      <c r="F47">
        <v>63</v>
      </c>
      <c r="H47">
        <v>125</v>
      </c>
    </row>
    <row r="48" spans="1:8">
      <c r="A48" t="str">
        <f t="shared" si="2"/>
        <v>200 ml Nutricia Fortimel Energy Banane</v>
      </c>
      <c r="B48" t="s">
        <v>126</v>
      </c>
      <c r="D48">
        <v>150</v>
      </c>
      <c r="F48">
        <v>78</v>
      </c>
      <c r="H48">
        <v>200</v>
      </c>
    </row>
    <row r="49" spans="1:8">
      <c r="A49" t="str">
        <f t="shared" si="2"/>
        <v>200 ml Nutricia Fortimel Energy Multi Fibre</v>
      </c>
      <c r="B49" t="s">
        <v>127</v>
      </c>
      <c r="D49">
        <v>154</v>
      </c>
      <c r="F49">
        <v>76</v>
      </c>
      <c r="H49">
        <v>200</v>
      </c>
    </row>
    <row r="50" spans="1:8">
      <c r="A50" t="str">
        <f t="shared" si="2"/>
        <v>200 ml Nutricia Fortimel Extra</v>
      </c>
      <c r="B50" t="s">
        <v>128</v>
      </c>
      <c r="D50">
        <v>160</v>
      </c>
      <c r="F50">
        <v>75</v>
      </c>
      <c r="H50">
        <v>200</v>
      </c>
    </row>
    <row r="51" spans="1:8">
      <c r="A51" t="str">
        <f t="shared" si="2"/>
        <v>200 ml Nutricia Fortimel Yoghurt Style</v>
      </c>
      <c r="B51" t="s">
        <v>129</v>
      </c>
      <c r="D51">
        <v>150</v>
      </c>
      <c r="F51">
        <v>77</v>
      </c>
      <c r="H51">
        <v>200</v>
      </c>
    </row>
    <row r="52" spans="1:8">
      <c r="A52" t="str">
        <f t="shared" si="2"/>
        <v>200 ml Nutricia Fortimel Jucy</v>
      </c>
      <c r="B52" t="s">
        <v>130</v>
      </c>
      <c r="D52">
        <v>150</v>
      </c>
      <c r="F52">
        <v>76</v>
      </c>
      <c r="H52">
        <v>200</v>
      </c>
    </row>
    <row r="53" spans="1:8">
      <c r="A53" t="str">
        <f t="shared" si="2"/>
        <v>125 ml Nutricia Forticreme</v>
      </c>
      <c r="B53" t="s">
        <v>131</v>
      </c>
      <c r="D53">
        <v>160</v>
      </c>
      <c r="F53">
        <v>64</v>
      </c>
      <c r="H53">
        <v>125</v>
      </c>
    </row>
    <row r="54" spans="1:8">
      <c r="A54" t="str">
        <f t="shared" si="2"/>
        <v>125 ml Nutricia Souvenaid</v>
      </c>
      <c r="B54" t="s">
        <v>132</v>
      </c>
      <c r="D54">
        <v>100</v>
      </c>
      <c r="F54">
        <v>84</v>
      </c>
      <c r="H54">
        <v>125</v>
      </c>
    </row>
    <row r="55" spans="1:8">
      <c r="A55" t="str">
        <f t="shared" si="2"/>
        <v>125 ml Nutricia Renilon 4.0</v>
      </c>
      <c r="B55" t="s">
        <v>133</v>
      </c>
      <c r="D55">
        <v>200</v>
      </c>
      <c r="F55">
        <v>71</v>
      </c>
      <c r="H55">
        <v>125</v>
      </c>
    </row>
    <row r="56" spans="1:8">
      <c r="A56" t="str">
        <f t="shared" si="2"/>
        <v>125 ml Nutricia Renilon 7.5</v>
      </c>
      <c r="B56" t="s">
        <v>134</v>
      </c>
      <c r="D56">
        <v>199</v>
      </c>
      <c r="F56">
        <v>71</v>
      </c>
      <c r="H56">
        <v>125</v>
      </c>
    </row>
    <row r="57" spans="1:8">
      <c r="A57" t="str">
        <f t="shared" si="2"/>
        <v>200 ml Nutricia Cubitan</v>
      </c>
      <c r="B57" t="s">
        <v>135</v>
      </c>
      <c r="D57">
        <v>128</v>
      </c>
      <c r="F57">
        <v>80</v>
      </c>
      <c r="H57">
        <v>200</v>
      </c>
    </row>
    <row r="58" spans="1:8">
      <c r="A58" t="str">
        <f t="shared" si="2"/>
        <v>200 ml Nutricia Diasip</v>
      </c>
      <c r="B58" t="s">
        <v>136</v>
      </c>
      <c r="D58">
        <v>104</v>
      </c>
      <c r="F58">
        <v>83</v>
      </c>
      <c r="H58">
        <v>200</v>
      </c>
    </row>
    <row r="59" spans="1:8">
      <c r="A59" t="str">
        <f t="shared" si="2"/>
        <v>125 ml Nutricia FortiCare</v>
      </c>
      <c r="B59" t="s">
        <v>137</v>
      </c>
      <c r="D59">
        <v>163</v>
      </c>
      <c r="F59">
        <v>73</v>
      </c>
      <c r="H59">
        <v>125</v>
      </c>
    </row>
    <row r="60" spans="1:8">
      <c r="A60" t="str">
        <f t="shared" si="2"/>
        <v>125 ml Nutricia Respifor</v>
      </c>
      <c r="B60" t="s">
        <v>138</v>
      </c>
      <c r="D60">
        <v>150</v>
      </c>
      <c r="F60">
        <v>76</v>
      </c>
      <c r="H60">
        <v>125</v>
      </c>
    </row>
    <row r="61" spans="1:8">
      <c r="A61" t="str">
        <f t="shared" si="2"/>
        <v>200 ml Nutricia Nutricia preOp</v>
      </c>
      <c r="B61" t="s">
        <v>139</v>
      </c>
      <c r="D61">
        <v>50</v>
      </c>
      <c r="F61">
        <v>92</v>
      </c>
      <c r="H61">
        <v>200</v>
      </c>
    </row>
    <row r="62" spans="1:8">
      <c r="A62" t="str">
        <f t="shared" si="2"/>
        <v>250 ml Nutricia Elemental 028</v>
      </c>
      <c r="B62" t="s">
        <v>140</v>
      </c>
      <c r="D62">
        <v>86</v>
      </c>
      <c r="F62">
        <v>79</v>
      </c>
      <c r="H62">
        <v>250</v>
      </c>
    </row>
    <row r="63" spans="1:8">
      <c r="A63" t="str">
        <f t="shared" si="2"/>
        <v>500 ml Nutricia Calogen</v>
      </c>
      <c r="B63" t="s">
        <v>141</v>
      </c>
      <c r="D63">
        <v>450</v>
      </c>
      <c r="F63">
        <v>45</v>
      </c>
      <c r="H63">
        <v>500</v>
      </c>
    </row>
    <row r="65" spans="1:8">
      <c r="A65" s="5" t="s">
        <v>142</v>
      </c>
      <c r="B65" s="5" t="s">
        <v>143</v>
      </c>
      <c r="C65" s="5"/>
      <c r="D65" s="5"/>
      <c r="E65" s="5"/>
      <c r="F65" s="5"/>
      <c r="G65" s="5"/>
      <c r="H65" s="5"/>
    </row>
    <row r="67" spans="1:8">
      <c r="A67" t="str">
        <f>CONCATENATE(H67," ml"," ",B67)</f>
        <v>125 ml NutriniDrink Compact Multi Fibre</v>
      </c>
      <c r="B67" t="s">
        <v>144</v>
      </c>
      <c r="D67">
        <v>240</v>
      </c>
      <c r="F67">
        <v>64</v>
      </c>
      <c r="H67">
        <v>125</v>
      </c>
    </row>
    <row r="68" spans="1:8">
      <c r="A68" t="str">
        <f>CONCATENATE(H68," ml"," ",B68)</f>
        <v>200 ml NutriniDrink Multi Fibre</v>
      </c>
      <c r="B68" t="s">
        <v>145</v>
      </c>
      <c r="D68">
        <v>153</v>
      </c>
      <c r="F68">
        <v>77</v>
      </c>
      <c r="H68">
        <v>200</v>
      </c>
    </row>
    <row r="69" spans="1:8">
      <c r="A69" t="str">
        <f>CONCATENATE(H69," ml"," ",B69)</f>
        <v>200 ml NutriniDrink Smoothie</v>
      </c>
      <c r="B69" t="s">
        <v>146</v>
      </c>
      <c r="D69">
        <v>150</v>
      </c>
      <c r="F69">
        <v>76</v>
      </c>
      <c r="H69">
        <v>200</v>
      </c>
    </row>
    <row r="70" spans="1:8">
      <c r="A70" t="str">
        <f>CONCATENATE(H70," ml"," ",B70)</f>
        <v>100 ml NutriniCreamy Fruit</v>
      </c>
      <c r="B70" t="s">
        <v>147</v>
      </c>
      <c r="D70">
        <v>150</v>
      </c>
      <c r="F70">
        <v>67</v>
      </c>
      <c r="H70">
        <v>100</v>
      </c>
    </row>
    <row r="72" spans="1:8">
      <c r="A72" t="str">
        <f>CONCATENATE(H72," ml"," ",B72)</f>
        <v>125 ml Infatrini 125 ml Plastikflasche</v>
      </c>
      <c r="B72" t="s">
        <v>148</v>
      </c>
      <c r="D72">
        <v>101</v>
      </c>
      <c r="F72">
        <v>85</v>
      </c>
      <c r="H72">
        <v>125</v>
      </c>
    </row>
    <row r="73" spans="1:8">
      <c r="A73" t="str">
        <f>CONCATENATE(H73," ml"," ",B73)</f>
        <v>200 ml Infatrini Peptisorb</v>
      </c>
      <c r="B73" t="s">
        <v>149</v>
      </c>
      <c r="D73">
        <v>100</v>
      </c>
      <c r="F73">
        <v>86</v>
      </c>
      <c r="H73">
        <v>200</v>
      </c>
    </row>
    <row r="75" spans="1:8">
      <c r="A75" s="5" t="s">
        <v>150</v>
      </c>
      <c r="B75" s="5" t="s">
        <v>151</v>
      </c>
      <c r="C75" s="5"/>
      <c r="D75" s="5"/>
      <c r="E75" s="5"/>
      <c r="F75" s="5"/>
      <c r="G75" s="5"/>
      <c r="H75" s="5"/>
    </row>
    <row r="77" spans="1:8">
      <c r="A77" t="str">
        <f t="shared" ref="A77:A85" si="3">CONCATENATE(H77," ml"," ",B77)</f>
        <v xml:space="preserve">200 ml Peptamen® Drink </v>
      </c>
      <c r="B77" t="s">
        <v>152</v>
      </c>
      <c r="D77">
        <v>100</v>
      </c>
      <c r="F77">
        <v>85.3</v>
      </c>
      <c r="H77">
        <v>200</v>
      </c>
    </row>
    <row r="78" spans="1:8">
      <c r="A78" t="str">
        <f t="shared" si="3"/>
        <v>237 ml Oral Impact® Drink (Brik)</v>
      </c>
      <c r="B78" t="s">
        <v>153</v>
      </c>
      <c r="D78">
        <v>144</v>
      </c>
      <c r="F78">
        <v>76</v>
      </c>
      <c r="H78">
        <v>237</v>
      </c>
    </row>
    <row r="79" spans="1:8">
      <c r="A79" t="str">
        <f t="shared" si="3"/>
        <v>200 ml Resource® 2.0 + fibre</v>
      </c>
      <c r="B79" t="s">
        <v>154</v>
      </c>
      <c r="D79">
        <v>200</v>
      </c>
      <c r="F79">
        <v>69</v>
      </c>
      <c r="H79">
        <v>200</v>
      </c>
    </row>
    <row r="80" spans="1:8">
      <c r="A80" t="str">
        <f t="shared" si="3"/>
        <v>200 ml Resource® Energy</v>
      </c>
      <c r="B80" t="s">
        <v>155</v>
      </c>
      <c r="D80">
        <v>151</v>
      </c>
      <c r="F80">
        <v>77</v>
      </c>
      <c r="H80">
        <v>200</v>
      </c>
    </row>
    <row r="81" spans="1:8">
      <c r="A81" t="str">
        <f t="shared" si="3"/>
        <v>200 ml Resource® Protein</v>
      </c>
      <c r="B81" t="s">
        <v>156</v>
      </c>
      <c r="D81">
        <v>125</v>
      </c>
      <c r="F81">
        <v>80</v>
      </c>
      <c r="H81">
        <v>200</v>
      </c>
    </row>
    <row r="82" spans="1:8">
      <c r="A82" t="str">
        <f t="shared" si="3"/>
        <v>125 ml Resource® Dessert Fruit</v>
      </c>
      <c r="B82" t="s">
        <v>157</v>
      </c>
      <c r="D82">
        <v>166</v>
      </c>
      <c r="F82">
        <v>62</v>
      </c>
      <c r="H82">
        <v>125</v>
      </c>
    </row>
    <row r="83" spans="1:8">
      <c r="A83" t="str">
        <f t="shared" si="3"/>
        <v>125 ml Resource® Dessert</v>
      </c>
      <c r="B83" t="s">
        <v>158</v>
      </c>
      <c r="D83">
        <v>150</v>
      </c>
      <c r="F83">
        <v>70.5</v>
      </c>
      <c r="H83">
        <v>125</v>
      </c>
    </row>
    <row r="84" spans="1:8">
      <c r="A84" t="str">
        <f t="shared" si="3"/>
        <v>200 ml Resource® Fruit</v>
      </c>
      <c r="B84" t="s">
        <v>159</v>
      </c>
      <c r="D84">
        <v>150</v>
      </c>
      <c r="F84">
        <v>79</v>
      </c>
      <c r="H84">
        <v>200</v>
      </c>
    </row>
    <row r="85" spans="1:8">
      <c r="A85" t="str">
        <f t="shared" si="3"/>
        <v>200 ml Resource® Soup</v>
      </c>
      <c r="B85" t="s">
        <v>160</v>
      </c>
      <c r="D85">
        <v>151</v>
      </c>
      <c r="F85">
        <v>77</v>
      </c>
      <c r="H85">
        <v>200</v>
      </c>
    </row>
    <row r="87" spans="1:8">
      <c r="A87" s="5" t="s">
        <v>161</v>
      </c>
      <c r="B87" s="5" t="s">
        <v>162</v>
      </c>
      <c r="C87" s="5"/>
      <c r="D87" s="5"/>
      <c r="E87" s="5"/>
      <c r="F87" s="5"/>
      <c r="G87" s="5"/>
      <c r="H87" s="5"/>
    </row>
    <row r="89" spans="1:8">
      <c r="A89" t="str">
        <f>CONCATENATE(H89," ml"," ",B89)</f>
        <v>200 ml Resource® Junior</v>
      </c>
      <c r="B89" t="s">
        <v>163</v>
      </c>
      <c r="D89">
        <v>152</v>
      </c>
      <c r="F89">
        <v>78</v>
      </c>
      <c r="H89">
        <v>200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Artikel Tr</vt:lpstr>
      <vt:lpstr>Artikel En</vt:lpstr>
      <vt:lpstr>Bestellliste Tr</vt:lpstr>
      <vt:lpstr>Bestellliste En</vt:lpstr>
      <vt:lpstr>SN</vt:lpstr>
      <vt:lpstr>TN</vt:lpstr>
    </vt:vector>
  </TitlesOfParts>
  <Company>PubliCare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Bestellliste</dc:title>
  <dc:subject>Enterale Ernährung</dc:subject>
  <dc:description/>
  <cp:lastModifiedBy>Tobias Spies</cp:lastModifiedBy>
  <cp:revision>3</cp:revision>
  <cp:lastPrinted>2020-05-29T06:44:02Z</cp:lastPrinted>
  <dcterms:created xsi:type="dcterms:W3CDTF">2019-06-21T13:11:26Z</dcterms:created>
  <dcterms:modified xsi:type="dcterms:W3CDTF">2020-06-04T04:54:10Z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PubliCare GmbH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anager">
    <vt:lpwstr>Jürgen Kredler</vt:lpwstr>
  </property>
  <property fmtid="{D5CDD505-2E9C-101B-9397-08002B2CF9AE}" pid="8" name="ScaleCrop">
    <vt:bool>false</vt:bool>
  </property>
  <property fmtid="{D5CDD505-2E9C-101B-9397-08002B2CF9AE}" pid="9" name="ShareDoc">
    <vt:bool>false</vt:bool>
  </property>
  <property fmtid="{D5CDD505-2E9C-101B-9397-08002B2CF9AE}" pid="10" name="category">
    <vt:lpwstr>E-Doku</vt:lpwstr>
  </property>
</Properties>
</file>