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51196F13-6AD0-C1B8-E2B4-A1F9AE17003E}"/>
  <workbookPr filterPrivacy="1" codeName="DieseArbeitsmappe" hidePivotFieldList="1"/>
  <bookViews>
    <workbookView xWindow="0" yWindow="0" windowWidth="28800" windowHeight="11700"/>
  </bookViews>
  <sheets>
    <sheet name="2021-2022 - FCBase(EMPLOYEES)" sheetId="24" r:id="rId1"/>
    <sheet name="2021-2022 - FC - ChangeLog" sheetId="31" r:id="rId2"/>
    <sheet name="2021-2022 - FC - CALENDERDAYS" sheetId="32" r:id="rId3"/>
    <sheet name="INDEX" sheetId="29" r:id="rId4"/>
  </sheets>
  <definedNames>
    <definedName name="CC">INDEX!$D$2:$D$61</definedName>
    <definedName name="ChangeType">INDEX!#REF!</definedName>
    <definedName name="Contract">INDEX!$A$2:$A$7</definedName>
    <definedName name="CostUnit">INDEX!$C$2:$C$13</definedName>
    <definedName name="Department">INDEX!$E$2:$E$56</definedName>
    <definedName name="_xlnm.Print_Titles" localSheetId="0">'2021-2022 - FCBase(EMPLOYEES)'!$4:$4</definedName>
    <definedName name="Residence">INDEX!$B$2:$B$14</definedName>
    <definedName name="Status">INDEX!$F$2:$F$5</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85" i="24" l="1"/>
  <c r="R85" i="24"/>
  <c r="U85" i="24"/>
  <c r="W85" i="24"/>
  <c r="AW85" i="24"/>
  <c r="G515" i="24" l="1"/>
  <c r="R515" i="24"/>
  <c r="U515" i="24"/>
  <c r="W515" i="24"/>
  <c r="AW515" i="24"/>
  <c r="G768" i="24" l="1"/>
  <c r="G731" i="24"/>
  <c r="G653" i="24"/>
  <c r="G485" i="24"/>
  <c r="G778" i="24"/>
  <c r="G431" i="24"/>
  <c r="G337" i="24"/>
  <c r="G284" i="24"/>
  <c r="G273" i="24"/>
  <c r="G227" i="24"/>
  <c r="G160" i="24"/>
  <c r="G125" i="24"/>
  <c r="G118" i="24"/>
  <c r="G783" i="24"/>
  <c r="G788" i="24"/>
  <c r="G787" i="24"/>
  <c r="G786" i="24"/>
  <c r="G771" i="24"/>
  <c r="G789" i="24"/>
  <c r="G785" i="24"/>
  <c r="G773" i="24"/>
  <c r="G770" i="24"/>
  <c r="G775" i="24"/>
  <c r="G782" i="24"/>
  <c r="G776" i="24"/>
  <c r="G777" i="24"/>
  <c r="G780" i="24"/>
  <c r="G779" i="24"/>
  <c r="G769" i="24"/>
  <c r="G774" i="24"/>
  <c r="G784" i="24"/>
  <c r="G781" i="24"/>
  <c r="G765" i="24"/>
  <c r="G767" i="24"/>
  <c r="G766" i="24"/>
  <c r="G762" i="24"/>
  <c r="G764" i="24"/>
  <c r="G761" i="24"/>
  <c r="G763" i="24"/>
  <c r="G759" i="24"/>
  <c r="G760" i="24"/>
  <c r="G757" i="24"/>
  <c r="G758" i="24"/>
  <c r="G756" i="24"/>
  <c r="G745" i="24"/>
  <c r="G747" i="24"/>
  <c r="G742" i="24"/>
  <c r="G740" i="24"/>
  <c r="G743" i="24"/>
  <c r="G753" i="24"/>
  <c r="G749" i="24"/>
  <c r="G750" i="24"/>
  <c r="G746" i="24"/>
  <c r="G751" i="24"/>
  <c r="G755" i="24"/>
  <c r="G754" i="24"/>
  <c r="G744" i="24"/>
  <c r="G739" i="24"/>
  <c r="G748" i="24"/>
  <c r="G752" i="24"/>
  <c r="G741" i="24"/>
  <c r="G735" i="24"/>
  <c r="G736" i="24"/>
  <c r="G737" i="24"/>
  <c r="G738" i="24"/>
  <c r="G734" i="24"/>
  <c r="G733" i="24"/>
  <c r="G729" i="24"/>
  <c r="G732" i="24"/>
  <c r="G727" i="24"/>
  <c r="G730" i="24"/>
  <c r="G726" i="24"/>
  <c r="G728" i="24"/>
  <c r="G725" i="24"/>
  <c r="G724" i="24"/>
  <c r="G722" i="24"/>
  <c r="G723" i="24"/>
  <c r="G444" i="24"/>
  <c r="G720" i="24"/>
  <c r="G721" i="24"/>
  <c r="G717" i="24"/>
  <c r="G718" i="24"/>
  <c r="G711" i="24"/>
  <c r="G710" i="24"/>
  <c r="G708" i="24"/>
  <c r="G719" i="24"/>
  <c r="G712" i="24"/>
  <c r="G716" i="24"/>
  <c r="G709" i="24"/>
  <c r="G713" i="24"/>
  <c r="G714" i="24"/>
  <c r="G715" i="24"/>
  <c r="G707" i="24"/>
  <c r="G706" i="24"/>
  <c r="G705" i="24"/>
  <c r="G704" i="24"/>
  <c r="G703" i="24"/>
  <c r="G702" i="24"/>
  <c r="G701" i="24"/>
  <c r="G695" i="24"/>
  <c r="G697" i="24"/>
  <c r="G698" i="24"/>
  <c r="G699" i="24"/>
  <c r="G700" i="24"/>
  <c r="G696" i="24"/>
  <c r="G694" i="24"/>
  <c r="G693" i="24"/>
  <c r="G687" i="24"/>
  <c r="G686" i="24"/>
  <c r="G691" i="24"/>
  <c r="G692" i="24"/>
  <c r="G673" i="24"/>
  <c r="G672" i="24"/>
  <c r="G657" i="24"/>
  <c r="G659" i="24"/>
  <c r="G682" i="24"/>
  <c r="G666" i="24"/>
  <c r="G662" i="24"/>
  <c r="G689" i="24"/>
  <c r="G670" i="24"/>
  <c r="G685" i="24"/>
  <c r="G664" i="24"/>
  <c r="G676" i="24"/>
  <c r="G665" i="24"/>
  <c r="G675" i="24"/>
  <c r="G658" i="24"/>
  <c r="G674" i="24"/>
  <c r="G680" i="24"/>
  <c r="G679" i="24"/>
  <c r="G661" i="24"/>
  <c r="G668" i="24"/>
  <c r="G667" i="24"/>
  <c r="G660" i="24"/>
  <c r="G669" i="24"/>
  <c r="G671" i="24"/>
  <c r="G684" i="24"/>
  <c r="G688" i="24"/>
  <c r="G677" i="24"/>
  <c r="G683" i="24"/>
  <c r="G663" i="24"/>
  <c r="G678" i="24"/>
  <c r="G681" i="24"/>
  <c r="G652" i="24"/>
  <c r="G656" i="24"/>
  <c r="G655" i="24"/>
  <c r="G654" i="24"/>
  <c r="G639" i="24"/>
  <c r="G649" i="24"/>
  <c r="G650" i="24"/>
  <c r="G651" i="24"/>
  <c r="G647" i="24"/>
  <c r="G648" i="24"/>
  <c r="G646" i="24"/>
  <c r="G644" i="24"/>
  <c r="G642" i="24"/>
  <c r="G645" i="24"/>
  <c r="G641" i="24"/>
  <c r="G643" i="24"/>
  <c r="G638" i="24"/>
  <c r="G637" i="24"/>
  <c r="G636" i="24"/>
  <c r="G690" i="24"/>
  <c r="G627" i="24"/>
  <c r="G631" i="24"/>
  <c r="G619" i="24"/>
  <c r="G612" i="24"/>
  <c r="G613" i="24"/>
  <c r="G609" i="24"/>
  <c r="G618" i="24"/>
  <c r="G610" i="24"/>
  <c r="G608" i="24"/>
  <c r="G634" i="24"/>
  <c r="G635" i="24"/>
  <c r="G616" i="24"/>
  <c r="G615" i="24"/>
  <c r="G626" i="24"/>
  <c r="G624" i="24"/>
  <c r="G629" i="24"/>
  <c r="G630" i="24"/>
  <c r="G623" i="24"/>
  <c r="G625" i="24"/>
  <c r="G622" i="24"/>
  <c r="G628" i="24"/>
  <c r="G611" i="24"/>
  <c r="G632" i="24"/>
  <c r="G617" i="24"/>
  <c r="G607" i="24"/>
  <c r="G614" i="24"/>
  <c r="G621" i="24"/>
  <c r="G633" i="24"/>
  <c r="G620" i="24"/>
  <c r="G598" i="24"/>
  <c r="G600" i="24"/>
  <c r="G605" i="24"/>
  <c r="G602" i="24"/>
  <c r="G606" i="24"/>
  <c r="G604" i="24"/>
  <c r="G601" i="24"/>
  <c r="G603" i="24"/>
  <c r="G597" i="24"/>
  <c r="G599" i="24"/>
  <c r="G595" i="24"/>
  <c r="G593" i="24"/>
  <c r="G640" i="24"/>
  <c r="G594" i="24"/>
  <c r="G592" i="24"/>
  <c r="G596" i="24"/>
  <c r="G591" i="24"/>
  <c r="G590" i="24"/>
  <c r="G586" i="24"/>
  <c r="G589" i="24"/>
  <c r="G588" i="24"/>
  <c r="G571" i="24"/>
  <c r="G581" i="24"/>
  <c r="G585" i="24"/>
  <c r="G582" i="24"/>
  <c r="G583" i="24"/>
  <c r="G584" i="24"/>
  <c r="G580" i="24"/>
  <c r="G572" i="24"/>
  <c r="G570" i="24"/>
  <c r="G576" i="24"/>
  <c r="G573" i="24"/>
  <c r="G579" i="24"/>
  <c r="G578" i="24"/>
  <c r="G587" i="24"/>
  <c r="G574" i="24"/>
  <c r="G561" i="24"/>
  <c r="G553" i="24"/>
  <c r="G577" i="24"/>
  <c r="G575" i="24"/>
  <c r="G567" i="24"/>
  <c r="G569" i="24"/>
  <c r="G566" i="24"/>
  <c r="G565" i="24"/>
  <c r="G568" i="24"/>
  <c r="G564" i="24"/>
  <c r="G562" i="24"/>
  <c r="G560" i="24"/>
  <c r="G558" i="24"/>
  <c r="G559" i="24"/>
  <c r="G264" i="24"/>
  <c r="G556" i="24"/>
  <c r="G557" i="24"/>
  <c r="G555" i="24"/>
  <c r="G554" i="24"/>
  <c r="G549" i="24"/>
  <c r="G552" i="24"/>
  <c r="G544" i="24"/>
  <c r="G539" i="24"/>
  <c r="G543" i="24"/>
  <c r="G550" i="24"/>
  <c r="G546" i="24"/>
  <c r="G536" i="24"/>
  <c r="G540" i="24"/>
  <c r="G541" i="24"/>
  <c r="G548" i="24"/>
  <c r="G542" i="24"/>
  <c r="G545" i="24"/>
  <c r="G547" i="24"/>
  <c r="G538" i="24"/>
  <c r="G551" i="24"/>
  <c r="G537" i="24"/>
  <c r="G772" i="24"/>
  <c r="G533" i="24"/>
  <c r="G531" i="24"/>
  <c r="G534" i="24"/>
  <c r="G528" i="24"/>
  <c r="G532" i="24"/>
  <c r="G535" i="24"/>
  <c r="G530" i="24"/>
  <c r="G529" i="24"/>
  <c r="G527" i="24"/>
  <c r="G563" i="24"/>
  <c r="G526" i="24"/>
  <c r="G524" i="24"/>
  <c r="G525" i="24"/>
  <c r="G263" i="24"/>
  <c r="G262" i="24"/>
  <c r="G523" i="24"/>
  <c r="G522" i="24"/>
  <c r="G513" i="24"/>
  <c r="G509" i="24"/>
  <c r="G503" i="24"/>
  <c r="G512" i="24"/>
  <c r="G501" i="24"/>
  <c r="G521" i="24"/>
  <c r="G506" i="24"/>
  <c r="G514" i="24"/>
  <c r="G518" i="24"/>
  <c r="G511" i="24"/>
  <c r="G516" i="24"/>
  <c r="G508" i="24"/>
  <c r="G510" i="24"/>
  <c r="G507" i="24"/>
  <c r="G505" i="24"/>
  <c r="G502" i="24"/>
  <c r="G504" i="24"/>
  <c r="G519" i="24"/>
  <c r="G520" i="24"/>
  <c r="G517" i="24"/>
  <c r="G495" i="24"/>
  <c r="G497" i="24"/>
  <c r="G500" i="24"/>
  <c r="G496" i="24"/>
  <c r="G498" i="24"/>
  <c r="G499" i="24"/>
  <c r="G494" i="24"/>
  <c r="G493" i="24"/>
  <c r="G488" i="24"/>
  <c r="G489" i="24"/>
  <c r="G492" i="24"/>
  <c r="G491" i="24"/>
  <c r="G490" i="24"/>
  <c r="G487" i="24"/>
  <c r="G295" i="24"/>
  <c r="G224" i="24"/>
  <c r="G226" i="24"/>
  <c r="G206" i="24"/>
  <c r="G205" i="24"/>
  <c r="G387" i="24"/>
  <c r="G190" i="24"/>
  <c r="G352" i="24"/>
  <c r="G256" i="24"/>
  <c r="G478" i="24"/>
  <c r="G318" i="24"/>
  <c r="G486" i="24"/>
  <c r="G484" i="24"/>
  <c r="G482" i="24"/>
  <c r="G483" i="24"/>
  <c r="G456" i="24"/>
  <c r="G455" i="24"/>
  <c r="G465" i="24"/>
  <c r="G480" i="24"/>
  <c r="G471" i="24"/>
  <c r="G468" i="24"/>
  <c r="G473" i="24"/>
  <c r="G474" i="24"/>
  <c r="G472" i="24"/>
  <c r="G460" i="24"/>
  <c r="G454" i="24"/>
  <c r="G461" i="24"/>
  <c r="G477" i="24"/>
  <c r="G466" i="24"/>
  <c r="G467" i="24"/>
  <c r="G459" i="24"/>
  <c r="G470" i="24"/>
  <c r="G469" i="24"/>
  <c r="G481" i="24"/>
  <c r="G475" i="24"/>
  <c r="G464" i="24"/>
  <c r="G463" i="24"/>
  <c r="G462" i="24"/>
  <c r="G458" i="24"/>
  <c r="G457" i="24"/>
  <c r="G479" i="24"/>
  <c r="G476" i="24"/>
  <c r="G406" i="24"/>
  <c r="G445" i="24"/>
  <c r="G448" i="24"/>
  <c r="G449" i="24"/>
  <c r="G447" i="24"/>
  <c r="G450" i="24"/>
  <c r="G452" i="24"/>
  <c r="G451" i="24"/>
  <c r="G446" i="24"/>
  <c r="G453" i="24"/>
  <c r="G437" i="24"/>
  <c r="G438" i="24"/>
  <c r="G439" i="24"/>
  <c r="G435" i="24"/>
  <c r="G440" i="24"/>
  <c r="G441" i="24"/>
  <c r="G442" i="24"/>
  <c r="G443" i="24"/>
  <c r="G436" i="24"/>
  <c r="G434" i="24"/>
  <c r="G423" i="24"/>
  <c r="G429" i="24"/>
  <c r="G422" i="24"/>
  <c r="G432" i="24"/>
  <c r="G421" i="24"/>
  <c r="G420" i="24"/>
  <c r="G430" i="24"/>
  <c r="G433" i="24"/>
  <c r="G426" i="24"/>
  <c r="G424" i="24"/>
  <c r="G428" i="24"/>
  <c r="G419" i="24"/>
  <c r="G425" i="24"/>
  <c r="G427" i="24"/>
  <c r="G417" i="24"/>
  <c r="G416" i="24"/>
  <c r="G418" i="24"/>
  <c r="G396" i="24"/>
  <c r="G409" i="24"/>
  <c r="G397" i="24"/>
  <c r="G398" i="24"/>
  <c r="G402" i="24"/>
  <c r="G414" i="24"/>
  <c r="G407" i="24"/>
  <c r="G403" i="24"/>
  <c r="G411" i="24"/>
  <c r="G399" i="24"/>
  <c r="G405" i="24"/>
  <c r="G413" i="24"/>
  <c r="G412" i="24"/>
  <c r="G400" i="24"/>
  <c r="G404" i="24"/>
  <c r="G401" i="24"/>
  <c r="G415" i="24"/>
  <c r="G410" i="24"/>
  <c r="G408" i="24"/>
  <c r="G372" i="24"/>
  <c r="G376" i="24"/>
  <c r="G386" i="24"/>
  <c r="G371" i="24"/>
  <c r="G379" i="24"/>
  <c r="G367" i="24"/>
  <c r="G375" i="24"/>
  <c r="G365" i="24"/>
  <c r="G383" i="24"/>
  <c r="G373" i="24"/>
  <c r="G384" i="24"/>
  <c r="G359" i="24"/>
  <c r="G363" i="24"/>
  <c r="G366" i="24"/>
  <c r="G378" i="24"/>
  <c r="G361" i="24"/>
  <c r="G360" i="24"/>
  <c r="G385" i="24"/>
  <c r="G362" i="24"/>
  <c r="G353" i="24"/>
  <c r="G370" i="24"/>
  <c r="G364" i="24"/>
  <c r="G369" i="24"/>
  <c r="G377" i="24"/>
  <c r="G357" i="24"/>
  <c r="G380" i="24"/>
  <c r="G355" i="24"/>
  <c r="G358" i="24"/>
  <c r="G381" i="24"/>
  <c r="G354" i="24"/>
  <c r="G374" i="24"/>
  <c r="G356" i="24"/>
  <c r="G368" i="24"/>
  <c r="G382" i="24"/>
  <c r="G391" i="24"/>
  <c r="G388" i="24"/>
  <c r="G350" i="24"/>
  <c r="G351" i="24"/>
  <c r="G390" i="24"/>
  <c r="G389" i="24"/>
  <c r="G349" i="24"/>
  <c r="G347" i="24"/>
  <c r="G348" i="24"/>
  <c r="G345" i="24"/>
  <c r="G346" i="24"/>
  <c r="G342" i="24"/>
  <c r="G343" i="24"/>
  <c r="G341" i="24"/>
  <c r="G344" i="24"/>
  <c r="G339" i="24"/>
  <c r="G338" i="24"/>
  <c r="G340" i="24"/>
  <c r="G321" i="24"/>
  <c r="G330" i="24"/>
  <c r="G335" i="24"/>
  <c r="G333" i="24"/>
  <c r="G322" i="24"/>
  <c r="G327" i="24"/>
  <c r="G324" i="24"/>
  <c r="G336" i="24"/>
  <c r="G320" i="24"/>
  <c r="G326" i="24"/>
  <c r="G329" i="24"/>
  <c r="G334" i="24"/>
  <c r="G323" i="24"/>
  <c r="G332" i="24"/>
  <c r="G331" i="24"/>
  <c r="G328" i="24"/>
  <c r="G325" i="24"/>
  <c r="G310" i="24"/>
  <c r="G311" i="24"/>
  <c r="G313" i="24"/>
  <c r="G308" i="24"/>
  <c r="G317" i="24"/>
  <c r="G312" i="24"/>
  <c r="G309" i="24"/>
  <c r="G319" i="24"/>
  <c r="G306" i="24"/>
  <c r="G316" i="24"/>
  <c r="G314" i="24"/>
  <c r="G315" i="24"/>
  <c r="G307" i="24"/>
  <c r="G305" i="24"/>
  <c r="G303" i="24"/>
  <c r="G395" i="24"/>
  <c r="G393" i="24"/>
  <c r="G392" i="24"/>
  <c r="G304" i="24"/>
  <c r="G299" i="24"/>
  <c r="G301" i="24"/>
  <c r="G300" i="24"/>
  <c r="G394" i="24"/>
  <c r="G297" i="24"/>
  <c r="G296" i="24"/>
  <c r="G298" i="24"/>
  <c r="G302" i="24"/>
  <c r="G292" i="24"/>
  <c r="G294" i="24"/>
  <c r="G293" i="24"/>
  <c r="G288" i="24"/>
  <c r="G287" i="24"/>
  <c r="G286" i="24"/>
  <c r="G289" i="24"/>
  <c r="G291" i="24"/>
  <c r="G290" i="24"/>
  <c r="G278" i="24"/>
  <c r="G285" i="24"/>
  <c r="G279" i="24"/>
  <c r="G275" i="24"/>
  <c r="G277" i="24"/>
  <c r="G274" i="24"/>
  <c r="G276" i="24"/>
  <c r="G280" i="24"/>
  <c r="G283" i="24"/>
  <c r="G281" i="24"/>
  <c r="G282" i="24"/>
  <c r="G271" i="24"/>
  <c r="G269" i="24"/>
  <c r="G266" i="24"/>
  <c r="G270" i="24"/>
  <c r="G272" i="24"/>
  <c r="G268" i="24"/>
  <c r="G267" i="24"/>
  <c r="G265" i="24"/>
  <c r="G261" i="24"/>
  <c r="G260" i="24"/>
  <c r="G254" i="24"/>
  <c r="G255" i="24"/>
  <c r="G259" i="24"/>
  <c r="G258" i="24"/>
  <c r="G257" i="24"/>
  <c r="G253" i="24"/>
  <c r="G243" i="24"/>
  <c r="G249" i="24"/>
  <c r="G246" i="24"/>
  <c r="G247" i="24"/>
  <c r="G242" i="24"/>
  <c r="G241" i="24"/>
  <c r="G250" i="24"/>
  <c r="G245" i="24"/>
  <c r="G252" i="24"/>
  <c r="G244" i="24"/>
  <c r="G251" i="24"/>
  <c r="G248" i="24"/>
  <c r="G240" i="24"/>
  <c r="G238" i="24"/>
  <c r="G239" i="24"/>
  <c r="G237" i="24"/>
  <c r="G234" i="24"/>
  <c r="G232" i="24"/>
  <c r="G235" i="24"/>
  <c r="G231" i="24"/>
  <c r="G229" i="24"/>
  <c r="G236" i="24"/>
  <c r="G233" i="24"/>
  <c r="G230" i="24"/>
  <c r="G221" i="24"/>
  <c r="G223" i="24"/>
  <c r="G228" i="24"/>
  <c r="G225" i="24"/>
  <c r="G220" i="24"/>
  <c r="G222" i="24"/>
  <c r="G218" i="24"/>
  <c r="G210" i="24"/>
  <c r="G209" i="24"/>
  <c r="G212" i="24"/>
  <c r="G211" i="24"/>
  <c r="G216" i="24"/>
  <c r="G215" i="24"/>
  <c r="G214" i="24"/>
  <c r="G217" i="24"/>
  <c r="G213" i="24"/>
  <c r="G219" i="24"/>
  <c r="G192" i="24"/>
  <c r="G200" i="24"/>
  <c r="G201" i="24"/>
  <c r="G195" i="24"/>
  <c r="G203" i="24"/>
  <c r="G196" i="24"/>
  <c r="G198" i="24"/>
  <c r="G208" i="24"/>
  <c r="G197" i="24"/>
  <c r="G193" i="24"/>
  <c r="G191" i="24"/>
  <c r="G204" i="24"/>
  <c r="G207" i="24"/>
  <c r="G202" i="24"/>
  <c r="G199" i="24"/>
  <c r="G194" i="24"/>
  <c r="G188" i="24"/>
  <c r="G185" i="24"/>
  <c r="G189" i="24"/>
  <c r="G186" i="24"/>
  <c r="G187" i="24"/>
  <c r="G184" i="24"/>
  <c r="G183" i="24"/>
  <c r="G182" i="24"/>
  <c r="G176" i="24"/>
  <c r="G175" i="24"/>
  <c r="G178" i="24"/>
  <c r="G174" i="24"/>
  <c r="G173" i="24"/>
  <c r="G179" i="24"/>
  <c r="G180" i="24"/>
  <c r="G181" i="24"/>
  <c r="G177" i="24"/>
  <c r="G169" i="24"/>
  <c r="G165" i="24"/>
  <c r="G152" i="24"/>
  <c r="G147" i="24"/>
  <c r="G149" i="24"/>
  <c r="G167" i="24"/>
  <c r="G166" i="24"/>
  <c r="G153" i="24"/>
  <c r="G155" i="24"/>
  <c r="G168" i="24"/>
  <c r="G150" i="24"/>
  <c r="G170" i="24"/>
  <c r="G171" i="24"/>
  <c r="G172" i="24"/>
  <c r="G162" i="24"/>
  <c r="G156" i="24"/>
  <c r="G154" i="24"/>
  <c r="G157" i="24"/>
  <c r="G158" i="24"/>
  <c r="G163" i="24"/>
  <c r="G146" i="24"/>
  <c r="G159" i="24"/>
  <c r="G151" i="24"/>
  <c r="G145" i="24"/>
  <c r="G164" i="24"/>
  <c r="G161" i="24"/>
  <c r="G148" i="24"/>
  <c r="G141" i="24"/>
  <c r="G143" i="24"/>
  <c r="G140" i="24"/>
  <c r="G142" i="24"/>
  <c r="G144" i="24"/>
  <c r="G137" i="24"/>
  <c r="G135" i="24"/>
  <c r="G136" i="24"/>
  <c r="G138" i="24"/>
  <c r="G139" i="24"/>
  <c r="G133" i="24"/>
  <c r="G134" i="24"/>
  <c r="G127" i="24"/>
  <c r="G128" i="24"/>
  <c r="G129" i="24"/>
  <c r="G131" i="24"/>
  <c r="G132" i="24"/>
  <c r="G126" i="24"/>
  <c r="G130" i="24"/>
  <c r="G123" i="24"/>
  <c r="G119" i="24"/>
  <c r="G122" i="24"/>
  <c r="G121" i="24"/>
  <c r="G120" i="24"/>
  <c r="G124" i="24"/>
  <c r="G107" i="24"/>
  <c r="G109" i="24"/>
  <c r="G112" i="24"/>
  <c r="G105" i="24"/>
  <c r="G110" i="24"/>
  <c r="G116" i="24"/>
  <c r="G117" i="24"/>
  <c r="G108" i="24"/>
  <c r="G113" i="24"/>
  <c r="G111" i="24"/>
  <c r="G115" i="24"/>
  <c r="G106" i="24"/>
  <c r="G114" i="24"/>
  <c r="G101" i="24"/>
  <c r="G103" i="24"/>
  <c r="G102" i="24"/>
  <c r="G104" i="24"/>
  <c r="G100" i="24"/>
  <c r="G99" i="24"/>
  <c r="G87" i="24"/>
  <c r="G86" i="24"/>
  <c r="G90" i="24"/>
  <c r="G96" i="24"/>
  <c r="G95" i="24"/>
  <c r="G98" i="24"/>
  <c r="G94" i="24"/>
  <c r="G92" i="24"/>
  <c r="G83" i="24"/>
  <c r="G93" i="24"/>
  <c r="G97" i="24"/>
  <c r="G89" i="24"/>
  <c r="G91" i="24"/>
  <c r="G84" i="24"/>
  <c r="G82" i="24"/>
  <c r="G88" i="24"/>
  <c r="G79" i="24"/>
  <c r="G78" i="24"/>
  <c r="G80" i="24"/>
  <c r="G81" i="24"/>
  <c r="G76" i="24"/>
  <c r="G77" i="24"/>
  <c r="G64" i="24"/>
  <c r="G56" i="24"/>
  <c r="G58" i="24"/>
  <c r="G62" i="24"/>
  <c r="G71" i="24"/>
  <c r="G68" i="24"/>
  <c r="G67" i="24"/>
  <c r="G57" i="24"/>
  <c r="G63" i="24"/>
  <c r="G53" i="24"/>
  <c r="G60" i="24"/>
  <c r="G69" i="24"/>
  <c r="G74" i="24"/>
  <c r="G61" i="24"/>
  <c r="G70" i="24"/>
  <c r="G65" i="24"/>
  <c r="G54" i="24"/>
  <c r="G72" i="24"/>
  <c r="G59" i="24"/>
  <c r="G75" i="24"/>
  <c r="G55" i="24"/>
  <c r="G73" i="24"/>
  <c r="G66" i="24"/>
  <c r="G51" i="24"/>
  <c r="G50" i="24"/>
  <c r="G48" i="24"/>
  <c r="G52" i="24"/>
  <c r="G49" i="24"/>
  <c r="G46" i="24"/>
  <c r="G47" i="24"/>
  <c r="G36" i="24"/>
  <c r="G42" i="24"/>
  <c r="G35" i="24"/>
  <c r="G40" i="24"/>
  <c r="G44" i="24"/>
  <c r="G45" i="24"/>
  <c r="G37" i="24"/>
  <c r="G33" i="24"/>
  <c r="G34" i="24"/>
  <c r="G39" i="24"/>
  <c r="G43" i="24"/>
  <c r="G32" i="24"/>
  <c r="G38" i="24"/>
  <c r="G41" i="24"/>
  <c r="G25" i="24"/>
  <c r="G30" i="24"/>
  <c r="G31" i="24"/>
  <c r="G28" i="24"/>
  <c r="G27" i="24"/>
  <c r="G26" i="24"/>
  <c r="G29" i="24"/>
  <c r="G22" i="24"/>
  <c r="G23" i="24"/>
  <c r="G24" i="24"/>
  <c r="G20" i="24"/>
  <c r="G19" i="24"/>
  <c r="G18" i="24"/>
  <c r="G21" i="24"/>
  <c r="G12" i="24"/>
  <c r="G17" i="24"/>
  <c r="G15" i="24"/>
  <c r="G14" i="24"/>
  <c r="G16" i="24"/>
  <c r="G13" i="24"/>
  <c r="G9" i="24"/>
  <c r="G7" i="24"/>
  <c r="G10" i="24"/>
  <c r="G11" i="24"/>
  <c r="G6" i="24"/>
  <c r="G8" i="24"/>
  <c r="G5" i="24"/>
  <c r="R528" i="24" l="1"/>
  <c r="U528" i="24"/>
  <c r="W528" i="24"/>
  <c r="AW528" i="24"/>
  <c r="R566" i="24"/>
  <c r="U566" i="24"/>
  <c r="W566" i="24"/>
  <c r="AW566" i="24"/>
  <c r="R569" i="24"/>
  <c r="U569" i="24"/>
  <c r="W569" i="24"/>
  <c r="AW569" i="24"/>
  <c r="R587" i="24"/>
  <c r="U587" i="24"/>
  <c r="W587" i="24"/>
  <c r="AW587" i="24"/>
  <c r="K116" i="31"/>
  <c r="W520" i="24"/>
  <c r="R520" i="24"/>
  <c r="U520" i="24"/>
  <c r="AW520" i="24"/>
  <c r="R521" i="24"/>
  <c r="U521" i="24"/>
  <c r="W521" i="24"/>
  <c r="AW521" i="24"/>
  <c r="R689" i="24"/>
  <c r="U689" i="24"/>
  <c r="W689" i="24"/>
  <c r="AW689" i="24"/>
  <c r="R605" i="24"/>
  <c r="U605" i="24"/>
  <c r="W605" i="24"/>
  <c r="AW605" i="24"/>
  <c r="K106" i="31" l="1"/>
  <c r="K107" i="31"/>
  <c r="K108" i="31"/>
  <c r="K109" i="31"/>
  <c r="K110" i="31"/>
  <c r="K111" i="31"/>
  <c r="K112" i="31"/>
  <c r="K113" i="31"/>
  <c r="K114" i="31"/>
  <c r="K115" i="31"/>
  <c r="K27" i="31"/>
  <c r="K28" i="31"/>
  <c r="K29" i="31"/>
  <c r="K30" i="31"/>
  <c r="K31" i="31"/>
  <c r="K32" i="31"/>
  <c r="K33" i="31"/>
  <c r="K34" i="31"/>
  <c r="K35" i="31"/>
  <c r="K36" i="31"/>
  <c r="K37" i="31"/>
  <c r="K38" i="31"/>
  <c r="K39" i="31"/>
  <c r="K40" i="31"/>
  <c r="K41" i="31"/>
  <c r="K42" i="31"/>
  <c r="K43" i="31"/>
  <c r="K44" i="31"/>
  <c r="K45" i="31"/>
  <c r="K46" i="31"/>
  <c r="K47" i="31"/>
  <c r="K48" i="31"/>
  <c r="K49" i="31"/>
  <c r="K50" i="31"/>
  <c r="K51" i="31"/>
  <c r="K52" i="31"/>
  <c r="K53" i="31"/>
  <c r="K54" i="31"/>
  <c r="K55" i="31"/>
  <c r="K56" i="31"/>
  <c r="K57" i="31"/>
  <c r="K58" i="31"/>
  <c r="K59" i="31"/>
  <c r="K60" i="31"/>
  <c r="K61" i="31"/>
  <c r="K62" i="31"/>
  <c r="K63" i="31"/>
  <c r="K64" i="31"/>
  <c r="K65" i="31"/>
  <c r="K66" i="31"/>
  <c r="K67" i="31"/>
  <c r="K68" i="31"/>
  <c r="K69" i="31"/>
  <c r="K70" i="31"/>
  <c r="K71" i="31"/>
  <c r="K72" i="31"/>
  <c r="K73" i="31"/>
  <c r="K74" i="31"/>
  <c r="K75" i="31"/>
  <c r="K76" i="31"/>
  <c r="K77" i="31"/>
  <c r="K78" i="31"/>
  <c r="K79" i="31"/>
  <c r="K80" i="31"/>
  <c r="K81" i="31"/>
  <c r="K82" i="31"/>
  <c r="K83" i="31"/>
  <c r="K84" i="31"/>
  <c r="K85" i="31"/>
  <c r="K86" i="31"/>
  <c r="K87" i="31"/>
  <c r="K88" i="31"/>
  <c r="K89" i="31"/>
  <c r="K90" i="31"/>
  <c r="K91" i="31"/>
  <c r="K92" i="31"/>
  <c r="K93" i="31"/>
  <c r="K94" i="31"/>
  <c r="K95" i="31"/>
  <c r="K96" i="31"/>
  <c r="K97" i="31"/>
  <c r="K98" i="31"/>
  <c r="K99" i="31"/>
  <c r="K100" i="31"/>
  <c r="K101" i="31"/>
  <c r="K102" i="31"/>
  <c r="K103" i="31"/>
  <c r="K104" i="31"/>
  <c r="K105" i="31"/>
  <c r="K26" i="31" l="1"/>
  <c r="R778" i="24"/>
  <c r="U778" i="24"/>
  <c r="W778" i="24"/>
  <c r="AW778" i="24"/>
  <c r="R160" i="24"/>
  <c r="U160" i="24"/>
  <c r="W160" i="24"/>
  <c r="AW160" i="24"/>
  <c r="K25" i="31"/>
  <c r="K24" i="31"/>
  <c r="AI24" i="31" l="1"/>
  <c r="AH24" i="31"/>
  <c r="AG24" i="31"/>
  <c r="AF24" i="31"/>
  <c r="AE24" i="31"/>
  <c r="AD24" i="31"/>
  <c r="AC24" i="31"/>
  <c r="AB24" i="31"/>
  <c r="AA24" i="31"/>
  <c r="Z24" i="31"/>
  <c r="Y24" i="31"/>
  <c r="X24" i="31"/>
  <c r="AI26" i="31"/>
  <c r="AH26" i="31"/>
  <c r="AG26" i="31"/>
  <c r="AF26" i="31"/>
  <c r="AE26" i="31"/>
  <c r="AD26" i="31"/>
  <c r="AC26" i="31"/>
  <c r="AA26" i="31"/>
  <c r="Z26" i="31"/>
  <c r="Y26" i="31"/>
  <c r="AB26" i="31"/>
  <c r="X26" i="31"/>
  <c r="AC25" i="31"/>
  <c r="AF25" i="31"/>
  <c r="AI25" i="31"/>
  <c r="AD25" i="31"/>
  <c r="AG25" i="31"/>
  <c r="AB25" i="31"/>
  <c r="AA25" i="31"/>
  <c r="Z25" i="31"/>
  <c r="Y25" i="31"/>
  <c r="X25" i="31"/>
  <c r="AE25" i="31"/>
  <c r="AH25" i="31"/>
  <c r="K23" i="31"/>
  <c r="K22" i="31"/>
  <c r="K21" i="31"/>
  <c r="K20" i="31"/>
  <c r="K19" i="31"/>
  <c r="K18" i="31"/>
  <c r="K17" i="31"/>
  <c r="K16" i="31"/>
  <c r="K15" i="31"/>
  <c r="K14" i="31"/>
  <c r="K13" i="31"/>
  <c r="K12" i="31"/>
  <c r="K11" i="31"/>
  <c r="K10" i="31"/>
  <c r="AI23" i="31" l="1"/>
  <c r="AH23" i="31"/>
  <c r="AG23" i="31"/>
  <c r="AF23" i="31"/>
  <c r="AE23" i="31"/>
  <c r="AD23" i="31"/>
  <c r="AC23" i="31"/>
  <c r="AB23" i="31"/>
  <c r="AA23" i="31"/>
  <c r="Z23" i="31"/>
  <c r="Y23" i="31"/>
  <c r="X23" i="31"/>
  <c r="AI10" i="31"/>
  <c r="AH10" i="31"/>
  <c r="AG10" i="31"/>
  <c r="AF10" i="31"/>
  <c r="AE10" i="31"/>
  <c r="AD10" i="31"/>
  <c r="AC10" i="31"/>
  <c r="Y10" i="31"/>
  <c r="AB10" i="31"/>
  <c r="X10" i="31"/>
  <c r="AA10" i="31"/>
  <c r="Z10" i="31"/>
  <c r="AI18" i="31"/>
  <c r="AH18" i="31"/>
  <c r="AG18" i="31"/>
  <c r="AF18" i="31"/>
  <c r="AE18" i="31"/>
  <c r="AD18" i="31"/>
  <c r="AC18" i="31"/>
  <c r="Z18" i="31"/>
  <c r="Y18" i="31"/>
  <c r="AB18" i="31"/>
  <c r="X18" i="31"/>
  <c r="AA18" i="31"/>
  <c r="AI11" i="31"/>
  <c r="AH11" i="31"/>
  <c r="AG11" i="31"/>
  <c r="AF11" i="31"/>
  <c r="AE11" i="31"/>
  <c r="AD11" i="31"/>
  <c r="AC11" i="31"/>
  <c r="AB11" i="31"/>
  <c r="AA11" i="31"/>
  <c r="Z11" i="31"/>
  <c r="Y11" i="31"/>
  <c r="X11" i="31"/>
  <c r="AI13" i="31"/>
  <c r="AH13" i="31"/>
  <c r="AG13" i="31"/>
  <c r="AF13" i="31"/>
  <c r="AE13" i="31"/>
  <c r="AD13" i="31"/>
  <c r="AC13" i="31"/>
  <c r="AB13" i="31"/>
  <c r="AA13" i="31"/>
  <c r="Z13" i="31"/>
  <c r="Y13" i="31"/>
  <c r="X13" i="31"/>
  <c r="AI21" i="31"/>
  <c r="AH21" i="31"/>
  <c r="AG21" i="31"/>
  <c r="AF21" i="31"/>
  <c r="AE21" i="31"/>
  <c r="AD21" i="31"/>
  <c r="AC21" i="31"/>
  <c r="AB21" i="31"/>
  <c r="AA21" i="31"/>
  <c r="Z21" i="31"/>
  <c r="Y21" i="31"/>
  <c r="X21" i="31"/>
  <c r="AI14" i="31"/>
  <c r="AH14" i="31"/>
  <c r="AG14" i="31"/>
  <c r="AF14" i="31"/>
  <c r="AE14" i="31"/>
  <c r="AD14" i="31"/>
  <c r="AC14" i="31"/>
  <c r="AB14" i="31"/>
  <c r="AA14" i="31"/>
  <c r="Z14" i="31"/>
  <c r="Y14" i="31"/>
  <c r="X14" i="31"/>
  <c r="AI22" i="31"/>
  <c r="AH22" i="31"/>
  <c r="AG22" i="31"/>
  <c r="AF22" i="31"/>
  <c r="AE22" i="31"/>
  <c r="AD22" i="31"/>
  <c r="AC22" i="31"/>
  <c r="AB22" i="31"/>
  <c r="AA22" i="31"/>
  <c r="Z22" i="31"/>
  <c r="Y22" i="31"/>
  <c r="X22" i="31"/>
  <c r="AI15" i="31"/>
  <c r="AH15" i="31"/>
  <c r="AG15" i="31"/>
  <c r="AF15" i="31"/>
  <c r="AE15" i="31"/>
  <c r="AD15" i="31"/>
  <c r="AC15" i="31"/>
  <c r="AB15" i="31"/>
  <c r="AA15" i="31"/>
  <c r="Z15" i="31"/>
  <c r="Y15" i="31"/>
  <c r="X15" i="31"/>
  <c r="AI16" i="31"/>
  <c r="AH16" i="31"/>
  <c r="AG16" i="31"/>
  <c r="AF16" i="31"/>
  <c r="AE16" i="31"/>
  <c r="AD16" i="31"/>
  <c r="AC16" i="31"/>
  <c r="AB16" i="31"/>
  <c r="AA16" i="31"/>
  <c r="Z16" i="31"/>
  <c r="Y16" i="31"/>
  <c r="X16" i="31"/>
  <c r="AF17" i="31"/>
  <c r="AI17" i="31"/>
  <c r="AD17" i="31"/>
  <c r="AG17" i="31"/>
  <c r="AB17" i="31"/>
  <c r="AA17" i="31"/>
  <c r="Z17" i="31"/>
  <c r="Y17" i="31"/>
  <c r="X17" i="31"/>
  <c r="AH17" i="31"/>
  <c r="AC17" i="31"/>
  <c r="AE17" i="31"/>
  <c r="AI19" i="31"/>
  <c r="AH19" i="31"/>
  <c r="AG19" i="31"/>
  <c r="AF19" i="31"/>
  <c r="AE19" i="31"/>
  <c r="AD19" i="31"/>
  <c r="AC19" i="31"/>
  <c r="AB19" i="31"/>
  <c r="AA19" i="31"/>
  <c r="Z19" i="31"/>
  <c r="Y19" i="31"/>
  <c r="X19" i="31"/>
  <c r="AI12" i="31"/>
  <c r="AH12" i="31"/>
  <c r="AG12" i="31"/>
  <c r="AF12" i="31"/>
  <c r="AE12" i="31"/>
  <c r="AD12" i="31"/>
  <c r="AC12" i="31"/>
  <c r="Y12" i="31"/>
  <c r="AB12" i="31"/>
  <c r="X12" i="31"/>
  <c r="AA12" i="31"/>
  <c r="Z12" i="31"/>
  <c r="AI20" i="31"/>
  <c r="AH20" i="31"/>
  <c r="AG20" i="31"/>
  <c r="AF20" i="31"/>
  <c r="AE20" i="31"/>
  <c r="AD20" i="31"/>
  <c r="AC20" i="31"/>
  <c r="Z20" i="31"/>
  <c r="Y20" i="31"/>
  <c r="AB20" i="31"/>
  <c r="X20" i="31"/>
  <c r="AA20" i="31"/>
  <c r="K9" i="31"/>
  <c r="K8" i="31"/>
  <c r="K7" i="31"/>
  <c r="K6" i="31"/>
  <c r="K5" i="31"/>
  <c r="K4" i="31"/>
  <c r="AI9" i="31" l="1"/>
  <c r="AD9" i="31"/>
  <c r="AG9" i="31"/>
  <c r="AE9" i="31"/>
  <c r="AB9" i="31"/>
  <c r="AA9" i="31"/>
  <c r="Z9" i="31"/>
  <c r="Y9" i="31"/>
  <c r="X9" i="31"/>
  <c r="AC9" i="31"/>
  <c r="AF9" i="31"/>
  <c r="AH9" i="31"/>
  <c r="AI7" i="31"/>
  <c r="AH7" i="31"/>
  <c r="AG7" i="31"/>
  <c r="AF7" i="31"/>
  <c r="AE7" i="31"/>
  <c r="AD7" i="31"/>
  <c r="AC7" i="31"/>
  <c r="AB7" i="31"/>
  <c r="AA7" i="31"/>
  <c r="Z7" i="31"/>
  <c r="Y7" i="31"/>
  <c r="X7" i="31"/>
  <c r="AI4" i="31"/>
  <c r="AH4" i="31"/>
  <c r="AG4" i="31"/>
  <c r="AF4" i="31"/>
  <c r="AE4" i="31"/>
  <c r="AD4" i="31"/>
  <c r="AC4" i="31"/>
  <c r="AB4" i="31"/>
  <c r="X4" i="31"/>
  <c r="AA4" i="31"/>
  <c r="Z4" i="31"/>
  <c r="Y4" i="31"/>
  <c r="AI5" i="31"/>
  <c r="AH5" i="31"/>
  <c r="AG5" i="31"/>
  <c r="AF5" i="31"/>
  <c r="AE5" i="31"/>
  <c r="AD5" i="31"/>
  <c r="AC5" i="31"/>
  <c r="AB5" i="31"/>
  <c r="AA5" i="31"/>
  <c r="Z5" i="31"/>
  <c r="Y5" i="31"/>
  <c r="X5" i="31"/>
  <c r="AI6" i="31"/>
  <c r="AH6" i="31"/>
  <c r="AG6" i="31"/>
  <c r="AF6" i="31"/>
  <c r="AE6" i="31"/>
  <c r="AD6" i="31"/>
  <c r="AC6" i="31"/>
  <c r="AB6" i="31"/>
  <c r="AA6" i="31"/>
  <c r="Z6" i="31"/>
  <c r="Y6" i="31"/>
  <c r="X6" i="31"/>
  <c r="AI8" i="31"/>
  <c r="AH8" i="31"/>
  <c r="AG8" i="31"/>
  <c r="AF8" i="31"/>
  <c r="AE8" i="31"/>
  <c r="AD8" i="31"/>
  <c r="AC8" i="31"/>
  <c r="AB8" i="31"/>
  <c r="AA8" i="31"/>
  <c r="Z8" i="31"/>
  <c r="Y8" i="31"/>
  <c r="X8" i="31"/>
  <c r="K3" i="31"/>
  <c r="AW446" i="24" l="1"/>
  <c r="AW106" i="24"/>
  <c r="AW108" i="24"/>
  <c r="AW110" i="24"/>
  <c r="AW105" i="24"/>
  <c r="AW109" i="24"/>
  <c r="AW107" i="24"/>
  <c r="AW445" i="24"/>
  <c r="AW448" i="24"/>
  <c r="AW111" i="24"/>
  <c r="AW113" i="24"/>
  <c r="AW112" i="24"/>
  <c r="AW449" i="24"/>
  <c r="AW452" i="24"/>
  <c r="AW114" i="24"/>
  <c r="AW115" i="24"/>
  <c r="AW117" i="24"/>
  <c r="AW116" i="24"/>
  <c r="AW444" i="24"/>
  <c r="AW447" i="24"/>
  <c r="AW55" i="24"/>
  <c r="AW59" i="24"/>
  <c r="AW54" i="24"/>
  <c r="AW60" i="24"/>
  <c r="AW53" i="24"/>
  <c r="AW57" i="24"/>
  <c r="AW58" i="24"/>
  <c r="AW56" i="24"/>
  <c r="AW450" i="24"/>
  <c r="AW66" i="24"/>
  <c r="AW65" i="24"/>
  <c r="AW61" i="24"/>
  <c r="AW63" i="24"/>
  <c r="AW67" i="24"/>
  <c r="AW68" i="24"/>
  <c r="AW62" i="24"/>
  <c r="AW64" i="24"/>
  <c r="AW451" i="24"/>
  <c r="AW73" i="24"/>
  <c r="AW75" i="24"/>
  <c r="AW72" i="24"/>
  <c r="AW70" i="24"/>
  <c r="AW74" i="24"/>
  <c r="AW69" i="24"/>
  <c r="AW71" i="24"/>
  <c r="AW453" i="24"/>
  <c r="AW224" i="24"/>
  <c r="AW258" i="24"/>
  <c r="AW259" i="24"/>
  <c r="AW261" i="24"/>
  <c r="AW262" i="24"/>
  <c r="AW263" i="24"/>
  <c r="AW264" i="24"/>
  <c r="AW295" i="24"/>
  <c r="AW723" i="24"/>
  <c r="AW560" i="24"/>
  <c r="AW646" i="24"/>
  <c r="AW781" i="24"/>
  <c r="AW619" i="24"/>
  <c r="AW197" i="24"/>
  <c r="AW205" i="24"/>
  <c r="AW231" i="24"/>
  <c r="AW410" i="24"/>
  <c r="AW171" i="24"/>
  <c r="AW727" i="24"/>
  <c r="AW729" i="24"/>
  <c r="AW494" i="24"/>
  <c r="AW601" i="24"/>
  <c r="AW686" i="24"/>
  <c r="AW555" i="24"/>
  <c r="AW233" i="24"/>
  <c r="AW279" i="24"/>
  <c r="AW361" i="24"/>
  <c r="AW479" i="24"/>
  <c r="AW475" i="24"/>
  <c r="AW574" i="24"/>
  <c r="AW202" i="24"/>
  <c r="AW699" i="24"/>
  <c r="AW517" i="24"/>
  <c r="AW537" i="24"/>
  <c r="AW685" i="24"/>
  <c r="AW755" i="24"/>
  <c r="AW293" i="24"/>
  <c r="AW426" i="24"/>
  <c r="AW463" i="24"/>
  <c r="AW506" i="24"/>
  <c r="AW10" i="24"/>
  <c r="AW693" i="24"/>
  <c r="AW722" i="24"/>
  <c r="AW181" i="24"/>
  <c r="AW583" i="24"/>
  <c r="AW168" i="24"/>
  <c r="AW386" i="24"/>
  <c r="AW530" i="24"/>
  <c r="AW227" i="24"/>
  <c r="AW496" i="24"/>
  <c r="AW125" i="24"/>
  <c r="AW5" i="24"/>
  <c r="AW8" i="24"/>
  <c r="AW6" i="24"/>
  <c r="AW11" i="24"/>
  <c r="AW7" i="24"/>
  <c r="AW9" i="24"/>
  <c r="AW13" i="24"/>
  <c r="AW16" i="24"/>
  <c r="AW14" i="24"/>
  <c r="AW15" i="24"/>
  <c r="AW17" i="24"/>
  <c r="AW12" i="24"/>
  <c r="AW21" i="24"/>
  <c r="AW18" i="24"/>
  <c r="AW19" i="24"/>
  <c r="AW20" i="24"/>
  <c r="AW24" i="24"/>
  <c r="AW23" i="24"/>
  <c r="AW22" i="24"/>
  <c r="AW29" i="24"/>
  <c r="AW26" i="24"/>
  <c r="AW27" i="24"/>
  <c r="AW28" i="24"/>
  <c r="AW31" i="24"/>
  <c r="AW30" i="24"/>
  <c r="AW25" i="24"/>
  <c r="AW41" i="24"/>
  <c r="AW38" i="24"/>
  <c r="AW32" i="24"/>
  <c r="AW43" i="24"/>
  <c r="AW39" i="24"/>
  <c r="AW34" i="24"/>
  <c r="AW33" i="24"/>
  <c r="AW37" i="24"/>
  <c r="AW45" i="24"/>
  <c r="AW44" i="24"/>
  <c r="AW40" i="24"/>
  <c r="AW35" i="24"/>
  <c r="AW42" i="24"/>
  <c r="AW36" i="24"/>
  <c r="AW47" i="24"/>
  <c r="AW46" i="24"/>
  <c r="AW49" i="24"/>
  <c r="AW52" i="24"/>
  <c r="AW48" i="24"/>
  <c r="AW50" i="24"/>
  <c r="AW51" i="24"/>
  <c r="AW77" i="24"/>
  <c r="AW76" i="24"/>
  <c r="AW81" i="24"/>
  <c r="AW80" i="24"/>
  <c r="AW78" i="24"/>
  <c r="AW79" i="24"/>
  <c r="AW88" i="24"/>
  <c r="AW82" i="24"/>
  <c r="AW84" i="24"/>
  <c r="AW91" i="24"/>
  <c r="AW89" i="24"/>
  <c r="AW97" i="24"/>
  <c r="AW93" i="24"/>
  <c r="AW83" i="24"/>
  <c r="AW92" i="24"/>
  <c r="AW94" i="24"/>
  <c r="AW98" i="24"/>
  <c r="AW95" i="24"/>
  <c r="AW96" i="24"/>
  <c r="AW90" i="24"/>
  <c r="AW86" i="24"/>
  <c r="AW87" i="24"/>
  <c r="AW99" i="24"/>
  <c r="AW100" i="24"/>
  <c r="AW104" i="24"/>
  <c r="AW102" i="24"/>
  <c r="AW103" i="24"/>
  <c r="AW101" i="24"/>
  <c r="AW124" i="24"/>
  <c r="AW120" i="24"/>
  <c r="AW121" i="24"/>
  <c r="AW122" i="24"/>
  <c r="AW119" i="24"/>
  <c r="AW123" i="24"/>
  <c r="AW130" i="24"/>
  <c r="AW126" i="24"/>
  <c r="AW132" i="24"/>
  <c r="AW131" i="24"/>
  <c r="AW129" i="24"/>
  <c r="AW128" i="24"/>
  <c r="AW127" i="24"/>
  <c r="AW134" i="24"/>
  <c r="AW133" i="24"/>
  <c r="AW139" i="24"/>
  <c r="AW138" i="24"/>
  <c r="AW136" i="24"/>
  <c r="AW135" i="24"/>
  <c r="AW137" i="24"/>
  <c r="AW144" i="24"/>
  <c r="AW142" i="24"/>
  <c r="AW140" i="24"/>
  <c r="AW143" i="24"/>
  <c r="AW141" i="24"/>
  <c r="AW487" i="24"/>
  <c r="AW590" i="24"/>
  <c r="AW591" i="24"/>
  <c r="AW638" i="24"/>
  <c r="AW639" i="24"/>
  <c r="AW766" i="24"/>
  <c r="AW767" i="24"/>
  <c r="AW765" i="24"/>
  <c r="AW525" i="24"/>
  <c r="AW559" i="24"/>
  <c r="AW524" i="24"/>
  <c r="AW558" i="24"/>
  <c r="AW694" i="24"/>
  <c r="AW724" i="24"/>
  <c r="AW490" i="24"/>
  <c r="AW491" i="24"/>
  <c r="AW492" i="24"/>
  <c r="AW489" i="24"/>
  <c r="AW488" i="24"/>
  <c r="AW526" i="24"/>
  <c r="AW527" i="24"/>
  <c r="AW772" i="24"/>
  <c r="AW563" i="24"/>
  <c r="AW562" i="24"/>
  <c r="AW561" i="24"/>
  <c r="AW596" i="24"/>
  <c r="AW592" i="24"/>
  <c r="AW593" i="24"/>
  <c r="AW595" i="24"/>
  <c r="AW640" i="24"/>
  <c r="AW643" i="24"/>
  <c r="AW641" i="24"/>
  <c r="AW642" i="24"/>
  <c r="AW644" i="24"/>
  <c r="AW648" i="24"/>
  <c r="AW647" i="24"/>
  <c r="AW774" i="24"/>
  <c r="AW769" i="24"/>
  <c r="AW779" i="24"/>
  <c r="AW771" i="24"/>
  <c r="AW700" i="24"/>
  <c r="AW697" i="24"/>
  <c r="AW725" i="24"/>
  <c r="AW728" i="24"/>
  <c r="AW726" i="24"/>
  <c r="AW730" i="24"/>
  <c r="AW731" i="24"/>
  <c r="AW784" i="24"/>
  <c r="AW780" i="24"/>
  <c r="AW777" i="24"/>
  <c r="AW776" i="24"/>
  <c r="AW782" i="24"/>
  <c r="AW775" i="24"/>
  <c r="AW770" i="24"/>
  <c r="AW773" i="24"/>
  <c r="AW785" i="24"/>
  <c r="AW783" i="24"/>
  <c r="AW696" i="24"/>
  <c r="AW698" i="24"/>
  <c r="AW695" i="24"/>
  <c r="AW594" i="24"/>
  <c r="AW645" i="24"/>
  <c r="AW493" i="24"/>
  <c r="AW529" i="24"/>
  <c r="AW564" i="24"/>
  <c r="AW651" i="24"/>
  <c r="AW649" i="24"/>
  <c r="AW701" i="24"/>
  <c r="AW702" i="24"/>
  <c r="AW732" i="24"/>
  <c r="AW733" i="24"/>
  <c r="AW760" i="24"/>
  <c r="AW759" i="24"/>
  <c r="AW597" i="24"/>
  <c r="AW650" i="24"/>
  <c r="AW499" i="24"/>
  <c r="AW498" i="24"/>
  <c r="AW500" i="24"/>
  <c r="AW497" i="24"/>
  <c r="AW495" i="24"/>
  <c r="AW535" i="24"/>
  <c r="AW532" i="24"/>
  <c r="AW534" i="24"/>
  <c r="AW531" i="24"/>
  <c r="AW568" i="24"/>
  <c r="AW565" i="24"/>
  <c r="AW599" i="24"/>
  <c r="AW603" i="24"/>
  <c r="AW604" i="24"/>
  <c r="AW606" i="24"/>
  <c r="AW602" i="24"/>
  <c r="AW600" i="24"/>
  <c r="AW598" i="24"/>
  <c r="AW654" i="24"/>
  <c r="AW655" i="24"/>
  <c r="AW656" i="24"/>
  <c r="AW652" i="24"/>
  <c r="AW653" i="24"/>
  <c r="AW703" i="24"/>
  <c r="AW704" i="24"/>
  <c r="AW705" i="24"/>
  <c r="AW706" i="24"/>
  <c r="AW707" i="24"/>
  <c r="AW734" i="24"/>
  <c r="AW738" i="24"/>
  <c r="AW737" i="24"/>
  <c r="AW736" i="24"/>
  <c r="AW735" i="24"/>
  <c r="AW763" i="24"/>
  <c r="AW761" i="24"/>
  <c r="AW764" i="24"/>
  <c r="AW762" i="24"/>
  <c r="AW786" i="24"/>
  <c r="AW787" i="24"/>
  <c r="AW533" i="24"/>
  <c r="AW567" i="24"/>
  <c r="AW519" i="24"/>
  <c r="AW504" i="24"/>
  <c r="AW502" i="24"/>
  <c r="AW505" i="24"/>
  <c r="AW507" i="24"/>
  <c r="AW510" i="24"/>
  <c r="AW508" i="24"/>
  <c r="AW516" i="24"/>
  <c r="AW511" i="24"/>
  <c r="AW518" i="24"/>
  <c r="AW514" i="24"/>
  <c r="AW501" i="24"/>
  <c r="AW512" i="24"/>
  <c r="AW503" i="24"/>
  <c r="AW509" i="24"/>
  <c r="AW513" i="24"/>
  <c r="AW551" i="24"/>
  <c r="AW538" i="24"/>
  <c r="AW547" i="24"/>
  <c r="AW545" i="24"/>
  <c r="AW542" i="24"/>
  <c r="AW548" i="24"/>
  <c r="AW541" i="24"/>
  <c r="AW540" i="24"/>
  <c r="AW536" i="24"/>
  <c r="AW546" i="24"/>
  <c r="AW550" i="24"/>
  <c r="AW543" i="24"/>
  <c r="AW539" i="24"/>
  <c r="AW544" i="24"/>
  <c r="AW552" i="24"/>
  <c r="AW549" i="24"/>
  <c r="AW553" i="24"/>
  <c r="AW575" i="24"/>
  <c r="AW577" i="24"/>
  <c r="AW578" i="24"/>
  <c r="AW579" i="24"/>
  <c r="AW573" i="24"/>
  <c r="AW576" i="24"/>
  <c r="AW570" i="24"/>
  <c r="AW572" i="24"/>
  <c r="AW580" i="24"/>
  <c r="AW584" i="24"/>
  <c r="AW582" i="24"/>
  <c r="AW585" i="24"/>
  <c r="AW581" i="24"/>
  <c r="AW571" i="24"/>
  <c r="AW586" i="24"/>
  <c r="AW620" i="24"/>
  <c r="AW633" i="24"/>
  <c r="AW621" i="24"/>
  <c r="AW614" i="24"/>
  <c r="AW607" i="24"/>
  <c r="AW617" i="24"/>
  <c r="AW632" i="24"/>
  <c r="AW611" i="24"/>
  <c r="AW628" i="24"/>
  <c r="AW622" i="24"/>
  <c r="AW625" i="24"/>
  <c r="AW623" i="24"/>
  <c r="AW630" i="24"/>
  <c r="AW629" i="24"/>
  <c r="AW624" i="24"/>
  <c r="AW626" i="24"/>
  <c r="AW615" i="24"/>
  <c r="AW616" i="24"/>
  <c r="AW635" i="24"/>
  <c r="AW634" i="24"/>
  <c r="AW608" i="24"/>
  <c r="AW610" i="24"/>
  <c r="AW618" i="24"/>
  <c r="AW609" i="24"/>
  <c r="AW613" i="24"/>
  <c r="AW612" i="24"/>
  <c r="AW631" i="24"/>
  <c r="AW627" i="24"/>
  <c r="AW681" i="24"/>
  <c r="AW678" i="24"/>
  <c r="AW663" i="24"/>
  <c r="AW683" i="24"/>
  <c r="AW677" i="24"/>
  <c r="AW684" i="24"/>
  <c r="AW671" i="24"/>
  <c r="AW669" i="24"/>
  <c r="AW660" i="24"/>
  <c r="AW667" i="24"/>
  <c r="AW668" i="24"/>
  <c r="AW661" i="24"/>
  <c r="AW679" i="24"/>
  <c r="AW680" i="24"/>
  <c r="AW674" i="24"/>
  <c r="AW658" i="24"/>
  <c r="AW675" i="24"/>
  <c r="AW665" i="24"/>
  <c r="AW676" i="24"/>
  <c r="AW664" i="24"/>
  <c r="AW670" i="24"/>
  <c r="AW662" i="24"/>
  <c r="AW666" i="24"/>
  <c r="AW682" i="24"/>
  <c r="AW659" i="24"/>
  <c r="AW657" i="24"/>
  <c r="AW672" i="24"/>
  <c r="AW673" i="24"/>
  <c r="AW687" i="24"/>
  <c r="AW715" i="24"/>
  <c r="AW714" i="24"/>
  <c r="AW713" i="24"/>
  <c r="AW709" i="24"/>
  <c r="AW716" i="24"/>
  <c r="AW712" i="24"/>
  <c r="AW719" i="24"/>
  <c r="AW708" i="24"/>
  <c r="AW710" i="24"/>
  <c r="AW711" i="24"/>
  <c r="AW718" i="24"/>
  <c r="AW717" i="24"/>
  <c r="AW741" i="24"/>
  <c r="AW752" i="24"/>
  <c r="AW748" i="24"/>
  <c r="AW739" i="24"/>
  <c r="AW744" i="24"/>
  <c r="AW754" i="24"/>
  <c r="AW751" i="24"/>
  <c r="AW746" i="24"/>
  <c r="AW750" i="24"/>
  <c r="AW749" i="24"/>
  <c r="AW753" i="24"/>
  <c r="AW743" i="24"/>
  <c r="AW740" i="24"/>
  <c r="AW742" i="24"/>
  <c r="AW747" i="24"/>
  <c r="AW745" i="24"/>
  <c r="AW756" i="24"/>
  <c r="AW522" i="24"/>
  <c r="AW523" i="24"/>
  <c r="AW557" i="24"/>
  <c r="AW556" i="24"/>
  <c r="AW589" i="24"/>
  <c r="AW636" i="24"/>
  <c r="AW637" i="24"/>
  <c r="AW690" i="24"/>
  <c r="AW692" i="24"/>
  <c r="AW691" i="24"/>
  <c r="AW789" i="24"/>
  <c r="AW788" i="24"/>
  <c r="AW554" i="24"/>
  <c r="AW588" i="24"/>
  <c r="AW721" i="24"/>
  <c r="AW758" i="24"/>
  <c r="AW720" i="24"/>
  <c r="AW757" i="24"/>
  <c r="AW148" i="24"/>
  <c r="AW161" i="24"/>
  <c r="AW164" i="24"/>
  <c r="AW145" i="24"/>
  <c r="AW151" i="24"/>
  <c r="AW159" i="24"/>
  <c r="AW146" i="24"/>
  <c r="AW163" i="24"/>
  <c r="AW158" i="24"/>
  <c r="AW157" i="24"/>
  <c r="AW154" i="24"/>
  <c r="AW156" i="24"/>
  <c r="AW162" i="24"/>
  <c r="AW172" i="24"/>
  <c r="AW170" i="24"/>
  <c r="AW150" i="24"/>
  <c r="AW155" i="24"/>
  <c r="AW153" i="24"/>
  <c r="AW166" i="24"/>
  <c r="AW167" i="24"/>
  <c r="AW149" i="24"/>
  <c r="AW147" i="24"/>
  <c r="AW152" i="24"/>
  <c r="AW165" i="24"/>
  <c r="AW169" i="24"/>
  <c r="AW177" i="24"/>
  <c r="AW173" i="24"/>
  <c r="AW174" i="24"/>
  <c r="AW175" i="24"/>
  <c r="AW176" i="24"/>
  <c r="AW180" i="24"/>
  <c r="AW179" i="24"/>
  <c r="AW178" i="24"/>
  <c r="AW182" i="24"/>
  <c r="AW183" i="24"/>
  <c r="AW184" i="24"/>
  <c r="AW187" i="24"/>
  <c r="AW189" i="24"/>
  <c r="AW186" i="24"/>
  <c r="AW185" i="24"/>
  <c r="AW188" i="24"/>
  <c r="AW194" i="24"/>
  <c r="AW199" i="24"/>
  <c r="AW207" i="24"/>
  <c r="AW204" i="24"/>
  <c r="AW191" i="24"/>
  <c r="AW193" i="24"/>
  <c r="AW208" i="24"/>
  <c r="AW198" i="24"/>
  <c r="AW196" i="24"/>
  <c r="AW203" i="24"/>
  <c r="AW195" i="24"/>
  <c r="AW201" i="24"/>
  <c r="AW200" i="24"/>
  <c r="AW192" i="24"/>
  <c r="AW206" i="24"/>
  <c r="AW219" i="24"/>
  <c r="AW213" i="24"/>
  <c r="AW217" i="24"/>
  <c r="AW214" i="24"/>
  <c r="AW215" i="24"/>
  <c r="AW216" i="24"/>
  <c r="AW211" i="24"/>
  <c r="AW212" i="24"/>
  <c r="AW209" i="24"/>
  <c r="AW210" i="24"/>
  <c r="AW218" i="24"/>
  <c r="AW222" i="24"/>
  <c r="AW220" i="24"/>
  <c r="AW225" i="24"/>
  <c r="AW228" i="24"/>
  <c r="AW223" i="24"/>
  <c r="AW221" i="24"/>
  <c r="AW226" i="24"/>
  <c r="AW230" i="24"/>
  <c r="AW236" i="24"/>
  <c r="AW229" i="24"/>
  <c r="AW235" i="24"/>
  <c r="AW232" i="24"/>
  <c r="AW234" i="24"/>
  <c r="AW237" i="24"/>
  <c r="AW239" i="24"/>
  <c r="AW238" i="24"/>
  <c r="AW240" i="24"/>
  <c r="AW248" i="24"/>
  <c r="AW251" i="24"/>
  <c r="AW244" i="24"/>
  <c r="AW252" i="24"/>
  <c r="AW245" i="24"/>
  <c r="AW250" i="24"/>
  <c r="AW241" i="24"/>
  <c r="AW242" i="24"/>
  <c r="AW247" i="24"/>
  <c r="AW246" i="24"/>
  <c r="AW249" i="24"/>
  <c r="AW243" i="24"/>
  <c r="AW253" i="24"/>
  <c r="AW257" i="24"/>
  <c r="AW255" i="24"/>
  <c r="AW254" i="24"/>
  <c r="AW256" i="24"/>
  <c r="AW260" i="24"/>
  <c r="AW265" i="24"/>
  <c r="AW267" i="24"/>
  <c r="AW268" i="24"/>
  <c r="AW272" i="24"/>
  <c r="AW270" i="24"/>
  <c r="AW266" i="24"/>
  <c r="AW269" i="24"/>
  <c r="AW271" i="24"/>
  <c r="AW282" i="24"/>
  <c r="AW281" i="24"/>
  <c r="AW280" i="24"/>
  <c r="AW276" i="24"/>
  <c r="AW274" i="24"/>
  <c r="AW277" i="24"/>
  <c r="AW275" i="24"/>
  <c r="AW285" i="24"/>
  <c r="AW278" i="24"/>
  <c r="AW284" i="24"/>
  <c r="AW290" i="24"/>
  <c r="AW291" i="24"/>
  <c r="AW289" i="24"/>
  <c r="AW286" i="24"/>
  <c r="AW287" i="24"/>
  <c r="AW288" i="24"/>
  <c r="AW294" i="24"/>
  <c r="AW292" i="24"/>
  <c r="AW302" i="24"/>
  <c r="AW298" i="24"/>
  <c r="AW296" i="24"/>
  <c r="AW297" i="24"/>
  <c r="AW300" i="24"/>
  <c r="AW301" i="24"/>
  <c r="AW299" i="24"/>
  <c r="AW304" i="24"/>
  <c r="AW303" i="24"/>
  <c r="AW305" i="24"/>
  <c r="AW312" i="24"/>
  <c r="AW307" i="24"/>
  <c r="AW315" i="24"/>
  <c r="AW314" i="24"/>
  <c r="AW316" i="24"/>
  <c r="AW306" i="24"/>
  <c r="AW319" i="24"/>
  <c r="AW309" i="24"/>
  <c r="AW317" i="24"/>
  <c r="AW308" i="24"/>
  <c r="AW313" i="24"/>
  <c r="AW311" i="24"/>
  <c r="AW310" i="24"/>
  <c r="AW325" i="24"/>
  <c r="AW328" i="24"/>
  <c r="AW331" i="24"/>
  <c r="AW332" i="24"/>
  <c r="AW323" i="24"/>
  <c r="AW334" i="24"/>
  <c r="AW329" i="24"/>
  <c r="AW326" i="24"/>
  <c r="AW320" i="24"/>
  <c r="AW336" i="24"/>
  <c r="AW324" i="24"/>
  <c r="AW327" i="24"/>
  <c r="AW322" i="24"/>
  <c r="AW333" i="24"/>
  <c r="AW335" i="24"/>
  <c r="AW330" i="24"/>
  <c r="AW321" i="24"/>
  <c r="AW340" i="24"/>
  <c r="AW338" i="24"/>
  <c r="AW339" i="24"/>
  <c r="AW344" i="24"/>
  <c r="AW341" i="24"/>
  <c r="AW343" i="24"/>
  <c r="AW342" i="24"/>
  <c r="AW346" i="24"/>
  <c r="AW345" i="24"/>
  <c r="AW348" i="24"/>
  <c r="AW347" i="24"/>
  <c r="AW349" i="24"/>
  <c r="AW351" i="24"/>
  <c r="AW350" i="24"/>
  <c r="AW353" i="24"/>
  <c r="AW362" i="24"/>
  <c r="AW382" i="24"/>
  <c r="AW368" i="24"/>
  <c r="AW356" i="24"/>
  <c r="AW374" i="24"/>
  <c r="AW354" i="24"/>
  <c r="AW381" i="24"/>
  <c r="AW358" i="24"/>
  <c r="AW355" i="24"/>
  <c r="AW380" i="24"/>
  <c r="AW357" i="24"/>
  <c r="AW377" i="24"/>
  <c r="AW369" i="24"/>
  <c r="AW364" i="24"/>
  <c r="AW370" i="24"/>
  <c r="AW385" i="24"/>
  <c r="AW360" i="24"/>
  <c r="AW378" i="24"/>
  <c r="AW366" i="24"/>
  <c r="AW363" i="24"/>
  <c r="AW359" i="24"/>
  <c r="AW384" i="24"/>
  <c r="AW373" i="24"/>
  <c r="AW383" i="24"/>
  <c r="AW365" i="24"/>
  <c r="AW375" i="24"/>
  <c r="AW367" i="24"/>
  <c r="AW371" i="24"/>
  <c r="AW376" i="24"/>
  <c r="AW372" i="24"/>
  <c r="AW387" i="24"/>
  <c r="AW389" i="24"/>
  <c r="AW390" i="24"/>
  <c r="AW388" i="24"/>
  <c r="AW391" i="24"/>
  <c r="AW394" i="24"/>
  <c r="AW392" i="24"/>
  <c r="AW393" i="24"/>
  <c r="AW395" i="24"/>
  <c r="AW408" i="24"/>
  <c r="AW415" i="24"/>
  <c r="AW401" i="24"/>
  <c r="AW404" i="24"/>
  <c r="AW400" i="24"/>
  <c r="AW412" i="24"/>
  <c r="AW413" i="24"/>
  <c r="AW405" i="24"/>
  <c r="AW399" i="24"/>
  <c r="AW411" i="24"/>
  <c r="AW403" i="24"/>
  <c r="AW407" i="24"/>
  <c r="AW414" i="24"/>
  <c r="AW402" i="24"/>
  <c r="AW398" i="24"/>
  <c r="AW397" i="24"/>
  <c r="AW409" i="24"/>
  <c r="AW396" i="24"/>
  <c r="AW406" i="24"/>
  <c r="AW418" i="24"/>
  <c r="AW416" i="24"/>
  <c r="AW417" i="24"/>
  <c r="AW427" i="24"/>
  <c r="AW425" i="24"/>
  <c r="AW419" i="24"/>
  <c r="AW428" i="24"/>
  <c r="AW424" i="24"/>
  <c r="AW433" i="24"/>
  <c r="AW430" i="24"/>
  <c r="AW420" i="24"/>
  <c r="AW421" i="24"/>
  <c r="AW432" i="24"/>
  <c r="AW422" i="24"/>
  <c r="AW429" i="24"/>
  <c r="AW423" i="24"/>
  <c r="AW434" i="24"/>
  <c r="AW436" i="24"/>
  <c r="AW443" i="24"/>
  <c r="AW442" i="24"/>
  <c r="AW441" i="24"/>
  <c r="AW440" i="24"/>
  <c r="AW435" i="24"/>
  <c r="AW439" i="24"/>
  <c r="AW438" i="24"/>
  <c r="AW437" i="24"/>
  <c r="AW457" i="24"/>
  <c r="AW459" i="24"/>
  <c r="AW466" i="24"/>
  <c r="AW454" i="24"/>
  <c r="AW455" i="24"/>
  <c r="AW456" i="24"/>
  <c r="AW476" i="24"/>
  <c r="AW458" i="24"/>
  <c r="AW462" i="24"/>
  <c r="AW464" i="24"/>
  <c r="AW481" i="24"/>
  <c r="AW469" i="24"/>
  <c r="AW470" i="24"/>
  <c r="AW467" i="24"/>
  <c r="AW477" i="24"/>
  <c r="AW461" i="24"/>
  <c r="AW460" i="24"/>
  <c r="AW472" i="24"/>
  <c r="AW474" i="24"/>
  <c r="AW473" i="24"/>
  <c r="AW468" i="24"/>
  <c r="AW471" i="24"/>
  <c r="AW480" i="24"/>
  <c r="AW465" i="24"/>
  <c r="AW478" i="24"/>
  <c r="AW483" i="24"/>
  <c r="AW482" i="24"/>
  <c r="AW484" i="24"/>
  <c r="AW486" i="24"/>
  <c r="AW485" i="24"/>
  <c r="AW688" i="24"/>
  <c r="AW283" i="24"/>
  <c r="AW768" i="24"/>
  <c r="AW431" i="24"/>
  <c r="AW318" i="24"/>
  <c r="AW337" i="24"/>
  <c r="AW352" i="24"/>
  <c r="AW273" i="24"/>
  <c r="AW118" i="24"/>
  <c r="AW190" i="24"/>
  <c r="AW379" i="24"/>
  <c r="K2" i="31"/>
  <c r="U446" i="24"/>
  <c r="U106" i="24"/>
  <c r="U108" i="24"/>
  <c r="U110" i="24"/>
  <c r="U105" i="24"/>
  <c r="U109" i="24"/>
  <c r="U107" i="24"/>
  <c r="U445" i="24"/>
  <c r="U448" i="24"/>
  <c r="U111" i="24"/>
  <c r="U113" i="24"/>
  <c r="U112" i="24"/>
  <c r="U449" i="24"/>
  <c r="U452" i="24"/>
  <c r="U114" i="24"/>
  <c r="U115" i="24"/>
  <c r="U117" i="24"/>
  <c r="U116" i="24"/>
  <c r="U444" i="24"/>
  <c r="U447" i="24"/>
  <c r="U55" i="24"/>
  <c r="U59" i="24"/>
  <c r="U54" i="24"/>
  <c r="U60" i="24"/>
  <c r="U53" i="24"/>
  <c r="U57" i="24"/>
  <c r="U58" i="24"/>
  <c r="U56" i="24"/>
  <c r="U450" i="24"/>
  <c r="U66" i="24"/>
  <c r="U65" i="24"/>
  <c r="U61" i="24"/>
  <c r="U63" i="24"/>
  <c r="U67" i="24"/>
  <c r="U68" i="24"/>
  <c r="U62" i="24"/>
  <c r="U64" i="24"/>
  <c r="U451" i="24"/>
  <c r="U73" i="24"/>
  <c r="U75" i="24"/>
  <c r="U72" i="24"/>
  <c r="U70" i="24"/>
  <c r="U74" i="24"/>
  <c r="U69" i="24"/>
  <c r="U71" i="24"/>
  <c r="U453" i="24"/>
  <c r="U224" i="24"/>
  <c r="U258" i="24"/>
  <c r="U259" i="24"/>
  <c r="U261" i="24"/>
  <c r="U262" i="24"/>
  <c r="U263" i="24"/>
  <c r="U264" i="24"/>
  <c r="U295" i="24"/>
  <c r="U723" i="24"/>
  <c r="U560" i="24"/>
  <c r="U646" i="24"/>
  <c r="U781" i="24"/>
  <c r="U619" i="24"/>
  <c r="U197" i="24"/>
  <c r="U205" i="24"/>
  <c r="U231" i="24"/>
  <c r="U410" i="24"/>
  <c r="U171" i="24"/>
  <c r="U727" i="24"/>
  <c r="U729" i="24"/>
  <c r="U494" i="24"/>
  <c r="U601" i="24"/>
  <c r="U686" i="24"/>
  <c r="U555" i="24"/>
  <c r="U233" i="24"/>
  <c r="U279" i="24"/>
  <c r="U361" i="24"/>
  <c r="U479" i="24"/>
  <c r="U475" i="24"/>
  <c r="U574" i="24"/>
  <c r="U202" i="24"/>
  <c r="U699" i="24"/>
  <c r="U517" i="24"/>
  <c r="U537" i="24"/>
  <c r="U685" i="24"/>
  <c r="U755" i="24"/>
  <c r="U293" i="24"/>
  <c r="U426" i="24"/>
  <c r="U463" i="24"/>
  <c r="U506" i="24"/>
  <c r="U10" i="24"/>
  <c r="U693" i="24"/>
  <c r="U722" i="24"/>
  <c r="U181" i="24"/>
  <c r="U583" i="24"/>
  <c r="U168" i="24"/>
  <c r="U386" i="24"/>
  <c r="U530" i="24"/>
  <c r="U227" i="24"/>
  <c r="U496" i="24"/>
  <c r="U125" i="24"/>
  <c r="U5" i="24"/>
  <c r="U8" i="24"/>
  <c r="U6" i="24"/>
  <c r="U11" i="24"/>
  <c r="U7" i="24"/>
  <c r="U9" i="24"/>
  <c r="U13" i="24"/>
  <c r="U16" i="24"/>
  <c r="U14" i="24"/>
  <c r="U15" i="24"/>
  <c r="U17" i="24"/>
  <c r="U12" i="24"/>
  <c r="U21" i="24"/>
  <c r="U18" i="24"/>
  <c r="U19" i="24"/>
  <c r="U20" i="24"/>
  <c r="U24" i="24"/>
  <c r="U23" i="24"/>
  <c r="U22" i="24"/>
  <c r="U29" i="24"/>
  <c r="U26" i="24"/>
  <c r="U27" i="24"/>
  <c r="U28" i="24"/>
  <c r="U31" i="24"/>
  <c r="U30" i="24"/>
  <c r="U25" i="24"/>
  <c r="U41" i="24"/>
  <c r="U38" i="24"/>
  <c r="U32" i="24"/>
  <c r="U43" i="24"/>
  <c r="U39" i="24"/>
  <c r="U34" i="24"/>
  <c r="U33" i="24"/>
  <c r="U37" i="24"/>
  <c r="U45" i="24"/>
  <c r="U44" i="24"/>
  <c r="U40" i="24"/>
  <c r="U35" i="24"/>
  <c r="U42" i="24"/>
  <c r="U36" i="24"/>
  <c r="U47" i="24"/>
  <c r="U46" i="24"/>
  <c r="U49" i="24"/>
  <c r="U52" i="24"/>
  <c r="U48" i="24"/>
  <c r="U50" i="24"/>
  <c r="U51" i="24"/>
  <c r="U77" i="24"/>
  <c r="U76" i="24"/>
  <c r="U81" i="24"/>
  <c r="U80" i="24"/>
  <c r="U78" i="24"/>
  <c r="U79" i="24"/>
  <c r="U88" i="24"/>
  <c r="U82" i="24"/>
  <c r="U84" i="24"/>
  <c r="U91" i="24"/>
  <c r="U89" i="24"/>
  <c r="U97" i="24"/>
  <c r="U93" i="24"/>
  <c r="U83" i="24"/>
  <c r="U92" i="24"/>
  <c r="U94" i="24"/>
  <c r="U98" i="24"/>
  <c r="U95" i="24"/>
  <c r="U96" i="24"/>
  <c r="U90" i="24"/>
  <c r="U86" i="24"/>
  <c r="U87" i="24"/>
  <c r="U99" i="24"/>
  <c r="U100" i="24"/>
  <c r="U104" i="24"/>
  <c r="U102" i="24"/>
  <c r="U103" i="24"/>
  <c r="U101" i="24"/>
  <c r="U124" i="24"/>
  <c r="U120" i="24"/>
  <c r="U121" i="24"/>
  <c r="U122" i="24"/>
  <c r="U119" i="24"/>
  <c r="U123" i="24"/>
  <c r="U130" i="24"/>
  <c r="U126" i="24"/>
  <c r="U132" i="24"/>
  <c r="U131" i="24"/>
  <c r="U129" i="24"/>
  <c r="U128" i="24"/>
  <c r="U127" i="24"/>
  <c r="U134" i="24"/>
  <c r="U133" i="24"/>
  <c r="U139" i="24"/>
  <c r="U138" i="24"/>
  <c r="U136" i="24"/>
  <c r="U135" i="24"/>
  <c r="U137" i="24"/>
  <c r="U144" i="24"/>
  <c r="U142" i="24"/>
  <c r="U140" i="24"/>
  <c r="U143" i="24"/>
  <c r="U141" i="24"/>
  <c r="U487" i="24"/>
  <c r="U590" i="24"/>
  <c r="U591" i="24"/>
  <c r="U638" i="24"/>
  <c r="U639" i="24"/>
  <c r="U766" i="24"/>
  <c r="U767" i="24"/>
  <c r="U765" i="24"/>
  <c r="U525" i="24"/>
  <c r="U559" i="24"/>
  <c r="U524" i="24"/>
  <c r="U558" i="24"/>
  <c r="U694" i="24"/>
  <c r="U724" i="24"/>
  <c r="U490" i="24"/>
  <c r="U491" i="24"/>
  <c r="U492" i="24"/>
  <c r="U489" i="24"/>
  <c r="U488" i="24"/>
  <c r="U526" i="24"/>
  <c r="U527" i="24"/>
  <c r="U772" i="24"/>
  <c r="U563" i="24"/>
  <c r="U562" i="24"/>
  <c r="U561" i="24"/>
  <c r="U596" i="24"/>
  <c r="U592" i="24"/>
  <c r="U593" i="24"/>
  <c r="U595" i="24"/>
  <c r="U640" i="24"/>
  <c r="U643" i="24"/>
  <c r="U641" i="24"/>
  <c r="U642" i="24"/>
  <c r="U644" i="24"/>
  <c r="U648" i="24"/>
  <c r="U647" i="24"/>
  <c r="U774" i="24"/>
  <c r="U769" i="24"/>
  <c r="U779" i="24"/>
  <c r="U771" i="24"/>
  <c r="U700" i="24"/>
  <c r="U697" i="24"/>
  <c r="U725" i="24"/>
  <c r="U728" i="24"/>
  <c r="U726" i="24"/>
  <c r="U730" i="24"/>
  <c r="U731" i="24"/>
  <c r="U784" i="24"/>
  <c r="U780" i="24"/>
  <c r="U777" i="24"/>
  <c r="U776" i="24"/>
  <c r="U782" i="24"/>
  <c r="U775" i="24"/>
  <c r="U770" i="24"/>
  <c r="U773" i="24"/>
  <c r="U785" i="24"/>
  <c r="U783" i="24"/>
  <c r="U696" i="24"/>
  <c r="U698" i="24"/>
  <c r="U695" i="24"/>
  <c r="U594" i="24"/>
  <c r="U645" i="24"/>
  <c r="U493" i="24"/>
  <c r="U529" i="24"/>
  <c r="U564" i="24"/>
  <c r="U651" i="24"/>
  <c r="U649" i="24"/>
  <c r="U701" i="24"/>
  <c r="U702" i="24"/>
  <c r="U732" i="24"/>
  <c r="U733" i="24"/>
  <c r="U760" i="24"/>
  <c r="U759" i="24"/>
  <c r="U597" i="24"/>
  <c r="U650" i="24"/>
  <c r="U499" i="24"/>
  <c r="U498" i="24"/>
  <c r="U500" i="24"/>
  <c r="U497" i="24"/>
  <c r="U495" i="24"/>
  <c r="U535" i="24"/>
  <c r="U532" i="24"/>
  <c r="U534" i="24"/>
  <c r="U531" i="24"/>
  <c r="U568" i="24"/>
  <c r="U565" i="24"/>
  <c r="U599" i="24"/>
  <c r="U603" i="24"/>
  <c r="U604" i="24"/>
  <c r="U606" i="24"/>
  <c r="U602" i="24"/>
  <c r="U600" i="24"/>
  <c r="U598" i="24"/>
  <c r="U654" i="24"/>
  <c r="U655" i="24"/>
  <c r="U656" i="24"/>
  <c r="U652" i="24"/>
  <c r="U653" i="24"/>
  <c r="U703" i="24"/>
  <c r="U704" i="24"/>
  <c r="U705" i="24"/>
  <c r="U706" i="24"/>
  <c r="U707" i="24"/>
  <c r="U734" i="24"/>
  <c r="U738" i="24"/>
  <c r="U737" i="24"/>
  <c r="U736" i="24"/>
  <c r="U735" i="24"/>
  <c r="U763" i="24"/>
  <c r="U761" i="24"/>
  <c r="U764" i="24"/>
  <c r="U762" i="24"/>
  <c r="U786" i="24"/>
  <c r="U787" i="24"/>
  <c r="U533" i="24"/>
  <c r="U567" i="24"/>
  <c r="U519" i="24"/>
  <c r="U504" i="24"/>
  <c r="U502" i="24"/>
  <c r="U505" i="24"/>
  <c r="U507" i="24"/>
  <c r="U510" i="24"/>
  <c r="U508" i="24"/>
  <c r="U516" i="24"/>
  <c r="U511" i="24"/>
  <c r="U518" i="24"/>
  <c r="U514" i="24"/>
  <c r="U501" i="24"/>
  <c r="U512" i="24"/>
  <c r="U503" i="24"/>
  <c r="U509" i="24"/>
  <c r="U513" i="24"/>
  <c r="U551" i="24"/>
  <c r="U538" i="24"/>
  <c r="U547" i="24"/>
  <c r="U545" i="24"/>
  <c r="U542" i="24"/>
  <c r="U548" i="24"/>
  <c r="U541" i="24"/>
  <c r="U540" i="24"/>
  <c r="U536" i="24"/>
  <c r="U546" i="24"/>
  <c r="U550" i="24"/>
  <c r="U543" i="24"/>
  <c r="U539" i="24"/>
  <c r="U544" i="24"/>
  <c r="U552" i="24"/>
  <c r="U549" i="24"/>
  <c r="U553" i="24"/>
  <c r="U575" i="24"/>
  <c r="U577" i="24"/>
  <c r="U578" i="24"/>
  <c r="U579" i="24"/>
  <c r="U573" i="24"/>
  <c r="U576" i="24"/>
  <c r="U570" i="24"/>
  <c r="U572" i="24"/>
  <c r="U580" i="24"/>
  <c r="U584" i="24"/>
  <c r="U582" i="24"/>
  <c r="U585" i="24"/>
  <c r="U581" i="24"/>
  <c r="U571" i="24"/>
  <c r="U586" i="24"/>
  <c r="U620" i="24"/>
  <c r="U633" i="24"/>
  <c r="U621" i="24"/>
  <c r="U614" i="24"/>
  <c r="U607" i="24"/>
  <c r="U617" i="24"/>
  <c r="U632" i="24"/>
  <c r="U611" i="24"/>
  <c r="U628" i="24"/>
  <c r="U622" i="24"/>
  <c r="U625" i="24"/>
  <c r="U623" i="24"/>
  <c r="U630" i="24"/>
  <c r="U629" i="24"/>
  <c r="U624" i="24"/>
  <c r="U626" i="24"/>
  <c r="U615" i="24"/>
  <c r="U616" i="24"/>
  <c r="U635" i="24"/>
  <c r="U634" i="24"/>
  <c r="U608" i="24"/>
  <c r="U610" i="24"/>
  <c r="U618" i="24"/>
  <c r="U609" i="24"/>
  <c r="U613" i="24"/>
  <c r="U612" i="24"/>
  <c r="U631" i="24"/>
  <c r="U627" i="24"/>
  <c r="U681" i="24"/>
  <c r="U678" i="24"/>
  <c r="U663" i="24"/>
  <c r="U683" i="24"/>
  <c r="U677" i="24"/>
  <c r="U684" i="24"/>
  <c r="U671" i="24"/>
  <c r="U669" i="24"/>
  <c r="U660" i="24"/>
  <c r="U667" i="24"/>
  <c r="U668" i="24"/>
  <c r="U661" i="24"/>
  <c r="U679" i="24"/>
  <c r="U680" i="24"/>
  <c r="U674" i="24"/>
  <c r="U658" i="24"/>
  <c r="U675" i="24"/>
  <c r="U665" i="24"/>
  <c r="U676" i="24"/>
  <c r="U664" i="24"/>
  <c r="U670" i="24"/>
  <c r="U662" i="24"/>
  <c r="U666" i="24"/>
  <c r="U682" i="24"/>
  <c r="U659" i="24"/>
  <c r="U657" i="24"/>
  <c r="U672" i="24"/>
  <c r="U673" i="24"/>
  <c r="U687" i="24"/>
  <c r="U715" i="24"/>
  <c r="U714" i="24"/>
  <c r="U713" i="24"/>
  <c r="U709" i="24"/>
  <c r="U716" i="24"/>
  <c r="U712" i="24"/>
  <c r="U719" i="24"/>
  <c r="U708" i="24"/>
  <c r="U710" i="24"/>
  <c r="U711" i="24"/>
  <c r="U718" i="24"/>
  <c r="U717" i="24"/>
  <c r="U741" i="24"/>
  <c r="U752" i="24"/>
  <c r="U748" i="24"/>
  <c r="U739" i="24"/>
  <c r="U744" i="24"/>
  <c r="U754" i="24"/>
  <c r="U751" i="24"/>
  <c r="U746" i="24"/>
  <c r="U750" i="24"/>
  <c r="U749" i="24"/>
  <c r="U753" i="24"/>
  <c r="U743" i="24"/>
  <c r="U740" i="24"/>
  <c r="U742" i="24"/>
  <c r="U747" i="24"/>
  <c r="U745" i="24"/>
  <c r="U756" i="24"/>
  <c r="U522" i="24"/>
  <c r="U523" i="24"/>
  <c r="U557" i="24"/>
  <c r="U556" i="24"/>
  <c r="U589" i="24"/>
  <c r="U636" i="24"/>
  <c r="U637" i="24"/>
  <c r="U690" i="24"/>
  <c r="U692" i="24"/>
  <c r="U691" i="24"/>
  <c r="U789" i="24"/>
  <c r="U788" i="24"/>
  <c r="U554" i="24"/>
  <c r="U588" i="24"/>
  <c r="U721" i="24"/>
  <c r="U758" i="24"/>
  <c r="U720" i="24"/>
  <c r="U757" i="24"/>
  <c r="U148" i="24"/>
  <c r="U161" i="24"/>
  <c r="U164" i="24"/>
  <c r="U145" i="24"/>
  <c r="U151" i="24"/>
  <c r="U159" i="24"/>
  <c r="U146" i="24"/>
  <c r="U163" i="24"/>
  <c r="U158" i="24"/>
  <c r="U157" i="24"/>
  <c r="U154" i="24"/>
  <c r="U156" i="24"/>
  <c r="U162" i="24"/>
  <c r="U172" i="24"/>
  <c r="U170" i="24"/>
  <c r="U150" i="24"/>
  <c r="U155" i="24"/>
  <c r="U153" i="24"/>
  <c r="U166" i="24"/>
  <c r="U167" i="24"/>
  <c r="U149" i="24"/>
  <c r="U147" i="24"/>
  <c r="U152" i="24"/>
  <c r="U165" i="24"/>
  <c r="U169" i="24"/>
  <c r="U177" i="24"/>
  <c r="U173" i="24"/>
  <c r="U174" i="24"/>
  <c r="U175" i="24"/>
  <c r="U176" i="24"/>
  <c r="U180" i="24"/>
  <c r="U179" i="24"/>
  <c r="U178" i="24"/>
  <c r="U182" i="24"/>
  <c r="U183" i="24"/>
  <c r="U184" i="24"/>
  <c r="U187" i="24"/>
  <c r="U189" i="24"/>
  <c r="U186" i="24"/>
  <c r="U185" i="24"/>
  <c r="U188" i="24"/>
  <c r="U194" i="24"/>
  <c r="U199" i="24"/>
  <c r="U207" i="24"/>
  <c r="U204" i="24"/>
  <c r="U191" i="24"/>
  <c r="U193" i="24"/>
  <c r="U208" i="24"/>
  <c r="U198" i="24"/>
  <c r="U196" i="24"/>
  <c r="U203" i="24"/>
  <c r="U195" i="24"/>
  <c r="U201" i="24"/>
  <c r="U200" i="24"/>
  <c r="U192" i="24"/>
  <c r="U206" i="24"/>
  <c r="U219" i="24"/>
  <c r="U213" i="24"/>
  <c r="U217" i="24"/>
  <c r="U214" i="24"/>
  <c r="U215" i="24"/>
  <c r="U216" i="24"/>
  <c r="U211" i="24"/>
  <c r="U212" i="24"/>
  <c r="U209" i="24"/>
  <c r="U210" i="24"/>
  <c r="U218" i="24"/>
  <c r="U222" i="24"/>
  <c r="U220" i="24"/>
  <c r="U225" i="24"/>
  <c r="U228" i="24"/>
  <c r="U223" i="24"/>
  <c r="U221" i="24"/>
  <c r="U226" i="24"/>
  <c r="U230" i="24"/>
  <c r="U236" i="24"/>
  <c r="U229" i="24"/>
  <c r="U235" i="24"/>
  <c r="U232" i="24"/>
  <c r="U234" i="24"/>
  <c r="U237" i="24"/>
  <c r="U239" i="24"/>
  <c r="U238" i="24"/>
  <c r="U240" i="24"/>
  <c r="U248" i="24"/>
  <c r="U251" i="24"/>
  <c r="U244" i="24"/>
  <c r="U252" i="24"/>
  <c r="U245" i="24"/>
  <c r="U250" i="24"/>
  <c r="U241" i="24"/>
  <c r="U242" i="24"/>
  <c r="U247" i="24"/>
  <c r="U246" i="24"/>
  <c r="U249" i="24"/>
  <c r="U243" i="24"/>
  <c r="U253" i="24"/>
  <c r="U257" i="24"/>
  <c r="U255" i="24"/>
  <c r="U254" i="24"/>
  <c r="U256" i="24"/>
  <c r="U260" i="24"/>
  <c r="U265" i="24"/>
  <c r="U267" i="24"/>
  <c r="U268" i="24"/>
  <c r="U272" i="24"/>
  <c r="U270" i="24"/>
  <c r="U266" i="24"/>
  <c r="U269" i="24"/>
  <c r="U271" i="24"/>
  <c r="U282" i="24"/>
  <c r="U281" i="24"/>
  <c r="U280" i="24"/>
  <c r="U276" i="24"/>
  <c r="U274" i="24"/>
  <c r="U277" i="24"/>
  <c r="U275" i="24"/>
  <c r="U285" i="24"/>
  <c r="U278" i="24"/>
  <c r="U284" i="24"/>
  <c r="U290" i="24"/>
  <c r="U291" i="24"/>
  <c r="U289" i="24"/>
  <c r="U286" i="24"/>
  <c r="U287" i="24"/>
  <c r="U288" i="24"/>
  <c r="U294" i="24"/>
  <c r="U292" i="24"/>
  <c r="U302" i="24"/>
  <c r="U298" i="24"/>
  <c r="U296" i="24"/>
  <c r="U297" i="24"/>
  <c r="U300" i="24"/>
  <c r="U301" i="24"/>
  <c r="U299" i="24"/>
  <c r="U304" i="24"/>
  <c r="U303" i="24"/>
  <c r="U305" i="24"/>
  <c r="U312" i="24"/>
  <c r="U307" i="24"/>
  <c r="U315" i="24"/>
  <c r="U314" i="24"/>
  <c r="U316" i="24"/>
  <c r="U306" i="24"/>
  <c r="U319" i="24"/>
  <c r="U309" i="24"/>
  <c r="U317" i="24"/>
  <c r="U308" i="24"/>
  <c r="U313" i="24"/>
  <c r="U311" i="24"/>
  <c r="U310" i="24"/>
  <c r="U325" i="24"/>
  <c r="U328" i="24"/>
  <c r="U331" i="24"/>
  <c r="U332" i="24"/>
  <c r="U323" i="24"/>
  <c r="U334" i="24"/>
  <c r="U329" i="24"/>
  <c r="U326" i="24"/>
  <c r="U320" i="24"/>
  <c r="U336" i="24"/>
  <c r="U324" i="24"/>
  <c r="U327" i="24"/>
  <c r="U322" i="24"/>
  <c r="U333" i="24"/>
  <c r="U335" i="24"/>
  <c r="U330" i="24"/>
  <c r="U321" i="24"/>
  <c r="U340" i="24"/>
  <c r="U338" i="24"/>
  <c r="U339" i="24"/>
  <c r="U344" i="24"/>
  <c r="U341" i="24"/>
  <c r="U343" i="24"/>
  <c r="U342" i="24"/>
  <c r="U346" i="24"/>
  <c r="U345" i="24"/>
  <c r="U348" i="24"/>
  <c r="U347" i="24"/>
  <c r="U349" i="24"/>
  <c r="U351" i="24"/>
  <c r="U350" i="24"/>
  <c r="U353" i="24"/>
  <c r="U362" i="24"/>
  <c r="U382" i="24"/>
  <c r="U368" i="24"/>
  <c r="U356" i="24"/>
  <c r="U374" i="24"/>
  <c r="U354" i="24"/>
  <c r="U381" i="24"/>
  <c r="U358" i="24"/>
  <c r="U355" i="24"/>
  <c r="U380" i="24"/>
  <c r="U357" i="24"/>
  <c r="U377" i="24"/>
  <c r="U369" i="24"/>
  <c r="U364" i="24"/>
  <c r="U370" i="24"/>
  <c r="U385" i="24"/>
  <c r="U360" i="24"/>
  <c r="U378" i="24"/>
  <c r="U366" i="24"/>
  <c r="U363" i="24"/>
  <c r="U359" i="24"/>
  <c r="U384" i="24"/>
  <c r="U373" i="24"/>
  <c r="U383" i="24"/>
  <c r="U365" i="24"/>
  <c r="U375" i="24"/>
  <c r="U367" i="24"/>
  <c r="U371" i="24"/>
  <c r="U376" i="24"/>
  <c r="U372" i="24"/>
  <c r="U387" i="24"/>
  <c r="U389" i="24"/>
  <c r="U390" i="24"/>
  <c r="U388" i="24"/>
  <c r="U391" i="24"/>
  <c r="U394" i="24"/>
  <c r="U392" i="24"/>
  <c r="U393" i="24"/>
  <c r="U395" i="24"/>
  <c r="U408" i="24"/>
  <c r="U415" i="24"/>
  <c r="U401" i="24"/>
  <c r="U404" i="24"/>
  <c r="U400" i="24"/>
  <c r="U412" i="24"/>
  <c r="U413" i="24"/>
  <c r="U405" i="24"/>
  <c r="U399" i="24"/>
  <c r="U411" i="24"/>
  <c r="U403" i="24"/>
  <c r="U407" i="24"/>
  <c r="U414" i="24"/>
  <c r="U402" i="24"/>
  <c r="U398" i="24"/>
  <c r="U397" i="24"/>
  <c r="U409" i="24"/>
  <c r="U396" i="24"/>
  <c r="U406" i="24"/>
  <c r="U418" i="24"/>
  <c r="U416" i="24"/>
  <c r="U417" i="24"/>
  <c r="U427" i="24"/>
  <c r="U425" i="24"/>
  <c r="U419" i="24"/>
  <c r="U428" i="24"/>
  <c r="U424" i="24"/>
  <c r="U433" i="24"/>
  <c r="U430" i="24"/>
  <c r="U420" i="24"/>
  <c r="U421" i="24"/>
  <c r="U432" i="24"/>
  <c r="U422" i="24"/>
  <c r="U429" i="24"/>
  <c r="U423" i="24"/>
  <c r="U434" i="24"/>
  <c r="U436" i="24"/>
  <c r="U443" i="24"/>
  <c r="U442" i="24"/>
  <c r="U441" i="24"/>
  <c r="U440" i="24"/>
  <c r="U435" i="24"/>
  <c r="U439" i="24"/>
  <c r="U438" i="24"/>
  <c r="U437" i="24"/>
  <c r="U457" i="24"/>
  <c r="U459" i="24"/>
  <c r="U466" i="24"/>
  <c r="U454" i="24"/>
  <c r="U455" i="24"/>
  <c r="U456" i="24"/>
  <c r="U476" i="24"/>
  <c r="U458" i="24"/>
  <c r="U462" i="24"/>
  <c r="U464" i="24"/>
  <c r="U481" i="24"/>
  <c r="U469" i="24"/>
  <c r="U470" i="24"/>
  <c r="U467" i="24"/>
  <c r="U477" i="24"/>
  <c r="U461" i="24"/>
  <c r="U460" i="24"/>
  <c r="U472" i="24"/>
  <c r="U474" i="24"/>
  <c r="U473" i="24"/>
  <c r="U468" i="24"/>
  <c r="U471" i="24"/>
  <c r="U480" i="24"/>
  <c r="U465" i="24"/>
  <c r="U478" i="24"/>
  <c r="U483" i="24"/>
  <c r="U482" i="24"/>
  <c r="U484" i="24"/>
  <c r="U486" i="24"/>
  <c r="U485" i="24"/>
  <c r="U688" i="24"/>
  <c r="U283" i="24"/>
  <c r="U768" i="24"/>
  <c r="U431" i="24"/>
  <c r="U318" i="24"/>
  <c r="U337" i="24"/>
  <c r="U352" i="24"/>
  <c r="U273" i="24"/>
  <c r="U118" i="24"/>
  <c r="U190" i="24"/>
  <c r="U379" i="24"/>
  <c r="AI2" i="31" l="1"/>
  <c r="AH2" i="31"/>
  <c r="AG2" i="31"/>
  <c r="AF2" i="31"/>
  <c r="AE2" i="31"/>
  <c r="AD2" i="31"/>
  <c r="AC2" i="31"/>
  <c r="AB2" i="31"/>
  <c r="X2" i="31"/>
  <c r="AA2" i="31"/>
  <c r="Z2" i="31"/>
  <c r="Y2" i="31"/>
  <c r="R41" i="24"/>
  <c r="W41" i="24"/>
  <c r="W379" i="24" l="1"/>
  <c r="R379" i="24"/>
  <c r="W190" i="24"/>
  <c r="R190" i="24"/>
  <c r="W118" i="24"/>
  <c r="R118" i="24"/>
  <c r="W273" i="24"/>
  <c r="R273" i="24"/>
  <c r="W352" i="24"/>
  <c r="R352" i="24"/>
  <c r="W337" i="24"/>
  <c r="R337" i="24"/>
  <c r="W318" i="24"/>
  <c r="R318" i="24"/>
  <c r="W431" i="24"/>
  <c r="R431" i="24"/>
  <c r="W768" i="24"/>
  <c r="R768" i="24"/>
  <c r="W283" i="24"/>
  <c r="R283" i="24"/>
  <c r="W688" i="24"/>
  <c r="R688" i="24"/>
  <c r="W485" i="24"/>
  <c r="R485" i="24"/>
  <c r="W486" i="24"/>
  <c r="R486" i="24"/>
  <c r="W484" i="24"/>
  <c r="R484" i="24"/>
  <c r="W482" i="24"/>
  <c r="R482" i="24"/>
  <c r="W483" i="24"/>
  <c r="R483" i="24"/>
  <c r="W478" i="24"/>
  <c r="R478" i="24"/>
  <c r="W465" i="24"/>
  <c r="R465" i="24"/>
  <c r="W480" i="24"/>
  <c r="R480" i="24"/>
  <c r="W471" i="24"/>
  <c r="R471" i="24"/>
  <c r="W468" i="24"/>
  <c r="R468" i="24"/>
  <c r="W473" i="24"/>
  <c r="R473" i="24"/>
  <c r="W474" i="24"/>
  <c r="R474" i="24"/>
  <c r="W472" i="24"/>
  <c r="R472" i="24"/>
  <c r="W460" i="24"/>
  <c r="R460" i="24"/>
  <c r="W461" i="24"/>
  <c r="R461" i="24"/>
  <c r="W477" i="24"/>
  <c r="R477" i="24"/>
  <c r="W467" i="24"/>
  <c r="R467" i="24"/>
  <c r="W470" i="24"/>
  <c r="R470" i="24"/>
  <c r="W469" i="24"/>
  <c r="R469" i="24"/>
  <c r="W481" i="24"/>
  <c r="R481" i="24"/>
  <c r="W464" i="24"/>
  <c r="R464" i="24"/>
  <c r="W462" i="24"/>
  <c r="R462" i="24"/>
  <c r="W458" i="24"/>
  <c r="R458" i="24"/>
  <c r="W476" i="24"/>
  <c r="R476" i="24"/>
  <c r="W456" i="24"/>
  <c r="R456" i="24"/>
  <c r="W455" i="24"/>
  <c r="R455" i="24"/>
  <c r="W454" i="24"/>
  <c r="R454" i="24"/>
  <c r="W466" i="24"/>
  <c r="R466" i="24"/>
  <c r="W459" i="24"/>
  <c r="R459" i="24"/>
  <c r="W457" i="24"/>
  <c r="R457" i="24"/>
  <c r="W437" i="24"/>
  <c r="R437" i="24"/>
  <c r="W438" i="24"/>
  <c r="R438" i="24"/>
  <c r="W439" i="24"/>
  <c r="R439" i="24"/>
  <c r="W435" i="24"/>
  <c r="R435" i="24"/>
  <c r="W440" i="24"/>
  <c r="R440" i="24"/>
  <c r="W441" i="24"/>
  <c r="R441" i="24"/>
  <c r="W442" i="24"/>
  <c r="R442" i="24"/>
  <c r="W443" i="24"/>
  <c r="R443" i="24"/>
  <c r="W436" i="24"/>
  <c r="R436" i="24"/>
  <c r="W434" i="24"/>
  <c r="R434" i="24"/>
  <c r="W423" i="24"/>
  <c r="R423" i="24"/>
  <c r="W429" i="24"/>
  <c r="R429" i="24"/>
  <c r="W422" i="24"/>
  <c r="R422" i="24"/>
  <c r="W432" i="24"/>
  <c r="R432" i="24"/>
  <c r="W421" i="24"/>
  <c r="R421" i="24"/>
  <c r="W420" i="24"/>
  <c r="R420" i="24"/>
  <c r="W430" i="24"/>
  <c r="R430" i="24"/>
  <c r="W433" i="24"/>
  <c r="R433" i="24"/>
  <c r="W424" i="24"/>
  <c r="R424" i="24"/>
  <c r="W428" i="24"/>
  <c r="R428" i="24"/>
  <c r="W419" i="24"/>
  <c r="R419" i="24"/>
  <c r="W425" i="24"/>
  <c r="R425" i="24"/>
  <c r="W427" i="24"/>
  <c r="R427" i="24"/>
  <c r="W417" i="24"/>
  <c r="R417" i="24"/>
  <c r="W416" i="24"/>
  <c r="R416" i="24"/>
  <c r="W418" i="24"/>
  <c r="R418" i="24"/>
  <c r="W406" i="24"/>
  <c r="R406" i="24"/>
  <c r="W396" i="24"/>
  <c r="R396" i="24"/>
  <c r="W409" i="24"/>
  <c r="R409" i="24"/>
  <c r="W397" i="24"/>
  <c r="R397" i="24"/>
  <c r="W398" i="24"/>
  <c r="R398" i="24"/>
  <c r="W402" i="24"/>
  <c r="R402" i="24"/>
  <c r="W414" i="24"/>
  <c r="R414" i="24"/>
  <c r="W407" i="24"/>
  <c r="R407" i="24"/>
  <c r="W403" i="24"/>
  <c r="R403" i="24"/>
  <c r="W411" i="24"/>
  <c r="R411" i="24"/>
  <c r="W399" i="24"/>
  <c r="R399" i="24"/>
  <c r="W405" i="24"/>
  <c r="R405" i="24"/>
  <c r="W413" i="24"/>
  <c r="R413" i="24"/>
  <c r="W412" i="24"/>
  <c r="R412" i="24"/>
  <c r="W400" i="24"/>
  <c r="R400" i="24"/>
  <c r="W404" i="24"/>
  <c r="R404" i="24"/>
  <c r="W401" i="24"/>
  <c r="R401" i="24"/>
  <c r="W415" i="24"/>
  <c r="R415" i="24"/>
  <c r="W408" i="24"/>
  <c r="R408" i="24"/>
  <c r="W395" i="24"/>
  <c r="R395" i="24"/>
  <c r="W393" i="24"/>
  <c r="R393" i="24"/>
  <c r="W392" i="24"/>
  <c r="R392" i="24"/>
  <c r="W394" i="24"/>
  <c r="R394" i="24"/>
  <c r="W391" i="24"/>
  <c r="R391" i="24"/>
  <c r="W388" i="24"/>
  <c r="R388" i="24"/>
  <c r="W390" i="24"/>
  <c r="R390" i="24"/>
  <c r="W389" i="24"/>
  <c r="R389" i="24"/>
  <c r="W387" i="24"/>
  <c r="R387" i="24"/>
  <c r="W372" i="24"/>
  <c r="R372" i="24"/>
  <c r="W376" i="24"/>
  <c r="R376" i="24"/>
  <c r="W371" i="24"/>
  <c r="R371" i="24"/>
  <c r="W367" i="24"/>
  <c r="R367" i="24"/>
  <c r="W375" i="24"/>
  <c r="R375" i="24"/>
  <c r="W365" i="24"/>
  <c r="R365" i="24"/>
  <c r="W383" i="24"/>
  <c r="R383" i="24"/>
  <c r="W373" i="24"/>
  <c r="R373" i="24"/>
  <c r="W384" i="24"/>
  <c r="R384" i="24"/>
  <c r="W359" i="24"/>
  <c r="R359" i="24"/>
  <c r="W363" i="24"/>
  <c r="R363" i="24"/>
  <c r="W366" i="24"/>
  <c r="R366" i="24"/>
  <c r="W378" i="24"/>
  <c r="R378" i="24"/>
  <c r="W360" i="24"/>
  <c r="R360" i="24"/>
  <c r="W385" i="24"/>
  <c r="R385" i="24"/>
  <c r="W370" i="24"/>
  <c r="R370" i="24"/>
  <c r="W364" i="24"/>
  <c r="R364" i="24"/>
  <c r="W369" i="24"/>
  <c r="R369" i="24"/>
  <c r="W377" i="24"/>
  <c r="R377" i="24"/>
  <c r="W357" i="24"/>
  <c r="R357" i="24"/>
  <c r="W380" i="24"/>
  <c r="R380" i="24"/>
  <c r="W355" i="24"/>
  <c r="R355" i="24"/>
  <c r="W358" i="24"/>
  <c r="R358" i="24"/>
  <c r="W381" i="24"/>
  <c r="R381" i="24"/>
  <c r="W354" i="24"/>
  <c r="R354" i="24"/>
  <c r="W374" i="24"/>
  <c r="R374" i="24"/>
  <c r="W356" i="24"/>
  <c r="R356" i="24"/>
  <c r="W368" i="24"/>
  <c r="R368" i="24"/>
  <c r="W382" i="24"/>
  <c r="R382" i="24"/>
  <c r="W362" i="24"/>
  <c r="R362" i="24"/>
  <c r="W353" i="24"/>
  <c r="R353" i="24"/>
  <c r="W350" i="24"/>
  <c r="R350" i="24"/>
  <c r="W351" i="24"/>
  <c r="R351" i="24"/>
  <c r="W349" i="24"/>
  <c r="R349" i="24"/>
  <c r="W347" i="24"/>
  <c r="R347" i="24"/>
  <c r="W348" i="24"/>
  <c r="R348" i="24"/>
  <c r="W345" i="24"/>
  <c r="R345" i="24"/>
  <c r="W346" i="24"/>
  <c r="R346" i="24"/>
  <c r="W342" i="24"/>
  <c r="R342" i="24"/>
  <c r="W343" i="24"/>
  <c r="R343" i="24"/>
  <c r="W341" i="24"/>
  <c r="R341" i="24"/>
  <c r="W344" i="24"/>
  <c r="R344" i="24"/>
  <c r="W339" i="24"/>
  <c r="R339" i="24"/>
  <c r="W338" i="24"/>
  <c r="R338" i="24"/>
  <c r="W340" i="24"/>
  <c r="R340" i="24"/>
  <c r="W321" i="24"/>
  <c r="R321" i="24"/>
  <c r="W330" i="24"/>
  <c r="R330" i="24"/>
  <c r="W335" i="24"/>
  <c r="R335" i="24"/>
  <c r="W333" i="24"/>
  <c r="R333" i="24"/>
  <c r="W322" i="24"/>
  <c r="R322" i="24"/>
  <c r="W327" i="24"/>
  <c r="R327" i="24"/>
  <c r="W324" i="24"/>
  <c r="R324" i="24"/>
  <c r="W336" i="24"/>
  <c r="R336" i="24"/>
  <c r="W320" i="24"/>
  <c r="R320" i="24"/>
  <c r="W326" i="24"/>
  <c r="R326" i="24"/>
  <c r="W329" i="24"/>
  <c r="R329" i="24"/>
  <c r="W334" i="24"/>
  <c r="R334" i="24"/>
  <c r="W323" i="24"/>
  <c r="R323" i="24"/>
  <c r="W332" i="24"/>
  <c r="R332" i="24"/>
  <c r="W331" i="24"/>
  <c r="R331" i="24"/>
  <c r="W328" i="24"/>
  <c r="R328" i="24"/>
  <c r="W325" i="24"/>
  <c r="R325" i="24"/>
  <c r="W310" i="24"/>
  <c r="R310" i="24"/>
  <c r="W311" i="24"/>
  <c r="R311" i="24"/>
  <c r="W313" i="24"/>
  <c r="R313" i="24"/>
  <c r="W308" i="24"/>
  <c r="R308" i="24"/>
  <c r="W317" i="24"/>
  <c r="R317" i="24"/>
  <c r="W309" i="24"/>
  <c r="R309" i="24"/>
  <c r="W319" i="24"/>
  <c r="R319" i="24"/>
  <c r="W306" i="24"/>
  <c r="R306" i="24"/>
  <c r="W316" i="24"/>
  <c r="R316" i="24"/>
  <c r="W314" i="24"/>
  <c r="R314" i="24"/>
  <c r="W315" i="24"/>
  <c r="R315" i="24"/>
  <c r="W307" i="24"/>
  <c r="R307" i="24"/>
  <c r="W312" i="24"/>
  <c r="R312" i="24"/>
  <c r="W305" i="24"/>
  <c r="R305" i="24"/>
  <c r="W303" i="24"/>
  <c r="R303" i="24"/>
  <c r="W304" i="24"/>
  <c r="R304" i="24"/>
  <c r="W299" i="24"/>
  <c r="R299" i="24"/>
  <c r="W301" i="24"/>
  <c r="R301" i="24"/>
  <c r="W300" i="24"/>
  <c r="R300" i="24"/>
  <c r="W297" i="24"/>
  <c r="R297" i="24"/>
  <c r="W296" i="24"/>
  <c r="R296" i="24"/>
  <c r="W298" i="24"/>
  <c r="R298" i="24"/>
  <c r="W302" i="24"/>
  <c r="R302" i="24"/>
  <c r="W292" i="24"/>
  <c r="R292" i="24"/>
  <c r="W294" i="24"/>
  <c r="R294" i="24"/>
  <c r="W288" i="24"/>
  <c r="R288" i="24"/>
  <c r="W287" i="24"/>
  <c r="R287" i="24"/>
  <c r="W286" i="24"/>
  <c r="R286" i="24"/>
  <c r="W289" i="24"/>
  <c r="R289" i="24"/>
  <c r="W291" i="24"/>
  <c r="R291" i="24"/>
  <c r="W290" i="24"/>
  <c r="R290" i="24"/>
  <c r="W284" i="24"/>
  <c r="R284" i="24"/>
  <c r="W278" i="24"/>
  <c r="R278" i="24"/>
  <c r="W285" i="24"/>
  <c r="R285" i="24"/>
  <c r="W275" i="24"/>
  <c r="R275" i="24"/>
  <c r="W277" i="24"/>
  <c r="R277" i="24"/>
  <c r="W274" i="24"/>
  <c r="R274" i="24"/>
  <c r="W276" i="24"/>
  <c r="R276" i="24"/>
  <c r="W280" i="24"/>
  <c r="R280" i="24"/>
  <c r="W281" i="24"/>
  <c r="R281" i="24"/>
  <c r="W282" i="24"/>
  <c r="R282" i="24"/>
  <c r="W271" i="24"/>
  <c r="R271" i="24"/>
  <c r="W269" i="24"/>
  <c r="R269" i="24"/>
  <c r="W266" i="24"/>
  <c r="R266" i="24"/>
  <c r="W270" i="24"/>
  <c r="R270" i="24"/>
  <c r="W272" i="24"/>
  <c r="R272" i="24"/>
  <c r="W268" i="24"/>
  <c r="R268" i="24"/>
  <c r="W267" i="24"/>
  <c r="R267" i="24"/>
  <c r="W265" i="24"/>
  <c r="R265" i="24"/>
  <c r="W260" i="24"/>
  <c r="R260" i="24"/>
  <c r="W256" i="24"/>
  <c r="R256" i="24"/>
  <c r="W254" i="24"/>
  <c r="R254" i="24"/>
  <c r="W255" i="24"/>
  <c r="R255" i="24"/>
  <c r="W257" i="24"/>
  <c r="R257" i="24"/>
  <c r="W253" i="24"/>
  <c r="R253" i="24"/>
  <c r="W243" i="24"/>
  <c r="R243" i="24"/>
  <c r="W249" i="24"/>
  <c r="R249" i="24"/>
  <c r="W246" i="24"/>
  <c r="R246" i="24"/>
  <c r="W247" i="24"/>
  <c r="R247" i="24"/>
  <c r="W242" i="24"/>
  <c r="R242" i="24"/>
  <c r="W241" i="24"/>
  <c r="R241" i="24"/>
  <c r="W250" i="24"/>
  <c r="R250" i="24"/>
  <c r="W245" i="24"/>
  <c r="R245" i="24"/>
  <c r="W252" i="24"/>
  <c r="R252" i="24"/>
  <c r="W244" i="24"/>
  <c r="R244" i="24"/>
  <c r="W251" i="24"/>
  <c r="R251" i="24"/>
  <c r="W248" i="24"/>
  <c r="R248" i="24"/>
  <c r="W240" i="24"/>
  <c r="R240" i="24"/>
  <c r="W238" i="24"/>
  <c r="R238" i="24"/>
  <c r="W239" i="24"/>
  <c r="R239" i="24"/>
  <c r="W237" i="24"/>
  <c r="R237" i="24"/>
  <c r="W234" i="24"/>
  <c r="R234" i="24"/>
  <c r="W232" i="24"/>
  <c r="R232" i="24"/>
  <c r="W235" i="24"/>
  <c r="R235" i="24"/>
  <c r="W229" i="24"/>
  <c r="R229" i="24"/>
  <c r="W236" i="24"/>
  <c r="R236" i="24"/>
  <c r="W230" i="24"/>
  <c r="R230" i="24"/>
  <c r="W226" i="24"/>
  <c r="R226" i="24"/>
  <c r="W221" i="24"/>
  <c r="R221" i="24"/>
  <c r="W223" i="24"/>
  <c r="R223" i="24"/>
  <c r="W228" i="24"/>
  <c r="R228" i="24"/>
  <c r="W225" i="24"/>
  <c r="R225" i="24"/>
  <c r="W220" i="24"/>
  <c r="R220" i="24"/>
  <c r="W222" i="24"/>
  <c r="R222" i="24"/>
  <c r="W218" i="24"/>
  <c r="R218" i="24"/>
  <c r="W210" i="24"/>
  <c r="R210" i="24"/>
  <c r="W209" i="24"/>
  <c r="R209" i="24"/>
  <c r="W212" i="24"/>
  <c r="R212" i="24"/>
  <c r="W211" i="24"/>
  <c r="R211" i="24"/>
  <c r="W216" i="24"/>
  <c r="R216" i="24"/>
  <c r="W215" i="24"/>
  <c r="R215" i="24"/>
  <c r="W214" i="24"/>
  <c r="R214" i="24"/>
  <c r="W217" i="24"/>
  <c r="R217" i="24"/>
  <c r="W213" i="24"/>
  <c r="R213" i="24"/>
  <c r="W219" i="24"/>
  <c r="R219" i="24"/>
  <c r="W206" i="24"/>
  <c r="R206" i="24"/>
  <c r="W192" i="24"/>
  <c r="R192" i="24"/>
  <c r="W200" i="24"/>
  <c r="R200" i="24"/>
  <c r="W201" i="24"/>
  <c r="R201" i="24"/>
  <c r="W195" i="24"/>
  <c r="R195" i="24"/>
  <c r="W203" i="24"/>
  <c r="R203" i="24"/>
  <c r="W196" i="24"/>
  <c r="R196" i="24"/>
  <c r="W198" i="24"/>
  <c r="R198" i="24"/>
  <c r="W208" i="24"/>
  <c r="R208" i="24"/>
  <c r="W193" i="24"/>
  <c r="R193" i="24"/>
  <c r="W191" i="24"/>
  <c r="R191" i="24"/>
  <c r="W204" i="24"/>
  <c r="R204" i="24"/>
  <c r="W207" i="24"/>
  <c r="R207" i="24"/>
  <c r="W199" i="24"/>
  <c r="R199" i="24"/>
  <c r="W194" i="24"/>
  <c r="R194" i="24"/>
  <c r="W188" i="24"/>
  <c r="R188" i="24"/>
  <c r="W185" i="24"/>
  <c r="R185" i="24"/>
  <c r="W186" i="24"/>
  <c r="R186" i="24"/>
  <c r="W189" i="24"/>
  <c r="R189" i="24"/>
  <c r="W187" i="24"/>
  <c r="R187" i="24"/>
  <c r="W184" i="24"/>
  <c r="R184" i="24"/>
  <c r="W183" i="24"/>
  <c r="R183" i="24"/>
  <c r="W182" i="24"/>
  <c r="R182" i="24"/>
  <c r="W178" i="24"/>
  <c r="R178" i="24"/>
  <c r="W179" i="24"/>
  <c r="R179" i="24"/>
  <c r="W180" i="24"/>
  <c r="R180" i="24"/>
  <c r="W176" i="24"/>
  <c r="R176" i="24"/>
  <c r="W175" i="24"/>
  <c r="R175" i="24"/>
  <c r="W174" i="24"/>
  <c r="R174" i="24"/>
  <c r="W173" i="24"/>
  <c r="R173" i="24"/>
  <c r="W177" i="24"/>
  <c r="R177" i="24"/>
  <c r="W169" i="24"/>
  <c r="R169" i="24"/>
  <c r="W165" i="24"/>
  <c r="R165" i="24"/>
  <c r="W152" i="24"/>
  <c r="R152" i="24"/>
  <c r="W147" i="24"/>
  <c r="R147" i="24"/>
  <c r="W149" i="24"/>
  <c r="R149" i="24"/>
  <c r="W167" i="24"/>
  <c r="R167" i="24"/>
  <c r="W166" i="24"/>
  <c r="R166" i="24"/>
  <c r="W153" i="24"/>
  <c r="R153" i="24"/>
  <c r="W155" i="24"/>
  <c r="R155" i="24"/>
  <c r="W150" i="24"/>
  <c r="R150" i="24"/>
  <c r="W170" i="24"/>
  <c r="R170" i="24"/>
  <c r="W172" i="24"/>
  <c r="R172" i="24"/>
  <c r="W162" i="24"/>
  <c r="R162" i="24"/>
  <c r="W156" i="24"/>
  <c r="R156" i="24"/>
  <c r="W154" i="24"/>
  <c r="R154" i="24"/>
  <c r="W157" i="24"/>
  <c r="R157" i="24"/>
  <c r="W158" i="24"/>
  <c r="R158" i="24"/>
  <c r="W163" i="24"/>
  <c r="R163" i="24"/>
  <c r="W146" i="24"/>
  <c r="R146" i="24"/>
  <c r="W159" i="24"/>
  <c r="R159" i="24"/>
  <c r="W151" i="24"/>
  <c r="R151" i="24"/>
  <c r="W145" i="24"/>
  <c r="R145" i="24"/>
  <c r="W164" i="24"/>
  <c r="R164" i="24"/>
  <c r="W161" i="24"/>
  <c r="R161" i="24"/>
  <c r="W148" i="24"/>
  <c r="R148" i="24"/>
  <c r="W757" i="24"/>
  <c r="R757" i="24"/>
  <c r="W720" i="24"/>
  <c r="R720" i="24"/>
  <c r="W758" i="24"/>
  <c r="R758" i="24"/>
  <c r="W721" i="24"/>
  <c r="R721" i="24"/>
  <c r="W588" i="24"/>
  <c r="R588" i="24"/>
  <c r="W554" i="24"/>
  <c r="R554" i="24"/>
  <c r="W788" i="24"/>
  <c r="R788" i="24"/>
  <c r="W789" i="24"/>
  <c r="R789" i="24"/>
  <c r="W691" i="24"/>
  <c r="R691" i="24"/>
  <c r="W692" i="24"/>
  <c r="R692" i="24"/>
  <c r="W690" i="24"/>
  <c r="R690" i="24"/>
  <c r="W637" i="24"/>
  <c r="R637" i="24"/>
  <c r="W636" i="24"/>
  <c r="R636" i="24"/>
  <c r="W589" i="24"/>
  <c r="R589" i="24"/>
  <c r="W556" i="24"/>
  <c r="R556" i="24"/>
  <c r="W557" i="24"/>
  <c r="R557" i="24"/>
  <c r="W523" i="24"/>
  <c r="R523" i="24"/>
  <c r="W522" i="24"/>
  <c r="R522" i="24"/>
  <c r="W756" i="24"/>
  <c r="R756" i="24"/>
  <c r="W745" i="24"/>
  <c r="R745" i="24"/>
  <c r="W747" i="24"/>
  <c r="R747" i="24"/>
  <c r="W742" i="24"/>
  <c r="R742" i="24"/>
  <c r="W740" i="24"/>
  <c r="R740" i="24"/>
  <c r="W743" i="24"/>
  <c r="R743" i="24"/>
  <c r="W753" i="24"/>
  <c r="R753" i="24"/>
  <c r="W749" i="24"/>
  <c r="R749" i="24"/>
  <c r="W750" i="24"/>
  <c r="R750" i="24"/>
  <c r="W746" i="24"/>
  <c r="R746" i="24"/>
  <c r="W751" i="24"/>
  <c r="R751" i="24"/>
  <c r="W754" i="24"/>
  <c r="R754" i="24"/>
  <c r="W744" i="24"/>
  <c r="R744" i="24"/>
  <c r="W739" i="24"/>
  <c r="R739" i="24"/>
  <c r="W748" i="24"/>
  <c r="R748" i="24"/>
  <c r="W752" i="24"/>
  <c r="R752" i="24"/>
  <c r="W741" i="24"/>
  <c r="R741" i="24"/>
  <c r="W717" i="24"/>
  <c r="R717" i="24"/>
  <c r="W718" i="24"/>
  <c r="R718" i="24"/>
  <c r="W711" i="24"/>
  <c r="R711" i="24"/>
  <c r="W710" i="24"/>
  <c r="R710" i="24"/>
  <c r="W708" i="24"/>
  <c r="R708" i="24"/>
  <c r="W719" i="24"/>
  <c r="R719" i="24"/>
  <c r="W712" i="24"/>
  <c r="R712" i="24"/>
  <c r="W716" i="24"/>
  <c r="R716" i="24"/>
  <c r="W709" i="24"/>
  <c r="R709" i="24"/>
  <c r="W713" i="24"/>
  <c r="R713" i="24"/>
  <c r="W714" i="24"/>
  <c r="R714" i="24"/>
  <c r="W715" i="24"/>
  <c r="R715" i="24"/>
  <c r="W687" i="24"/>
  <c r="R687" i="24"/>
  <c r="W673" i="24"/>
  <c r="R673" i="24"/>
  <c r="W672" i="24"/>
  <c r="R672" i="24"/>
  <c r="W657" i="24"/>
  <c r="R657" i="24"/>
  <c r="W659" i="24"/>
  <c r="R659" i="24"/>
  <c r="W682" i="24"/>
  <c r="R682" i="24"/>
  <c r="W666" i="24"/>
  <c r="R666" i="24"/>
  <c r="W662" i="24"/>
  <c r="R662" i="24"/>
  <c r="W670" i="24"/>
  <c r="R670" i="24"/>
  <c r="W664" i="24"/>
  <c r="R664" i="24"/>
  <c r="W676" i="24"/>
  <c r="R676" i="24"/>
  <c r="W665" i="24"/>
  <c r="R665" i="24"/>
  <c r="W675" i="24"/>
  <c r="R675" i="24"/>
  <c r="W658" i="24"/>
  <c r="R658" i="24"/>
  <c r="W674" i="24"/>
  <c r="R674" i="24"/>
  <c r="W680" i="24"/>
  <c r="R680" i="24"/>
  <c r="W679" i="24"/>
  <c r="R679" i="24"/>
  <c r="W661" i="24"/>
  <c r="R661" i="24"/>
  <c r="W668" i="24"/>
  <c r="R668" i="24"/>
  <c r="W667" i="24"/>
  <c r="R667" i="24"/>
  <c r="W660" i="24"/>
  <c r="R660" i="24"/>
  <c r="W669" i="24"/>
  <c r="R669" i="24"/>
  <c r="W671" i="24"/>
  <c r="R671" i="24"/>
  <c r="W684" i="24"/>
  <c r="R684" i="24"/>
  <c r="W677" i="24"/>
  <c r="R677" i="24"/>
  <c r="W683" i="24"/>
  <c r="R683" i="24"/>
  <c r="W663" i="24"/>
  <c r="R663" i="24"/>
  <c r="W678" i="24"/>
  <c r="R678" i="24"/>
  <c r="W681" i="24"/>
  <c r="R681" i="24"/>
  <c r="W627" i="24"/>
  <c r="R627" i="24"/>
  <c r="W631" i="24"/>
  <c r="R631" i="24"/>
  <c r="W612" i="24"/>
  <c r="R612" i="24"/>
  <c r="W613" i="24"/>
  <c r="R613" i="24"/>
  <c r="W609" i="24"/>
  <c r="R609" i="24"/>
  <c r="W618" i="24"/>
  <c r="R618" i="24"/>
  <c r="W610" i="24"/>
  <c r="R610" i="24"/>
  <c r="W608" i="24"/>
  <c r="R608" i="24"/>
  <c r="W634" i="24"/>
  <c r="R634" i="24"/>
  <c r="W635" i="24"/>
  <c r="R635" i="24"/>
  <c r="W616" i="24"/>
  <c r="R616" i="24"/>
  <c r="W615" i="24"/>
  <c r="R615" i="24"/>
  <c r="W626" i="24"/>
  <c r="R626" i="24"/>
  <c r="W624" i="24"/>
  <c r="R624" i="24"/>
  <c r="W629" i="24"/>
  <c r="R629" i="24"/>
  <c r="W630" i="24"/>
  <c r="R630" i="24"/>
  <c r="W623" i="24"/>
  <c r="R623" i="24"/>
  <c r="W625" i="24"/>
  <c r="R625" i="24"/>
  <c r="W622" i="24"/>
  <c r="R622" i="24"/>
  <c r="W628" i="24"/>
  <c r="R628" i="24"/>
  <c r="W611" i="24"/>
  <c r="R611" i="24"/>
  <c r="W632" i="24"/>
  <c r="R632" i="24"/>
  <c r="W617" i="24"/>
  <c r="R617" i="24"/>
  <c r="W607" i="24"/>
  <c r="R607" i="24"/>
  <c r="W614" i="24"/>
  <c r="R614" i="24"/>
  <c r="W621" i="24"/>
  <c r="R621" i="24"/>
  <c r="W633" i="24"/>
  <c r="R633" i="24"/>
  <c r="W620" i="24"/>
  <c r="R620" i="24"/>
  <c r="W586" i="24"/>
  <c r="R586" i="24"/>
  <c r="W571" i="24"/>
  <c r="R571" i="24"/>
  <c r="W581" i="24"/>
  <c r="R581" i="24"/>
  <c r="W585" i="24"/>
  <c r="R585" i="24"/>
  <c r="W582" i="24"/>
  <c r="R582" i="24"/>
  <c r="W584" i="24"/>
  <c r="R584" i="24"/>
  <c r="W580" i="24"/>
  <c r="R580" i="24"/>
  <c r="W572" i="24"/>
  <c r="R572" i="24"/>
  <c r="W570" i="24"/>
  <c r="R570" i="24"/>
  <c r="W576" i="24"/>
  <c r="R576" i="24"/>
  <c r="W573" i="24"/>
  <c r="R573" i="24"/>
  <c r="W579" i="24"/>
  <c r="R579" i="24"/>
  <c r="W578" i="24"/>
  <c r="R578" i="24"/>
  <c r="W577" i="24"/>
  <c r="R577" i="24"/>
  <c r="W575" i="24"/>
  <c r="R575" i="24"/>
  <c r="W553" i="24"/>
  <c r="R553" i="24"/>
  <c r="W549" i="24"/>
  <c r="R549" i="24"/>
  <c r="W552" i="24"/>
  <c r="R552" i="24"/>
  <c r="W544" i="24"/>
  <c r="R544" i="24"/>
  <c r="W539" i="24"/>
  <c r="R539" i="24"/>
  <c r="W543" i="24"/>
  <c r="R543" i="24"/>
  <c r="W550" i="24"/>
  <c r="R550" i="24"/>
  <c r="W546" i="24"/>
  <c r="R546" i="24"/>
  <c r="W536" i="24"/>
  <c r="R536" i="24"/>
  <c r="W540" i="24"/>
  <c r="R540" i="24"/>
  <c r="W541" i="24"/>
  <c r="R541" i="24"/>
  <c r="W548" i="24"/>
  <c r="R548" i="24"/>
  <c r="W542" i="24"/>
  <c r="R542" i="24"/>
  <c r="W545" i="24"/>
  <c r="R545" i="24"/>
  <c r="W547" i="24"/>
  <c r="R547" i="24"/>
  <c r="W538" i="24"/>
  <c r="R538" i="24"/>
  <c r="W551" i="24"/>
  <c r="R551" i="24"/>
  <c r="W513" i="24"/>
  <c r="R513" i="24"/>
  <c r="W509" i="24"/>
  <c r="R509" i="24"/>
  <c r="W503" i="24"/>
  <c r="R503" i="24"/>
  <c r="W512" i="24"/>
  <c r="R512" i="24"/>
  <c r="W501" i="24"/>
  <c r="R501" i="24"/>
  <c r="W514" i="24"/>
  <c r="R514" i="24"/>
  <c r="W518" i="24"/>
  <c r="R518" i="24"/>
  <c r="W511" i="24"/>
  <c r="R511" i="24"/>
  <c r="W516" i="24"/>
  <c r="R516" i="24"/>
  <c r="W508" i="24"/>
  <c r="R508" i="24"/>
  <c r="W510" i="24"/>
  <c r="R510" i="24"/>
  <c r="W507" i="24"/>
  <c r="R507" i="24"/>
  <c r="W505" i="24"/>
  <c r="R505" i="24"/>
  <c r="W502" i="24"/>
  <c r="R502" i="24"/>
  <c r="W504" i="24"/>
  <c r="R504" i="24"/>
  <c r="W519" i="24"/>
  <c r="R519" i="24"/>
  <c r="W567" i="24"/>
  <c r="R567" i="24"/>
  <c r="W533" i="24"/>
  <c r="R533" i="24"/>
  <c r="W787" i="24"/>
  <c r="R787" i="24"/>
  <c r="W786" i="24"/>
  <c r="R786" i="24"/>
  <c r="W762" i="24"/>
  <c r="R762" i="24"/>
  <c r="W764" i="24"/>
  <c r="R764" i="24"/>
  <c r="W761" i="24"/>
  <c r="R761" i="24"/>
  <c r="W763" i="24"/>
  <c r="R763" i="24"/>
  <c r="W735" i="24"/>
  <c r="R735" i="24"/>
  <c r="W736" i="24"/>
  <c r="R736" i="24"/>
  <c r="W737" i="24"/>
  <c r="R737" i="24"/>
  <c r="W738" i="24"/>
  <c r="R738" i="24"/>
  <c r="W734" i="24"/>
  <c r="R734" i="24"/>
  <c r="W707" i="24"/>
  <c r="R707" i="24"/>
  <c r="W706" i="24"/>
  <c r="R706" i="24"/>
  <c r="W705" i="24"/>
  <c r="R705" i="24"/>
  <c r="W704" i="24"/>
  <c r="R704" i="24"/>
  <c r="W703" i="24"/>
  <c r="R703" i="24"/>
  <c r="W653" i="24"/>
  <c r="R653" i="24"/>
  <c r="W652" i="24"/>
  <c r="R652" i="24"/>
  <c r="W656" i="24"/>
  <c r="R656" i="24"/>
  <c r="W655" i="24"/>
  <c r="R655" i="24"/>
  <c r="W654" i="24"/>
  <c r="R654" i="24"/>
  <c r="W598" i="24"/>
  <c r="R598" i="24"/>
  <c r="W600" i="24"/>
  <c r="R600" i="24"/>
  <c r="W602" i="24"/>
  <c r="R602" i="24"/>
  <c r="W606" i="24"/>
  <c r="R606" i="24"/>
  <c r="W604" i="24"/>
  <c r="R604" i="24"/>
  <c r="W603" i="24"/>
  <c r="R603" i="24"/>
  <c r="W599" i="24"/>
  <c r="R599" i="24"/>
  <c r="W565" i="24"/>
  <c r="R565" i="24"/>
  <c r="W568" i="24"/>
  <c r="R568" i="24"/>
  <c r="W531" i="24"/>
  <c r="R531" i="24"/>
  <c r="W534" i="24"/>
  <c r="R534" i="24"/>
  <c r="W532" i="24"/>
  <c r="R532" i="24"/>
  <c r="W535" i="24"/>
  <c r="R535" i="24"/>
  <c r="W495" i="24"/>
  <c r="R495" i="24"/>
  <c r="W497" i="24"/>
  <c r="R497" i="24"/>
  <c r="W500" i="24"/>
  <c r="R500" i="24"/>
  <c r="W498" i="24"/>
  <c r="R498" i="24"/>
  <c r="W499" i="24"/>
  <c r="R499" i="24"/>
  <c r="W650" i="24"/>
  <c r="R650" i="24"/>
  <c r="W597" i="24"/>
  <c r="R597" i="24"/>
  <c r="W759" i="24"/>
  <c r="R759" i="24"/>
  <c r="W760" i="24"/>
  <c r="R760" i="24"/>
  <c r="W733" i="24"/>
  <c r="R733" i="24"/>
  <c r="W732" i="24"/>
  <c r="R732" i="24"/>
  <c r="W702" i="24"/>
  <c r="R702" i="24"/>
  <c r="W701" i="24"/>
  <c r="R701" i="24"/>
  <c r="W649" i="24"/>
  <c r="R649" i="24"/>
  <c r="W651" i="24"/>
  <c r="R651" i="24"/>
  <c r="W564" i="24"/>
  <c r="R564" i="24"/>
  <c r="W529" i="24"/>
  <c r="R529" i="24"/>
  <c r="W493" i="24"/>
  <c r="R493" i="24"/>
  <c r="W645" i="24"/>
  <c r="R645" i="24"/>
  <c r="W594" i="24"/>
  <c r="R594" i="24"/>
  <c r="W695" i="24"/>
  <c r="R695" i="24"/>
  <c r="W698" i="24"/>
  <c r="R698" i="24"/>
  <c r="W696" i="24"/>
  <c r="R696" i="24"/>
  <c r="W783" i="24"/>
  <c r="R783" i="24"/>
  <c r="W785" i="24"/>
  <c r="R785" i="24"/>
  <c r="W773" i="24"/>
  <c r="R773" i="24"/>
  <c r="W770" i="24"/>
  <c r="R770" i="24"/>
  <c r="W775" i="24"/>
  <c r="R775" i="24"/>
  <c r="W782" i="24"/>
  <c r="R782" i="24"/>
  <c r="W776" i="24"/>
  <c r="R776" i="24"/>
  <c r="W777" i="24"/>
  <c r="R777" i="24"/>
  <c r="W780" i="24"/>
  <c r="R780" i="24"/>
  <c r="W784" i="24"/>
  <c r="R784" i="24"/>
  <c r="W731" i="24"/>
  <c r="R731" i="24"/>
  <c r="W730" i="24"/>
  <c r="R730" i="24"/>
  <c r="W726" i="24"/>
  <c r="R726" i="24"/>
  <c r="W728" i="24"/>
  <c r="R728" i="24"/>
  <c r="W725" i="24"/>
  <c r="R725" i="24"/>
  <c r="W697" i="24"/>
  <c r="R697" i="24"/>
  <c r="W700" i="24"/>
  <c r="R700" i="24"/>
  <c r="W771" i="24"/>
  <c r="R771" i="24"/>
  <c r="W779" i="24"/>
  <c r="R779" i="24"/>
  <c r="W769" i="24"/>
  <c r="R769" i="24"/>
  <c r="W774" i="24"/>
  <c r="R774" i="24"/>
  <c r="W647" i="24"/>
  <c r="R647" i="24"/>
  <c r="W648" i="24"/>
  <c r="R648" i="24"/>
  <c r="W644" i="24"/>
  <c r="R644" i="24"/>
  <c r="W642" i="24"/>
  <c r="R642" i="24"/>
  <c r="W641" i="24"/>
  <c r="R641" i="24"/>
  <c r="W643" i="24"/>
  <c r="R643" i="24"/>
  <c r="W640" i="24"/>
  <c r="R640" i="24"/>
  <c r="W595" i="24"/>
  <c r="R595" i="24"/>
  <c r="W593" i="24"/>
  <c r="R593" i="24"/>
  <c r="W592" i="24"/>
  <c r="R592" i="24"/>
  <c r="W596" i="24"/>
  <c r="R596" i="24"/>
  <c r="W561" i="24"/>
  <c r="R561" i="24"/>
  <c r="W562" i="24"/>
  <c r="R562" i="24"/>
  <c r="W563" i="24"/>
  <c r="R563" i="24"/>
  <c r="W772" i="24"/>
  <c r="R772" i="24"/>
  <c r="W527" i="24"/>
  <c r="R527" i="24"/>
  <c r="W526" i="24"/>
  <c r="R526" i="24"/>
  <c r="W488" i="24"/>
  <c r="R488" i="24"/>
  <c r="W489" i="24"/>
  <c r="R489" i="24"/>
  <c r="W492" i="24"/>
  <c r="R492" i="24"/>
  <c r="W491" i="24"/>
  <c r="R491" i="24"/>
  <c r="W490" i="24"/>
  <c r="R490" i="24"/>
  <c r="W724" i="24"/>
  <c r="R724" i="24"/>
  <c r="W694" i="24"/>
  <c r="R694" i="24"/>
  <c r="W558" i="24"/>
  <c r="R558" i="24"/>
  <c r="W524" i="24"/>
  <c r="R524" i="24"/>
  <c r="W559" i="24"/>
  <c r="R559" i="24"/>
  <c r="W525" i="24"/>
  <c r="R525" i="24"/>
  <c r="W765" i="24"/>
  <c r="R765" i="24"/>
  <c r="W767" i="24"/>
  <c r="R767" i="24"/>
  <c r="W766" i="24"/>
  <c r="R766" i="24"/>
  <c r="W639" i="24"/>
  <c r="R639" i="24"/>
  <c r="W638" i="24"/>
  <c r="R638" i="24"/>
  <c r="W591" i="24"/>
  <c r="R591" i="24"/>
  <c r="W590" i="24"/>
  <c r="R590" i="24"/>
  <c r="W487" i="24"/>
  <c r="R487" i="24"/>
  <c r="W141" i="24"/>
  <c r="R141" i="24"/>
  <c r="W143" i="24"/>
  <c r="R143" i="24"/>
  <c r="W140" i="24"/>
  <c r="R140" i="24"/>
  <c r="W142" i="24"/>
  <c r="R142" i="24"/>
  <c r="W144" i="24"/>
  <c r="R144" i="24"/>
  <c r="W137" i="24"/>
  <c r="R137" i="24"/>
  <c r="W135" i="24"/>
  <c r="R135" i="24"/>
  <c r="W136" i="24"/>
  <c r="R136" i="24"/>
  <c r="W138" i="24"/>
  <c r="R138" i="24"/>
  <c r="W139" i="24"/>
  <c r="R139" i="24"/>
  <c r="W133" i="24"/>
  <c r="R133" i="24"/>
  <c r="W134" i="24"/>
  <c r="R134" i="24"/>
  <c r="W127" i="24"/>
  <c r="R127" i="24"/>
  <c r="W128" i="24"/>
  <c r="R128" i="24"/>
  <c r="W129" i="24"/>
  <c r="R129" i="24"/>
  <c r="W131" i="24"/>
  <c r="R131" i="24"/>
  <c r="W132" i="24"/>
  <c r="R132" i="24"/>
  <c r="W126" i="24"/>
  <c r="R126" i="24"/>
  <c r="W130" i="24"/>
  <c r="R130" i="24"/>
  <c r="W123" i="24"/>
  <c r="R123" i="24"/>
  <c r="W119" i="24"/>
  <c r="R119" i="24"/>
  <c r="W122" i="24"/>
  <c r="R122" i="24"/>
  <c r="W121" i="24"/>
  <c r="R121" i="24"/>
  <c r="W120" i="24"/>
  <c r="R120" i="24"/>
  <c r="W124" i="24"/>
  <c r="R124" i="24"/>
  <c r="W101" i="24"/>
  <c r="R101" i="24"/>
  <c r="W103" i="24"/>
  <c r="R103" i="24"/>
  <c r="W102" i="24"/>
  <c r="R102" i="24"/>
  <c r="W104" i="24"/>
  <c r="R104" i="24"/>
  <c r="W100" i="24"/>
  <c r="R100" i="24"/>
  <c r="W99" i="24"/>
  <c r="R99" i="24"/>
  <c r="W87" i="24"/>
  <c r="R87" i="24"/>
  <c r="W86" i="24"/>
  <c r="R86" i="24"/>
  <c r="W90" i="24"/>
  <c r="R90" i="24"/>
  <c r="W96" i="24"/>
  <c r="R96" i="24"/>
  <c r="W95" i="24"/>
  <c r="R95" i="24"/>
  <c r="W98" i="24"/>
  <c r="R98" i="24"/>
  <c r="W94" i="24"/>
  <c r="R94" i="24"/>
  <c r="W92" i="24"/>
  <c r="R92" i="24"/>
  <c r="W83" i="24"/>
  <c r="R83" i="24"/>
  <c r="W93" i="24"/>
  <c r="R93" i="24"/>
  <c r="W97" i="24"/>
  <c r="R97" i="24"/>
  <c r="W89" i="24"/>
  <c r="R89" i="24"/>
  <c r="W91" i="24"/>
  <c r="R91" i="24"/>
  <c r="W84" i="24"/>
  <c r="R84" i="24"/>
  <c r="W82" i="24"/>
  <c r="R82" i="24"/>
  <c r="W88" i="24"/>
  <c r="R88" i="24"/>
  <c r="W79" i="24"/>
  <c r="R79" i="24"/>
  <c r="W78" i="24"/>
  <c r="R78" i="24"/>
  <c r="W80" i="24"/>
  <c r="R80" i="24"/>
  <c r="W81" i="24"/>
  <c r="R81" i="24"/>
  <c r="W76" i="24"/>
  <c r="R76" i="24"/>
  <c r="W77" i="24"/>
  <c r="R77" i="24"/>
  <c r="W51" i="24"/>
  <c r="R51" i="24"/>
  <c r="W50" i="24"/>
  <c r="R50" i="24"/>
  <c r="W48" i="24"/>
  <c r="R48" i="24"/>
  <c r="W52" i="24"/>
  <c r="R52" i="24"/>
  <c r="W49" i="24"/>
  <c r="R49" i="24"/>
  <c r="W46" i="24"/>
  <c r="R46" i="24"/>
  <c r="W47" i="24"/>
  <c r="R47" i="24"/>
  <c r="W36" i="24"/>
  <c r="R36" i="24"/>
  <c r="W42" i="24"/>
  <c r="R42" i="24"/>
  <c r="W35" i="24"/>
  <c r="R35" i="24"/>
  <c r="W40" i="24"/>
  <c r="R40" i="24"/>
  <c r="W44" i="24"/>
  <c r="R44" i="24"/>
  <c r="W45" i="24"/>
  <c r="R45" i="24"/>
  <c r="W37" i="24"/>
  <c r="R37" i="24"/>
  <c r="W33" i="24"/>
  <c r="R33" i="24"/>
  <c r="W34" i="24"/>
  <c r="R34" i="24"/>
  <c r="W39" i="24"/>
  <c r="R39" i="24"/>
  <c r="W43" i="24"/>
  <c r="R43" i="24"/>
  <c r="W32" i="24"/>
  <c r="R32" i="24"/>
  <c r="W38" i="24"/>
  <c r="R38" i="24"/>
  <c r="W25" i="24"/>
  <c r="R25" i="24"/>
  <c r="W30" i="24"/>
  <c r="R30" i="24"/>
  <c r="W31" i="24"/>
  <c r="R31" i="24"/>
  <c r="W28" i="24"/>
  <c r="R28" i="24"/>
  <c r="W27" i="24"/>
  <c r="R27" i="24"/>
  <c r="W26" i="24"/>
  <c r="R26" i="24"/>
  <c r="W29" i="24"/>
  <c r="R29" i="24"/>
  <c r="W22" i="24"/>
  <c r="R22" i="24"/>
  <c r="W23" i="24"/>
  <c r="R23" i="24"/>
  <c r="W24" i="24"/>
  <c r="R24" i="24"/>
  <c r="W20" i="24"/>
  <c r="R20" i="24"/>
  <c r="W19" i="24"/>
  <c r="R19" i="24"/>
  <c r="W18" i="24"/>
  <c r="R18" i="24"/>
  <c r="W21" i="24"/>
  <c r="R21" i="24"/>
  <c r="W12" i="24"/>
  <c r="R12" i="24"/>
  <c r="W17" i="24"/>
  <c r="R17" i="24"/>
  <c r="W15" i="24"/>
  <c r="R15" i="24"/>
  <c r="W14" i="24"/>
  <c r="R14" i="24"/>
  <c r="W16" i="24"/>
  <c r="R16" i="24"/>
  <c r="W13" i="24"/>
  <c r="R13" i="24"/>
  <c r="W9" i="24"/>
  <c r="R9" i="24"/>
  <c r="W7" i="24"/>
  <c r="R7" i="24"/>
  <c r="W11" i="24"/>
  <c r="R11" i="24"/>
  <c r="W6" i="24"/>
  <c r="R6" i="24"/>
  <c r="W8" i="24"/>
  <c r="R8" i="24"/>
  <c r="W5" i="24"/>
  <c r="R5" i="24"/>
  <c r="W125" i="24"/>
  <c r="R125" i="24"/>
  <c r="W496" i="24"/>
  <c r="R496" i="24"/>
  <c r="W227" i="24"/>
  <c r="R227" i="24"/>
  <c r="W530" i="24"/>
  <c r="R530" i="24"/>
  <c r="W386" i="24"/>
  <c r="R386" i="24"/>
  <c r="W168" i="24"/>
  <c r="R168" i="24"/>
  <c r="W583" i="24"/>
  <c r="R583" i="24"/>
  <c r="W181" i="24"/>
  <c r="R181" i="24"/>
  <c r="W722" i="24"/>
  <c r="R722" i="24"/>
  <c r="W693" i="24"/>
  <c r="R693" i="24"/>
  <c r="W10" i="24"/>
  <c r="R10" i="24"/>
  <c r="W506" i="24"/>
  <c r="R506" i="24"/>
  <c r="W463" i="24"/>
  <c r="R463" i="24"/>
  <c r="W426" i="24"/>
  <c r="R426" i="24"/>
  <c r="W293" i="24"/>
  <c r="R293" i="24"/>
  <c r="W755" i="24"/>
  <c r="R755" i="24"/>
  <c r="W685" i="24"/>
  <c r="R685" i="24"/>
  <c r="W537" i="24"/>
  <c r="R537" i="24"/>
  <c r="W517" i="24"/>
  <c r="R517" i="24"/>
  <c r="W699" i="24"/>
  <c r="R699" i="24"/>
  <c r="W202" i="24"/>
  <c r="R202" i="24"/>
  <c r="W574" i="24"/>
  <c r="R574" i="24"/>
  <c r="W475" i="24"/>
  <c r="R475" i="24"/>
  <c r="W479" i="24"/>
  <c r="R479" i="24"/>
  <c r="W361" i="24"/>
  <c r="R361" i="24"/>
  <c r="W279" i="24"/>
  <c r="R279" i="24"/>
  <c r="W233" i="24"/>
  <c r="R233" i="24"/>
  <c r="W555" i="24"/>
  <c r="R555" i="24"/>
  <c r="W686" i="24"/>
  <c r="R686" i="24"/>
  <c r="W601" i="24"/>
  <c r="R601" i="24"/>
  <c r="W494" i="24"/>
  <c r="R494" i="24"/>
  <c r="W729" i="24"/>
  <c r="R729" i="24"/>
  <c r="W727" i="24"/>
  <c r="R727" i="24"/>
  <c r="W171" i="24"/>
  <c r="R171" i="24"/>
  <c r="W410" i="24"/>
  <c r="R410" i="24"/>
  <c r="W231" i="24"/>
  <c r="R231" i="24"/>
  <c r="W205" i="24"/>
  <c r="R205" i="24"/>
  <c r="W197" i="24"/>
  <c r="R197" i="24"/>
  <c r="W619" i="24"/>
  <c r="R619" i="24"/>
  <c r="W781" i="24"/>
  <c r="R781" i="24"/>
  <c r="W646" i="24"/>
  <c r="R646" i="24"/>
  <c r="W560" i="24"/>
  <c r="R560" i="24"/>
  <c r="W723" i="24"/>
  <c r="R723" i="24"/>
  <c r="W295" i="24"/>
  <c r="R295" i="24"/>
  <c r="W264" i="24"/>
  <c r="R264" i="24"/>
  <c r="W263" i="24"/>
  <c r="R263" i="24"/>
  <c r="W262" i="24"/>
  <c r="R262" i="24"/>
  <c r="W261" i="24"/>
  <c r="R261" i="24"/>
  <c r="W259" i="24"/>
  <c r="R259" i="24"/>
  <c r="W258" i="24"/>
  <c r="R258" i="24"/>
  <c r="W224" i="24"/>
  <c r="R224" i="24"/>
  <c r="W453" i="24"/>
  <c r="R453" i="24"/>
  <c r="W71" i="24"/>
  <c r="R71" i="24"/>
  <c r="W69" i="24"/>
  <c r="R69" i="24"/>
  <c r="W74" i="24"/>
  <c r="R74" i="24"/>
  <c r="W70" i="24"/>
  <c r="R70" i="24"/>
  <c r="W72" i="24"/>
  <c r="R72" i="24"/>
  <c r="W75" i="24"/>
  <c r="R75" i="24"/>
  <c r="W73" i="24"/>
  <c r="R73" i="24"/>
  <c r="W451" i="24"/>
  <c r="R451" i="24"/>
  <c r="W64" i="24"/>
  <c r="R64" i="24"/>
  <c r="W62" i="24"/>
  <c r="R62" i="24"/>
  <c r="W68" i="24"/>
  <c r="R68" i="24"/>
  <c r="W67" i="24"/>
  <c r="R67" i="24"/>
  <c r="W63" i="24"/>
  <c r="R63" i="24"/>
  <c r="W61" i="24"/>
  <c r="R61" i="24"/>
  <c r="W65" i="24"/>
  <c r="R65" i="24"/>
  <c r="W66" i="24"/>
  <c r="R66" i="24"/>
  <c r="W450" i="24"/>
  <c r="R450" i="24"/>
  <c r="W56" i="24"/>
  <c r="R56" i="24"/>
  <c r="W58" i="24"/>
  <c r="R58" i="24"/>
  <c r="W57" i="24"/>
  <c r="R57" i="24"/>
  <c r="W53" i="24"/>
  <c r="R53" i="24"/>
  <c r="W60" i="24"/>
  <c r="R60" i="24"/>
  <c r="W54" i="24"/>
  <c r="R54" i="24"/>
  <c r="W59" i="24"/>
  <c r="R59" i="24"/>
  <c r="W55" i="24"/>
  <c r="R55" i="24"/>
  <c r="W447" i="24"/>
  <c r="R447" i="24"/>
  <c r="W444" i="24"/>
  <c r="R444" i="24"/>
  <c r="W116" i="24"/>
  <c r="R116" i="24"/>
  <c r="W117" i="24"/>
  <c r="R117" i="24"/>
  <c r="W115" i="24"/>
  <c r="R115" i="24"/>
  <c r="W114" i="24"/>
  <c r="R114" i="24"/>
  <c r="W452" i="24"/>
  <c r="R452" i="24"/>
  <c r="W449" i="24"/>
  <c r="R449" i="24"/>
  <c r="W112" i="24"/>
  <c r="R112" i="24"/>
  <c r="W113" i="24"/>
  <c r="R113" i="24"/>
  <c r="W111" i="24"/>
  <c r="R111" i="24"/>
  <c r="W448" i="24"/>
  <c r="R448" i="24"/>
  <c r="W445" i="24"/>
  <c r="R445" i="24"/>
  <c r="W107" i="24"/>
  <c r="R107" i="24"/>
  <c r="W109" i="24"/>
  <c r="R109" i="24"/>
  <c r="W105" i="24"/>
  <c r="R105" i="24"/>
  <c r="W110" i="24"/>
  <c r="R110" i="24"/>
  <c r="W108" i="24"/>
  <c r="R108" i="24"/>
  <c r="W106" i="24"/>
  <c r="R106" i="24"/>
  <c r="W446" i="24"/>
  <c r="R446" i="24"/>
  <c r="Y3" i="24"/>
  <c r="AA3" i="24" s="1"/>
  <c r="AC3" i="24" s="1"/>
  <c r="AE3" i="24" s="1"/>
  <c r="AG3" i="24" s="1"/>
  <c r="AI3" i="24" s="1"/>
  <c r="AK3" i="24" s="1"/>
  <c r="AM3" i="24" s="1"/>
  <c r="AO3" i="24" s="1"/>
  <c r="AQ3" i="24" s="1"/>
  <c r="AS3" i="24" s="1"/>
  <c r="AU3" i="24" s="1"/>
  <c r="Y2" i="24"/>
  <c r="Z2" i="24" l="1"/>
  <c r="Z543" i="24" s="1" a="1"/>
  <c r="Z543" i="24" s="1"/>
  <c r="AA2" i="24"/>
  <c r="Z85" i="24" l="1" a="1"/>
  <c r="Z85" i="24" s="1"/>
  <c r="Y85" i="24"/>
  <c r="Y515" i="24"/>
  <c r="Z515" i="24" a="1"/>
  <c r="Z515" i="24" s="1"/>
  <c r="Z494" i="24" a="1"/>
  <c r="Z494" i="24" s="1"/>
  <c r="Z738" i="24" a="1"/>
  <c r="Z738" i="24" s="1"/>
  <c r="Z586" i="24" a="1"/>
  <c r="Z586" i="24" s="1"/>
  <c r="Z623" i="24" a="1"/>
  <c r="Z623" i="24" s="1"/>
  <c r="Z550" i="24" a="1"/>
  <c r="Z550" i="24" s="1"/>
  <c r="Z323" i="24" a="1"/>
  <c r="Z323" i="24" s="1"/>
  <c r="Z209" i="24" a="1"/>
  <c r="Z209" i="24" s="1"/>
  <c r="Z25" i="24" a="1"/>
  <c r="Z25" i="24" s="1"/>
  <c r="Z716" i="24" a="1"/>
  <c r="Z716" i="24" s="1"/>
  <c r="Z719" i="24" a="1"/>
  <c r="Z719" i="24" s="1"/>
  <c r="Z783" i="24" a="1"/>
  <c r="Z783" i="24" s="1"/>
  <c r="Z169" i="24" a="1"/>
  <c r="Z169" i="24" s="1"/>
  <c r="Z705" i="24" a="1"/>
  <c r="Z705" i="24" s="1"/>
  <c r="Z655" i="24" a="1"/>
  <c r="Z655" i="24" s="1"/>
  <c r="Z101" i="24" a="1"/>
  <c r="Z101" i="24" s="1"/>
  <c r="Z433" i="24" a="1"/>
  <c r="Z433" i="24" s="1"/>
  <c r="L116" i="31"/>
  <c r="X116" i="31"/>
  <c r="Z715" i="24" a="1"/>
  <c r="Z715" i="24" s="1"/>
  <c r="Z590" i="24" a="1"/>
  <c r="Z590" i="24" s="1"/>
  <c r="Z749" i="24" a="1"/>
  <c r="Z749" i="24" s="1"/>
  <c r="Z682" i="24" a="1"/>
  <c r="Z682" i="24" s="1"/>
  <c r="Z647" i="24" a="1"/>
  <c r="Z647" i="24" s="1"/>
  <c r="Z99" i="24" a="1"/>
  <c r="Z99" i="24" s="1"/>
  <c r="Z686" i="24" a="1"/>
  <c r="Z686" i="24" s="1"/>
  <c r="Z372" i="24" a="1"/>
  <c r="Z372" i="24" s="1"/>
  <c r="Z180" i="24" a="1"/>
  <c r="Z180" i="24" s="1"/>
  <c r="Z631" i="24" a="1"/>
  <c r="Z631" i="24" s="1"/>
  <c r="Z219" i="24" a="1"/>
  <c r="Z219" i="24" s="1"/>
  <c r="Z215" i="24" a="1"/>
  <c r="Z215" i="24" s="1"/>
  <c r="Z210" i="24" a="1"/>
  <c r="Z210" i="24" s="1"/>
  <c r="Z201" i="24" a="1"/>
  <c r="Z201" i="24" s="1"/>
  <c r="Z123" i="24" a="1"/>
  <c r="Z123" i="24" s="1"/>
  <c r="Z676" i="24" a="1"/>
  <c r="Z676" i="24" s="1"/>
  <c r="Z255" i="24" a="1"/>
  <c r="Z255" i="24" s="1"/>
  <c r="Z391" i="24" a="1"/>
  <c r="Z391" i="24" s="1"/>
  <c r="Z39" i="24" a="1"/>
  <c r="Z39" i="24" s="1"/>
  <c r="Z166" i="24" a="1"/>
  <c r="Z166" i="24" s="1"/>
  <c r="Y587" i="24"/>
  <c r="Z605" i="24" a="1"/>
  <c r="Z605" i="24" s="1"/>
  <c r="Z214" i="24" a="1"/>
  <c r="Z214" i="24" s="1"/>
  <c r="Z434" i="24" a="1"/>
  <c r="Z434" i="24" s="1"/>
  <c r="Z423" i="24" a="1"/>
  <c r="Z423" i="24" s="1"/>
  <c r="Z283" i="24" a="1"/>
  <c r="Z283" i="24" s="1"/>
  <c r="Z270" i="24" a="1"/>
  <c r="Z270" i="24" s="1"/>
  <c r="Z393" i="24" a="1"/>
  <c r="Z393" i="24" s="1"/>
  <c r="Z764" i="24" a="1"/>
  <c r="Z764" i="24" s="1"/>
  <c r="Z192" i="24" a="1"/>
  <c r="Z192" i="24" s="1"/>
  <c r="Z45" i="24" a="1"/>
  <c r="Z45" i="24" s="1"/>
  <c r="Z242" i="24" a="1"/>
  <c r="Z242" i="24" s="1"/>
  <c r="Z121" i="24" a="1"/>
  <c r="Z121" i="24" s="1"/>
  <c r="Z76" i="24" a="1"/>
  <c r="Z76" i="24" s="1"/>
  <c r="Z659" i="24" a="1"/>
  <c r="Z659" i="24" s="1"/>
  <c r="Z37" i="24" a="1"/>
  <c r="Z37" i="24" s="1"/>
  <c r="Z171" i="24" a="1"/>
  <c r="Z171" i="24" s="1"/>
  <c r="Z27" i="24" a="1"/>
  <c r="Z27" i="24" s="1"/>
  <c r="Z439" i="24" a="1"/>
  <c r="Z439" i="24" s="1"/>
  <c r="Z512" i="24" a="1"/>
  <c r="Z512" i="24" s="1"/>
  <c r="Z466" i="24" a="1"/>
  <c r="Z466" i="24" s="1"/>
  <c r="Y778" i="24"/>
  <c r="Z528" i="24" a="1"/>
  <c r="Z528" i="24" s="1"/>
  <c r="Z521" i="24" a="1"/>
  <c r="Z521" i="24" s="1"/>
  <c r="Y566" i="24"/>
  <c r="Z598" i="24" a="1"/>
  <c r="Z598" i="24" s="1"/>
  <c r="Z468" i="24" a="1"/>
  <c r="Z468" i="24" s="1"/>
  <c r="Z173" i="24" a="1"/>
  <c r="Z173" i="24" s="1"/>
  <c r="Z576" i="24" a="1"/>
  <c r="Z576" i="24" s="1"/>
  <c r="Z477" i="24" a="1"/>
  <c r="Z477" i="24" s="1"/>
  <c r="Z139" i="24" a="1"/>
  <c r="Z139" i="24" s="1"/>
  <c r="Z246" i="24" a="1"/>
  <c r="Z246" i="24" s="1"/>
  <c r="Z638" i="24" a="1"/>
  <c r="Z638" i="24" s="1"/>
  <c r="Z191" i="24" a="1"/>
  <c r="Z191" i="24" s="1"/>
  <c r="Z310" i="24" a="1"/>
  <c r="Z310" i="24" s="1"/>
  <c r="Z110" i="24" a="1"/>
  <c r="Z110" i="24" s="1"/>
  <c r="Z675" i="24" a="1"/>
  <c r="Z675" i="24" s="1"/>
  <c r="Z291" i="24" a="1"/>
  <c r="Z291" i="24" s="1"/>
  <c r="Z630" i="24" a="1"/>
  <c r="Z630" i="24" s="1"/>
  <c r="Z49" i="24" a="1"/>
  <c r="Z49" i="24" s="1"/>
  <c r="Z341" i="24" a="1"/>
  <c r="Z341" i="24" s="1"/>
  <c r="Z456" i="24" a="1"/>
  <c r="Z456" i="24" s="1"/>
  <c r="Z422" i="24" a="1"/>
  <c r="Z422" i="24" s="1"/>
  <c r="Z193" i="24" a="1"/>
  <c r="Z193" i="24" s="1"/>
  <c r="Z427" i="24" a="1"/>
  <c r="Z427" i="24" s="1"/>
  <c r="Z733" i="24" a="1"/>
  <c r="Z733" i="24" s="1"/>
  <c r="Y520" i="24"/>
  <c r="Y605" i="24"/>
  <c r="Z451" i="24" a="1"/>
  <c r="Z451" i="24" s="1"/>
  <c r="Z82" i="24" a="1"/>
  <c r="Z82" i="24" s="1"/>
  <c r="Z418" i="24" a="1"/>
  <c r="Z418" i="24" s="1"/>
  <c r="Z35" i="24" a="1"/>
  <c r="Z35" i="24" s="1"/>
  <c r="Z260" i="24" a="1"/>
  <c r="Z260" i="24" s="1"/>
  <c r="Z697" i="24" a="1"/>
  <c r="Z697" i="24" s="1"/>
  <c r="Z29" i="24" a="1"/>
  <c r="Z29" i="24" s="1"/>
  <c r="Z533" i="24" a="1"/>
  <c r="Z533" i="24" s="1"/>
  <c r="Z732" i="24" a="1"/>
  <c r="Z732" i="24" s="1"/>
  <c r="Z551" i="24" a="1"/>
  <c r="Z551" i="24" s="1"/>
  <c r="Z700" i="24" a="1"/>
  <c r="Z700" i="24" s="1"/>
  <c r="Z299" i="24" a="1"/>
  <c r="Z299" i="24" s="1"/>
  <c r="Z654" i="24" a="1"/>
  <c r="Z654" i="24" s="1"/>
  <c r="Z142" i="24" a="1"/>
  <c r="Z142" i="24" s="1"/>
  <c r="Z772" i="24" a="1"/>
  <c r="Z772" i="24" s="1"/>
  <c r="Z571" i="24" a="1"/>
  <c r="Z571" i="24" s="1"/>
  <c r="Z363" i="24" a="1"/>
  <c r="Z363" i="24" s="1"/>
  <c r="Z205" i="24" a="1"/>
  <c r="Z205" i="24" s="1"/>
  <c r="Z584" i="24" a="1"/>
  <c r="Z584" i="24" s="1"/>
  <c r="Z306" i="24" a="1"/>
  <c r="Z306" i="24" s="1"/>
  <c r="Z20" i="24" a="1"/>
  <c r="Z20" i="24" s="1"/>
  <c r="Z656" i="24" a="1"/>
  <c r="Z656" i="24" s="1"/>
  <c r="Y528" i="24"/>
  <c r="Z689" i="24" a="1"/>
  <c r="Z689" i="24" s="1"/>
  <c r="Z339" i="24" a="1"/>
  <c r="Z339" i="24" s="1"/>
  <c r="Z502" i="24" a="1"/>
  <c r="Z502" i="24" s="1"/>
  <c r="Z249" i="24" a="1"/>
  <c r="Z249" i="24" s="1"/>
  <c r="Z672" i="24" a="1"/>
  <c r="Z672" i="24" s="1"/>
  <c r="Z336" i="24" a="1"/>
  <c r="Z336" i="24" s="1"/>
  <c r="Z86" i="24" a="1"/>
  <c r="Z86" i="24" s="1"/>
  <c r="Z380" i="24" a="1"/>
  <c r="Z380" i="24" s="1"/>
  <c r="Z570" i="24" a="1"/>
  <c r="Z570" i="24" s="1"/>
  <c r="Z735" i="24" a="1"/>
  <c r="Z735" i="24" s="1"/>
  <c r="Z351" i="24" a="1"/>
  <c r="Z351" i="24" s="1"/>
  <c r="Z386" i="24" a="1"/>
  <c r="Z386" i="24" s="1"/>
  <c r="Z674" i="24" a="1"/>
  <c r="Z674" i="24" s="1"/>
  <c r="Z365" i="24" a="1"/>
  <c r="Z365" i="24" s="1"/>
  <c r="Z746" i="24" a="1"/>
  <c r="Z746" i="24" s="1"/>
  <c r="Z508" i="24" a="1"/>
  <c r="Z508" i="24" s="1"/>
  <c r="Z718" i="24" a="1"/>
  <c r="Z718" i="24" s="1"/>
  <c r="Z740" i="24" a="1"/>
  <c r="Z740" i="24" s="1"/>
  <c r="Z610" i="24" a="1"/>
  <c r="Z610" i="24" s="1"/>
  <c r="Z354" i="24" a="1"/>
  <c r="Z354" i="24" s="1"/>
  <c r="Z625" i="24" a="1"/>
  <c r="Z625" i="24" s="1"/>
  <c r="Z416" i="24" a="1"/>
  <c r="Z416" i="24" s="1"/>
  <c r="Z158" i="24" a="1"/>
  <c r="Z158" i="24" s="1"/>
  <c r="Z651" i="24" a="1"/>
  <c r="Z651" i="24" s="1"/>
  <c r="Z569" i="24" a="1"/>
  <c r="Z569" i="24" s="1"/>
  <c r="Y521" i="24"/>
  <c r="Z609" i="24" a="1"/>
  <c r="Z609" i="24" s="1"/>
  <c r="Z126" i="24" a="1"/>
  <c r="Z126" i="24" s="1"/>
  <c r="Z483" i="24" a="1"/>
  <c r="Z483" i="24" s="1"/>
  <c r="Z720" i="24" a="1"/>
  <c r="Z720" i="24" s="1"/>
  <c r="Z75" i="24" a="1"/>
  <c r="Z75" i="24" s="1"/>
  <c r="Z384" i="24" a="1"/>
  <c r="Z384" i="24" s="1"/>
  <c r="Z546" i="24" a="1"/>
  <c r="Z546" i="24" s="1"/>
  <c r="Z199" i="24" a="1"/>
  <c r="Z199" i="24" s="1"/>
  <c r="Z744" i="24" a="1"/>
  <c r="Z744" i="24" s="1"/>
  <c r="Z172" i="24" a="1"/>
  <c r="Z172" i="24" s="1"/>
  <c r="Z32" i="24" a="1"/>
  <c r="Z32" i="24" s="1"/>
  <c r="Z757" i="24" a="1"/>
  <c r="Z757" i="24" s="1"/>
  <c r="Z43" i="24" a="1"/>
  <c r="Z43" i="24" s="1"/>
  <c r="Z762" i="24" a="1"/>
  <c r="Z762" i="24" s="1"/>
  <c r="Z297" i="24" a="1"/>
  <c r="Z297" i="24" s="1"/>
  <c r="Z752" i="24" a="1"/>
  <c r="Z752" i="24" s="1"/>
  <c r="Z187" i="24" a="1"/>
  <c r="Z187" i="24" s="1"/>
  <c r="Z5" i="24" a="1"/>
  <c r="Z5" i="24" s="1"/>
  <c r="Z405" i="24" a="1"/>
  <c r="Z405" i="24" s="1"/>
  <c r="Z54" i="24" a="1"/>
  <c r="Z54" i="24" s="1"/>
  <c r="Z399" i="24" a="1"/>
  <c r="Z399" i="24" s="1"/>
  <c r="Z295" i="24" a="1"/>
  <c r="Z295" i="24" s="1"/>
  <c r="Z778" i="24" a="1"/>
  <c r="Z778" i="24" s="1"/>
  <c r="Y689" i="24"/>
  <c r="Y569" i="24"/>
  <c r="Z520" i="24" a="1"/>
  <c r="Z520" i="24" s="1"/>
  <c r="Z305" i="24" a="1"/>
  <c r="Z305" i="24" s="1"/>
  <c r="Z703" i="24" a="1"/>
  <c r="Z703" i="24" s="1"/>
  <c r="Z417" i="24" a="1"/>
  <c r="Z417" i="24" s="1"/>
  <c r="Z302" i="24" a="1"/>
  <c r="Z302" i="24" s="1"/>
  <c r="Z597" i="24" a="1"/>
  <c r="Z597" i="24" s="1"/>
  <c r="Z67" i="24" a="1"/>
  <c r="Z67" i="24" s="1"/>
  <c r="Z739" i="24" a="1"/>
  <c r="Z739" i="24" s="1"/>
  <c r="Z124" i="24" a="1"/>
  <c r="Z124" i="24" s="1"/>
  <c r="Z237" i="24" a="1"/>
  <c r="Z237" i="24" s="1"/>
  <c r="Z350" i="24" a="1"/>
  <c r="Z350" i="24" s="1"/>
  <c r="Z717" i="24" a="1"/>
  <c r="Z717" i="24" s="1"/>
  <c r="Z713" i="24" a="1"/>
  <c r="Z713" i="24" s="1"/>
  <c r="Z183" i="24" a="1"/>
  <c r="Z183" i="24" s="1"/>
  <c r="Z448" i="24" a="1"/>
  <c r="Z448" i="24" s="1"/>
  <c r="Z11" i="24" a="1"/>
  <c r="Z11" i="24" s="1"/>
  <c r="Z100" i="24" a="1"/>
  <c r="Z100" i="24" s="1"/>
  <c r="Z531" i="24" a="1"/>
  <c r="Z531" i="24" s="1"/>
  <c r="Z194" i="24" a="1"/>
  <c r="Z194" i="24" s="1"/>
  <c r="Z567" i="24" a="1"/>
  <c r="Z567" i="24" s="1"/>
  <c r="Z428" i="24" a="1"/>
  <c r="Z428" i="24" s="1"/>
  <c r="Z285" i="24" a="1"/>
  <c r="Z285" i="24" s="1"/>
  <c r="Z587" i="24" a="1"/>
  <c r="Z587" i="24" s="1"/>
  <c r="Z566" i="24" a="1"/>
  <c r="Z566" i="24" s="1"/>
  <c r="Z130" i="24" a="1"/>
  <c r="Z130" i="24" s="1"/>
  <c r="Z398" i="24" a="1"/>
  <c r="Z398" i="24" s="1"/>
  <c r="Z683" i="24" a="1"/>
  <c r="Z683" i="24" s="1"/>
  <c r="Z523" i="24" a="1"/>
  <c r="Z523" i="24" s="1"/>
  <c r="Z200" i="24" a="1"/>
  <c r="Z200" i="24" s="1"/>
  <c r="Z603" i="24" a="1"/>
  <c r="Z603" i="24" s="1"/>
  <c r="Z709" i="24" a="1"/>
  <c r="Z709" i="24" s="1"/>
  <c r="Z786" i="24" a="1"/>
  <c r="Z786" i="24" s="1"/>
  <c r="Z614" i="24" a="1"/>
  <c r="Z614" i="24" s="1"/>
  <c r="Z580" i="24" a="1"/>
  <c r="Z580" i="24" s="1"/>
  <c r="Z322" i="24" a="1"/>
  <c r="Z322" i="24" s="1"/>
  <c r="Z736" i="24" a="1"/>
  <c r="Z736" i="24" s="1"/>
  <c r="Z136" i="24" a="1"/>
  <c r="Z136" i="24" s="1"/>
  <c r="Z751" i="24" a="1"/>
  <c r="Z751" i="24" s="1"/>
  <c r="Z771" i="24" a="1"/>
  <c r="Z771" i="24" s="1"/>
  <c r="Z639" i="24" a="1"/>
  <c r="Z639" i="24" s="1"/>
  <c r="Z17" i="24" a="1"/>
  <c r="Z17" i="24" s="1"/>
  <c r="Z57" i="24" a="1"/>
  <c r="Z57" i="24" s="1"/>
  <c r="Z238" i="24" a="1"/>
  <c r="Z238" i="24" s="1"/>
  <c r="Z13" i="24" a="1"/>
  <c r="Z13" i="24" s="1"/>
  <c r="Z373" i="24" a="1"/>
  <c r="Z373" i="24" s="1"/>
  <c r="Z562" i="24" a="1"/>
  <c r="Z562" i="24" s="1"/>
  <c r="Z459" i="24" a="1"/>
  <c r="Z459" i="24" s="1"/>
  <c r="Z544" i="24" a="1"/>
  <c r="Z544" i="24" s="1"/>
  <c r="Z558" i="24" a="1"/>
  <c r="Z558" i="24" s="1"/>
  <c r="Z787" i="24" a="1"/>
  <c r="Z787" i="24" s="1"/>
  <c r="Z555" i="24" a="1"/>
  <c r="Z555" i="24" s="1"/>
  <c r="Z143" i="24" a="1"/>
  <c r="Z143" i="24" s="1"/>
  <c r="Z162" i="24" a="1"/>
  <c r="Z162" i="24" s="1"/>
  <c r="Z443" i="24" a="1"/>
  <c r="Z443" i="24" s="1"/>
  <c r="Z758" i="24" a="1"/>
  <c r="Z758" i="24" s="1"/>
  <c r="Z395" i="24" a="1"/>
  <c r="Z395" i="24" s="1"/>
  <c r="Z97" i="24" a="1"/>
  <c r="Z97" i="24" s="1"/>
  <c r="Z660" i="24" a="1"/>
  <c r="Z660" i="24" s="1"/>
  <c r="Z452" i="24" a="1"/>
  <c r="Z452" i="24" s="1"/>
  <c r="Z748" i="24" a="1"/>
  <c r="Z748" i="24" s="1"/>
  <c r="Z763" i="24" a="1"/>
  <c r="Z763" i="24" s="1"/>
  <c r="Z89" i="24" a="1"/>
  <c r="Z89" i="24" s="1"/>
  <c r="Z652" i="24" a="1"/>
  <c r="Z652" i="24" s="1"/>
  <c r="Z41" i="24" a="1"/>
  <c r="Z41" i="24" s="1"/>
  <c r="Z28" i="24" a="1"/>
  <c r="Z28" i="24" s="1"/>
  <c r="Z122" i="24" a="1"/>
  <c r="Z122" i="24" s="1"/>
  <c r="Z247" i="24" a="1"/>
  <c r="Z247" i="24" s="1"/>
  <c r="Z296" i="24" a="1"/>
  <c r="Z296" i="24" s="1"/>
  <c r="Z525" i="24" a="1"/>
  <c r="Z525" i="24" s="1"/>
  <c r="Z640" i="24" a="1"/>
  <c r="Z640" i="24" s="1"/>
  <c r="Z70" i="24" a="1"/>
  <c r="Z70" i="24" s="1"/>
  <c r="Z144" i="24" a="1"/>
  <c r="Z144" i="24" s="1"/>
  <c r="Z613" i="24" a="1"/>
  <c r="Z613" i="24" s="1"/>
  <c r="Z780" i="24" a="1"/>
  <c r="Z780" i="24" s="1"/>
  <c r="Z10" i="24" a="1"/>
  <c r="Z10" i="24" s="1"/>
  <c r="Z146" i="24" a="1"/>
  <c r="Z146" i="24" s="1"/>
  <c r="Z266" i="24" a="1"/>
  <c r="Z266" i="24" s="1"/>
  <c r="Z338" i="24" a="1"/>
  <c r="Z338" i="24" s="1"/>
  <c r="Z470" i="24" a="1"/>
  <c r="Z470" i="24" s="1"/>
  <c r="Z149" i="24" a="1"/>
  <c r="Z149" i="24" s="1"/>
  <c r="Z148" i="24" a="1"/>
  <c r="Z148" i="24" s="1"/>
  <c r="Z304" i="24" a="1"/>
  <c r="Z304" i="24" s="1"/>
  <c r="Z340" i="24" a="1"/>
  <c r="Z340" i="24" s="1"/>
  <c r="Z506" i="24" a="1"/>
  <c r="Z506" i="24" s="1"/>
  <c r="Z557" i="24" a="1"/>
  <c r="Z557" i="24" s="1"/>
  <c r="Z678" i="24" a="1"/>
  <c r="Z678" i="24" s="1"/>
  <c r="Z16" i="24" a="1"/>
  <c r="Z16" i="24" s="1"/>
  <c r="Z245" i="24" a="1"/>
  <c r="Z245" i="24" s="1"/>
  <c r="Z325" i="24" a="1"/>
  <c r="Z325" i="24" s="1"/>
  <c r="Z442" i="24" a="1"/>
  <c r="Z442" i="24" s="1"/>
  <c r="Z96" i="24" a="1"/>
  <c r="Z96" i="24" s="1"/>
  <c r="Z224" i="24" a="1"/>
  <c r="Z224" i="24" s="1"/>
  <c r="Z289" i="24" a="1"/>
  <c r="Z289" i="24" s="1"/>
  <c r="Z327" i="24" a="1"/>
  <c r="Z327" i="24" s="1"/>
  <c r="Z491" i="24" a="1"/>
  <c r="Z491" i="24" s="1"/>
  <c r="Z541" i="24" a="1"/>
  <c r="Z541" i="24" s="1"/>
  <c r="Z664" i="24" a="1"/>
  <c r="Z664" i="24" s="1"/>
  <c r="Z118" i="24" a="1"/>
  <c r="Z118" i="24" s="1"/>
  <c r="Z368" i="24" a="1"/>
  <c r="Z368" i="24" s="1"/>
  <c r="Z632" i="24" a="1"/>
  <c r="Z632" i="24" s="1"/>
  <c r="Z69" i="24" a="1"/>
  <c r="Z69" i="24" s="1"/>
  <c r="Z204" i="24" a="1"/>
  <c r="Z204" i="24" s="1"/>
  <c r="Z360" i="24" a="1"/>
  <c r="Z360" i="24" s="1"/>
  <c r="Z412" i="24" a="1"/>
  <c r="Z412" i="24" s="1"/>
  <c r="Z133" i="24" a="1"/>
  <c r="Z133" i="24" s="1"/>
  <c r="Z492" i="24" a="1"/>
  <c r="Z492" i="24" s="1"/>
  <c r="Z688" i="24" a="1"/>
  <c r="Z688" i="24" s="1"/>
  <c r="Z476" i="24" a="1"/>
  <c r="Z476" i="24" s="1"/>
  <c r="Z464" i="24" a="1"/>
  <c r="Z464" i="24" s="1"/>
  <c r="Z294" i="24" a="1"/>
  <c r="Z294" i="24" s="1"/>
  <c r="Z227" i="24" a="1"/>
  <c r="Z227" i="24" s="1"/>
  <c r="Z178" i="24" a="1"/>
  <c r="Z178" i="24" s="1"/>
  <c r="Z634" i="24" a="1"/>
  <c r="Z634" i="24" s="1"/>
  <c r="Z458" i="24" a="1"/>
  <c r="Z458" i="24" s="1"/>
  <c r="Z554" i="24" a="1"/>
  <c r="Z554" i="24" s="1"/>
  <c r="Z572" i="24" a="1"/>
  <c r="Z572" i="24" s="1"/>
  <c r="Z315" i="24" a="1"/>
  <c r="Z315" i="24" s="1"/>
  <c r="Z723" i="24" a="1"/>
  <c r="Z723" i="24" s="1"/>
  <c r="Z127" i="24" a="1"/>
  <c r="Z127" i="24" s="1"/>
  <c r="Z629" i="24" a="1"/>
  <c r="Z629" i="24" s="1"/>
  <c r="Z410" i="24" a="1"/>
  <c r="Z410" i="24" s="1"/>
  <c r="Z499" i="24" a="1"/>
  <c r="Z499" i="24" s="1"/>
  <c r="Z44" i="24" a="1"/>
  <c r="Z44" i="24" s="1"/>
  <c r="Z355" i="24" a="1"/>
  <c r="Z355" i="24" s="1"/>
  <c r="Z218" i="24" a="1"/>
  <c r="Z218" i="24" s="1"/>
  <c r="Z768" i="24" a="1"/>
  <c r="Z768" i="24" s="1"/>
  <c r="Z488" i="24" a="1"/>
  <c r="Z488" i="24" s="1"/>
  <c r="Z661" i="24" a="1"/>
  <c r="Z661" i="24" s="1"/>
  <c r="Z33" i="24" a="1"/>
  <c r="Z33" i="24" s="1"/>
  <c r="Z622" i="24" a="1"/>
  <c r="Z622" i="24" s="1"/>
  <c r="Z706" i="24" a="1"/>
  <c r="Z706" i="24" s="1"/>
  <c r="Z59" i="24" a="1"/>
  <c r="Z59" i="24" s="1"/>
  <c r="Z493" i="24" a="1"/>
  <c r="Z493" i="24" s="1"/>
  <c r="Z159" i="24" a="1"/>
  <c r="Z159" i="24" s="1"/>
  <c r="Z561" i="24" a="1"/>
  <c r="Z561" i="24" s="1"/>
  <c r="Z699" i="24" a="1"/>
  <c r="Z699" i="24" s="1"/>
  <c r="Z52" i="24" a="1"/>
  <c r="Z52" i="24" s="1"/>
  <c r="Z444" i="24" a="1"/>
  <c r="Z444" i="24" s="1"/>
  <c r="Z472" i="24" a="1"/>
  <c r="Z472" i="24" s="1"/>
  <c r="Z692" i="24" a="1"/>
  <c r="Z692" i="24" s="1"/>
  <c r="Z34" i="24" a="1"/>
  <c r="Z34" i="24" s="1"/>
  <c r="Z447" i="24" a="1"/>
  <c r="Z447" i="24" s="1"/>
  <c r="Z211" i="24" a="1"/>
  <c r="Z211" i="24" s="1"/>
  <c r="Z445" i="24" a="1"/>
  <c r="Z445" i="24" s="1"/>
  <c r="Z574" i="24" a="1"/>
  <c r="Z574" i="24" s="1"/>
  <c r="Z616" i="24" a="1"/>
  <c r="Z616" i="24" s="1"/>
  <c r="Z46" i="24" a="1"/>
  <c r="Z46" i="24" s="1"/>
  <c r="Z537" i="24" a="1"/>
  <c r="Z537" i="24" s="1"/>
  <c r="Z704" i="24" a="1"/>
  <c r="Z704" i="24" s="1"/>
  <c r="Z50" i="24" a="1"/>
  <c r="Z50" i="24" s="1"/>
  <c r="Z106" i="24" a="1"/>
  <c r="Z106" i="24" s="1"/>
  <c r="Z175" i="24" a="1"/>
  <c r="Z175" i="24" s="1"/>
  <c r="Z272" i="24" a="1"/>
  <c r="Z272" i="24" s="1"/>
  <c r="Z396" i="24" a="1"/>
  <c r="Z396" i="24" s="1"/>
  <c r="Z109" i="24" a="1"/>
  <c r="Z109" i="24" s="1"/>
  <c r="Z108" i="24" a="1"/>
  <c r="Z108" i="24" s="1"/>
  <c r="Z233" i="24" a="1"/>
  <c r="Z233" i="24" s="1"/>
  <c r="Z274" i="24" a="1"/>
  <c r="Z274" i="24" s="1"/>
  <c r="Z429" i="24" a="1"/>
  <c r="Z429" i="24" s="1"/>
  <c r="Z490" i="24" a="1"/>
  <c r="Z490" i="24" s="1"/>
  <c r="Z599" i="24" a="1"/>
  <c r="Z599" i="24" s="1"/>
  <c r="Z18" i="24" a="1"/>
  <c r="Z18" i="24" s="1"/>
  <c r="Z455" i="24" a="1"/>
  <c r="Z455" i="24" s="1"/>
  <c r="Z258" i="24" a="1"/>
  <c r="Z258" i="24" s="1"/>
  <c r="Z382" i="24" a="1"/>
  <c r="Z382" i="24" s="1"/>
  <c r="Z68" i="24" a="1"/>
  <c r="Z68" i="24" s="1"/>
  <c r="Z95" i="24" a="1"/>
  <c r="Z95" i="24" s="1"/>
  <c r="Z212" i="24" a="1"/>
  <c r="Z212" i="24" s="1"/>
  <c r="Z253" i="24" a="1"/>
  <c r="Z253" i="24" s="1"/>
  <c r="Z406" i="24" a="1"/>
  <c r="Z406" i="24" s="1"/>
  <c r="Z471" i="24" a="1"/>
  <c r="Z471" i="24" s="1"/>
  <c r="Z581" i="24" a="1"/>
  <c r="Z581" i="24" s="1"/>
  <c r="Z167" i="24" a="1"/>
  <c r="Z167" i="24" s="1"/>
  <c r="Z301" i="24" a="1"/>
  <c r="Z301" i="24" s="1"/>
  <c r="Z564" i="24" a="1"/>
  <c r="Z564" i="24" s="1"/>
  <c r="Z769" i="24" a="1"/>
  <c r="Z769" i="24" s="1"/>
  <c r="Z145" i="24" a="1"/>
  <c r="Z145" i="24" s="1"/>
  <c r="Z287" i="24" a="1"/>
  <c r="Z287" i="24" s="1"/>
  <c r="Z352" i="24" a="1"/>
  <c r="Z352" i="24" s="1"/>
  <c r="Z30" i="24" a="1"/>
  <c r="Z30" i="24" s="1"/>
  <c r="Z784" i="24" a="1"/>
  <c r="Z784" i="24" s="1"/>
  <c r="Z481" i="24" a="1"/>
  <c r="Z481" i="24" s="1"/>
  <c r="Z387" i="24" a="1"/>
  <c r="Z387" i="24" s="1"/>
  <c r="Z319" i="24" a="1"/>
  <c r="Z319" i="24" s="1"/>
  <c r="Z228" i="24" a="1"/>
  <c r="Z228" i="24" s="1"/>
  <c r="Z785" i="24" a="1"/>
  <c r="Z785" i="24" s="1"/>
  <c r="Z511" i="24" a="1"/>
  <c r="Z511" i="24" s="1"/>
  <c r="Z721" i="24" a="1"/>
  <c r="Z721" i="24" s="1"/>
  <c r="Z761" i="24" a="1"/>
  <c r="Z761" i="24" s="1"/>
  <c r="Z367" i="24" a="1"/>
  <c r="Z367" i="24" s="1"/>
  <c r="Z226" i="24" a="1"/>
  <c r="Z226" i="24" s="1"/>
  <c r="Z120" i="24" a="1"/>
  <c r="Z120" i="24" s="1"/>
  <c r="Z308" i="24" a="1"/>
  <c r="Z308" i="24" s="1"/>
  <c r="Z693" i="24" a="1"/>
  <c r="Z693" i="24" s="1"/>
  <c r="Z426" i="24" a="1"/>
  <c r="Z426" i="24" s="1"/>
  <c r="Z58" i="24" a="1"/>
  <c r="Z58" i="24" s="1"/>
  <c r="Z408" i="24" a="1"/>
  <c r="Z408" i="24" s="1"/>
  <c r="Z326" i="24" a="1"/>
  <c r="Z326" i="24" s="1"/>
  <c r="Z475" i="24" a="1"/>
  <c r="Z475" i="24" s="1"/>
  <c r="Z487" i="24" a="1"/>
  <c r="Z487" i="24" s="1"/>
  <c r="Z503" i="24" a="1"/>
  <c r="Z503" i="24" s="1"/>
  <c r="Z450" i="24" a="1"/>
  <c r="Z450" i="24" s="1"/>
  <c r="Z563" i="24" a="1"/>
  <c r="Z563" i="24" s="1"/>
  <c r="Z626" i="24" a="1"/>
  <c r="Z626" i="24" s="1"/>
  <c r="Z579" i="24" a="1"/>
  <c r="Z579" i="24" s="1"/>
  <c r="Z254" i="24" a="1"/>
  <c r="Z254" i="24" s="1"/>
  <c r="Z486" i="24" a="1"/>
  <c r="Z486" i="24" s="1"/>
  <c r="Z411" i="24" a="1"/>
  <c r="Z411" i="24" s="1"/>
  <c r="Z698" i="24" a="1"/>
  <c r="Z698" i="24" s="1"/>
  <c r="Z184" i="24" a="1"/>
  <c r="Z184" i="24" s="1"/>
  <c r="Z461" i="24" a="1"/>
  <c r="Z461" i="24" s="1"/>
  <c r="Z441" i="24" a="1"/>
  <c r="Z441" i="24" s="1"/>
  <c r="Z403" i="24" a="1"/>
  <c r="Z403" i="24" s="1"/>
  <c r="Z518" i="24" a="1"/>
  <c r="Z518" i="24" s="1"/>
  <c r="Z507" i="24" a="1"/>
  <c r="Z507" i="24" s="1"/>
  <c r="Z722" i="24" a="1"/>
  <c r="Z722" i="24" s="1"/>
  <c r="Z615" i="24" a="1"/>
  <c r="Z615" i="24" s="1"/>
  <c r="Z269" i="24" a="1"/>
  <c r="Z269" i="24" s="1"/>
  <c r="Z275" i="24" a="1"/>
  <c r="Z275" i="24" s="1"/>
  <c r="Z669" i="24" a="1"/>
  <c r="Z669" i="24" s="1"/>
  <c r="Z695" i="24" a="1"/>
  <c r="Z695" i="24" s="1"/>
  <c r="Z263" i="24" a="1"/>
  <c r="Z263" i="24" s="1"/>
  <c r="Z261" i="24" a="1"/>
  <c r="Z261" i="24" s="1"/>
  <c r="Z153" i="24" a="1"/>
  <c r="Z153" i="24" s="1"/>
  <c r="Z621" i="24" a="1"/>
  <c r="Z621" i="24" s="1"/>
  <c r="Z789" i="24" a="1"/>
  <c r="Z789" i="24" s="1"/>
  <c r="Z24" i="24" a="1"/>
  <c r="Z24" i="24" s="1"/>
  <c r="Z154" i="24" a="1"/>
  <c r="Z154" i="24" s="1"/>
  <c r="Z361" i="24" a="1"/>
  <c r="Z361" i="24" s="1"/>
  <c r="Z505" i="24" a="1"/>
  <c r="Z505" i="24" s="1"/>
  <c r="Z548" i="24" a="1"/>
  <c r="Z548" i="24" s="1"/>
  <c r="Z307" i="24" a="1"/>
  <c r="Z307" i="24" s="1"/>
  <c r="Z440" i="24" a="1"/>
  <c r="Z440" i="24" s="1"/>
  <c r="Z628" i="24" a="1"/>
  <c r="Z628" i="24" s="1"/>
  <c r="Z593" i="24" a="1"/>
  <c r="Z593" i="24" s="1"/>
  <c r="Z747" i="24" a="1"/>
  <c r="Z747" i="24" s="1"/>
  <c r="Z84" i="24" a="1"/>
  <c r="Z84" i="24" s="1"/>
  <c r="Z203" i="24" a="1"/>
  <c r="Z203" i="24" s="1"/>
  <c r="Z331" i="24" a="1"/>
  <c r="Z331" i="24" s="1"/>
  <c r="Z667" i="24" a="1"/>
  <c r="Z667" i="24" s="1"/>
  <c r="Z12" i="24" a="1"/>
  <c r="Z12" i="24" s="1"/>
  <c r="Z170" i="24" a="1"/>
  <c r="Z170" i="24" s="1"/>
  <c r="Z197" i="24" a="1"/>
  <c r="Z197" i="24" s="1"/>
  <c r="Z346" i="24" a="1"/>
  <c r="Z346" i="24" s="1"/>
  <c r="Z397" i="24" a="1"/>
  <c r="Z397" i="24" s="1"/>
  <c r="Z522" i="24" a="1"/>
  <c r="Z522" i="24" s="1"/>
  <c r="Z734" i="24" a="1"/>
  <c r="Z734" i="24" s="1"/>
  <c r="Z8" i="24" a="1"/>
  <c r="Z8" i="24" s="1"/>
  <c r="Z182" i="24" a="1"/>
  <c r="Z182" i="24" s="1"/>
  <c r="Z317" i="24" a="1"/>
  <c r="Z317" i="24" s="1"/>
  <c r="Z737" i="24" a="1"/>
  <c r="Z737" i="24" s="1"/>
  <c r="Z74" i="24" a="1"/>
  <c r="Z74" i="24" s="1"/>
  <c r="Z176" i="24" a="1"/>
  <c r="Z176" i="24" s="1"/>
  <c r="Z333" i="24" a="1"/>
  <c r="Z333" i="24" s="1"/>
  <c r="Z383" i="24" a="1"/>
  <c r="Z383" i="24" s="1"/>
  <c r="Z504" i="24" a="1"/>
  <c r="Z504" i="24" s="1"/>
  <c r="Z112" i="24" a="1"/>
  <c r="Z112" i="24" s="1"/>
  <c r="Z243" i="24" a="1"/>
  <c r="Z243" i="24" s="1"/>
  <c r="Z489" i="24" a="1"/>
  <c r="Z489" i="24" s="1"/>
  <c r="Z696" i="24" a="1"/>
  <c r="Z696" i="24" s="1"/>
  <c r="Z113" i="24" a="1"/>
  <c r="Z113" i="24" s="1"/>
  <c r="Z230" i="24" a="1"/>
  <c r="Z230" i="24" s="1"/>
  <c r="Z286" i="24" a="1"/>
  <c r="Z286" i="24" s="1"/>
  <c r="Z188" i="24" a="1"/>
  <c r="Z188" i="24" s="1"/>
  <c r="Z687" i="24" a="1"/>
  <c r="Z687" i="24" s="1"/>
  <c r="Z409" i="24" a="1"/>
  <c r="Z409" i="24" s="1"/>
  <c r="Z236" i="24" a="1"/>
  <c r="Z236" i="24" s="1"/>
  <c r="Z235" i="24" a="1"/>
  <c r="Z235" i="24" s="1"/>
  <c r="Z125" i="24" a="1"/>
  <c r="Z125" i="24" s="1"/>
  <c r="Z707" i="24" a="1"/>
  <c r="Z707" i="24" s="1"/>
  <c r="Z87" i="24" a="1"/>
  <c r="Z87" i="24" s="1"/>
  <c r="Z781" i="24" a="1"/>
  <c r="Z781" i="24" s="1"/>
  <c r="Z743" i="24" a="1"/>
  <c r="Z743" i="24" s="1"/>
  <c r="Z666" i="24" a="1"/>
  <c r="Z666" i="24" s="1"/>
  <c r="Z611" i="24" a="1"/>
  <c r="Z611" i="24" s="1"/>
  <c r="Z510" i="24" a="1"/>
  <c r="Z510" i="24" s="1"/>
  <c r="Z642" i="24" a="1"/>
  <c r="Z642" i="24" s="1"/>
  <c r="Z278" i="24" a="1"/>
  <c r="Z278" i="24" s="1"/>
  <c r="Z588" i="24" a="1"/>
  <c r="Z588" i="24" s="1"/>
  <c r="Z115" i="24" a="1"/>
  <c r="Z115" i="24" s="1"/>
  <c r="Z594" i="24" a="1"/>
  <c r="Z594" i="24" s="1"/>
  <c r="Z343" i="24" a="1"/>
  <c r="Z343" i="24" s="1"/>
  <c r="Z750" i="24" a="1"/>
  <c r="Z750" i="24" s="1"/>
  <c r="Z766" i="24" a="1"/>
  <c r="Z766" i="24" s="1"/>
  <c r="Z358" i="24" a="1"/>
  <c r="Z358" i="24" s="1"/>
  <c r="Z729" i="24" a="1"/>
  <c r="Z729" i="24" s="1"/>
  <c r="Z198" i="24" a="1"/>
  <c r="Z198" i="24" s="1"/>
  <c r="Z40" i="24" a="1"/>
  <c r="Z40" i="24" s="1"/>
  <c r="Z600" i="24" a="1"/>
  <c r="Z600" i="24" s="1"/>
  <c r="Z681" i="24" a="1"/>
  <c r="Z681" i="24" s="1"/>
  <c r="Z419" i="24" a="1"/>
  <c r="Z419" i="24" s="1"/>
  <c r="Z51" i="24" a="1"/>
  <c r="Z51" i="24" s="1"/>
  <c r="Z378" i="24" a="1"/>
  <c r="Z378" i="24" s="1"/>
  <c r="Z311" i="24" a="1"/>
  <c r="Z311" i="24" s="1"/>
  <c r="Z684" i="24" a="1"/>
  <c r="Z684" i="24" s="1"/>
  <c r="Z473" i="24" a="1"/>
  <c r="Z473" i="24" s="1"/>
  <c r="Z726" i="24" a="1"/>
  <c r="Z726" i="24" s="1"/>
  <c r="Z337" i="24" a="1"/>
  <c r="Z337" i="24" s="1"/>
  <c r="Z553" i="24" a="1"/>
  <c r="Z553" i="24" s="1"/>
  <c r="Z65" i="24" a="1"/>
  <c r="Z65" i="24" s="1"/>
  <c r="Z714" i="24" a="1"/>
  <c r="Z714" i="24" s="1"/>
  <c r="Z727" i="24" a="1"/>
  <c r="Z727" i="24" s="1"/>
  <c r="Z330" i="24" a="1"/>
  <c r="Z330" i="24" s="1"/>
  <c r="Z321" i="24" a="1"/>
  <c r="Z321" i="24" s="1"/>
  <c r="Z334" i="24" a="1"/>
  <c r="Z334" i="24" s="1"/>
  <c r="Z782" i="24" a="1"/>
  <c r="Z782" i="24" s="1"/>
  <c r="Z547" i="24" a="1"/>
  <c r="Z547" i="24" s="1"/>
  <c r="Z88" i="24" a="1"/>
  <c r="Z88" i="24" s="1"/>
  <c r="Z141" i="24" a="1"/>
  <c r="Z141" i="24" s="1"/>
  <c r="Z376" i="24" a="1"/>
  <c r="Z376" i="24" s="1"/>
  <c r="Z756" i="24" a="1"/>
  <c r="Z756" i="24" s="1"/>
  <c r="Z539" i="24" a="1"/>
  <c r="Z539" i="24" s="1"/>
  <c r="Z38" i="24" a="1"/>
  <c r="Z38" i="24" s="1"/>
  <c r="Z94" i="24" a="1"/>
  <c r="Z94" i="24" s="1"/>
  <c r="Z657" i="24" a="1"/>
  <c r="Z657" i="24" s="1"/>
  <c r="Z545" i="24" a="1"/>
  <c r="Z545" i="24" s="1"/>
  <c r="Z710" i="24" a="1"/>
  <c r="Z710" i="24" s="1"/>
  <c r="Z114" i="24" a="1"/>
  <c r="Z114" i="24" s="1"/>
  <c r="Z281" i="24" a="1"/>
  <c r="Z281" i="24" s="1"/>
  <c r="Z413" i="24" a="1"/>
  <c r="Z413" i="24" s="1"/>
  <c r="Z479" i="24" a="1"/>
  <c r="Z479" i="24" s="1"/>
  <c r="Z234" i="24" a="1"/>
  <c r="Z234" i="24" s="1"/>
  <c r="Z349" i="24" a="1"/>
  <c r="Z349" i="24" s="1"/>
  <c r="Z527" i="24" a="1"/>
  <c r="Z527" i="24" s="1"/>
  <c r="Z526" i="24" a="1"/>
  <c r="Z526" i="24" s="1"/>
  <c r="Z670" i="24" a="1"/>
  <c r="Z670" i="24" s="1"/>
  <c r="Z79" i="24" a="1"/>
  <c r="Z79" i="24" s="1"/>
  <c r="Z83" i="24" a="1"/>
  <c r="Z83" i="24" s="1"/>
  <c r="Z271" i="24" a="1"/>
  <c r="Z271" i="24" s="1"/>
  <c r="Z596" i="24" a="1"/>
  <c r="Z596" i="24" s="1"/>
  <c r="Z755" i="24" a="1"/>
  <c r="Z755" i="24" s="1"/>
  <c r="Z128" i="24" a="1"/>
  <c r="Z128" i="24" s="1"/>
  <c r="Z129" i="24" a="1"/>
  <c r="Z129" i="24" s="1"/>
  <c r="Z259" i="24" a="1"/>
  <c r="Z259" i="24" s="1"/>
  <c r="Z332" i="24" a="1"/>
  <c r="Z332" i="24" s="1"/>
  <c r="Z460" i="24" a="1"/>
  <c r="Z460" i="24" s="1"/>
  <c r="Z650" i="24" a="1"/>
  <c r="Z650" i="24" s="1"/>
  <c r="Z63" i="24" a="1"/>
  <c r="Z63" i="24" s="1"/>
  <c r="Z134" i="24" a="1"/>
  <c r="Z134" i="24" s="1"/>
  <c r="Z257" i="24" a="1"/>
  <c r="Z257" i="24" s="1"/>
  <c r="Z653" i="24" a="1"/>
  <c r="Z653" i="24" s="1"/>
  <c r="Z742" i="24" a="1"/>
  <c r="Z742" i="24" s="1"/>
  <c r="Z107" i="24" a="1"/>
  <c r="Z107" i="24" s="1"/>
  <c r="Z23" i="24" a="1"/>
  <c r="Z23" i="24" s="1"/>
  <c r="Z231" i="24" a="1"/>
  <c r="Z231" i="24" s="1"/>
  <c r="Z318" i="24" a="1"/>
  <c r="Z318" i="24" s="1"/>
  <c r="Z435" i="24" a="1"/>
  <c r="Z435" i="24" s="1"/>
  <c r="Z31" i="24" a="1"/>
  <c r="Z31" i="24" s="1"/>
  <c r="Z353" i="24" a="1"/>
  <c r="Z353" i="24" s="1"/>
  <c r="Z420" i="24" a="1"/>
  <c r="Z420" i="24" s="1"/>
  <c r="Z618" i="24" a="1"/>
  <c r="Z618" i="24" s="1"/>
  <c r="Z21" i="24" a="1"/>
  <c r="Z21" i="24" s="1"/>
  <c r="Z81" i="24" a="1"/>
  <c r="Z81" i="24" s="1"/>
  <c r="Z222" i="24" a="1"/>
  <c r="Z222" i="24" s="1"/>
  <c r="Z98" i="24" a="1"/>
  <c r="Z98" i="24" s="1"/>
  <c r="Z485" i="24" a="1"/>
  <c r="Z485" i="24" s="1"/>
  <c r="Z248" i="24" a="1"/>
  <c r="Z248" i="24" s="1"/>
  <c r="Z189" i="24" a="1"/>
  <c r="Z189" i="24" s="1"/>
  <c r="Z160" i="24" a="1"/>
  <c r="Z160" i="24" s="1"/>
  <c r="Z694" i="24" a="1"/>
  <c r="Z694" i="24" s="1"/>
  <c r="Z604" i="24" a="1"/>
  <c r="Z604" i="24" s="1"/>
  <c r="Z644" i="24" a="1"/>
  <c r="Z644" i="24" s="1"/>
  <c r="Z453" i="24" a="1"/>
  <c r="Z453" i="24" s="1"/>
  <c r="Z754" i="24" a="1"/>
  <c r="Z754" i="24" s="1"/>
  <c r="Z478" i="24" a="1"/>
  <c r="Z478" i="24" s="1"/>
  <c r="Z637" i="24" a="1"/>
  <c r="Z637" i="24" s="1"/>
  <c r="Z627" i="24" a="1"/>
  <c r="Z627" i="24" s="1"/>
  <c r="Z369" i="24" a="1"/>
  <c r="Z369" i="24" s="1"/>
  <c r="Z467" i="24" a="1"/>
  <c r="Z467" i="24" s="1"/>
  <c r="Z636" i="24" a="1"/>
  <c r="Z636" i="24" s="1"/>
  <c r="Z602" i="24" a="1"/>
  <c r="Z602" i="24" s="1"/>
  <c r="Z6" i="24" a="1"/>
  <c r="Z6" i="24" s="1"/>
  <c r="Z196" i="24" a="1"/>
  <c r="Z196" i="24" s="1"/>
  <c r="Z345" i="24" a="1"/>
  <c r="Z345" i="24" s="1"/>
  <c r="Z404" i="24" a="1"/>
  <c r="Z404" i="24" s="1"/>
  <c r="Z156" i="24" a="1"/>
  <c r="Z156" i="24" s="1"/>
  <c r="Z262" i="24" a="1"/>
  <c r="Z262" i="24" s="1"/>
  <c r="Z446" i="24" a="1"/>
  <c r="Z446" i="24" s="1"/>
  <c r="Z430" i="24" a="1"/>
  <c r="Z430" i="24" s="1"/>
  <c r="Z601" i="24" a="1"/>
  <c r="Z601" i="24" s="1"/>
  <c r="Z633" i="24" a="1"/>
  <c r="Z633" i="24" s="1"/>
  <c r="Z62" i="24" a="1"/>
  <c r="Z62" i="24" s="1"/>
  <c r="Z202" i="24" a="1"/>
  <c r="Z202" i="24" s="1"/>
  <c r="Z529" i="24" a="1"/>
  <c r="Z529" i="24" s="1"/>
  <c r="Z691" i="24" a="1"/>
  <c r="Z691" i="24" s="1"/>
  <c r="Z42" i="24" a="1"/>
  <c r="Z42" i="24" s="1"/>
  <c r="Z72" i="24" a="1"/>
  <c r="Z72" i="24" s="1"/>
  <c r="Z362" i="24" a="1"/>
  <c r="Z362" i="24" s="1"/>
  <c r="Z265" i="24" a="1"/>
  <c r="Z265" i="24" s="1"/>
  <c r="Z390" i="24" a="1"/>
  <c r="Z390" i="24" s="1"/>
  <c r="Z575" i="24" a="1"/>
  <c r="Z575" i="24" s="1"/>
  <c r="Z617" i="24" a="1"/>
  <c r="Z617" i="24" s="1"/>
  <c r="Z47" i="24" a="1"/>
  <c r="Z47" i="24" s="1"/>
  <c r="Z181" i="24" a="1"/>
  <c r="Z181" i="24" s="1"/>
  <c r="Z578" i="24" a="1"/>
  <c r="Z578" i="24" s="1"/>
  <c r="Z671" i="24" a="1"/>
  <c r="Z671" i="24" s="1"/>
  <c r="Z26" i="24" a="1"/>
  <c r="Z26" i="24" s="1"/>
  <c r="Z55" i="24" a="1"/>
  <c r="Z55" i="24" s="1"/>
  <c r="Z168" i="24" a="1"/>
  <c r="Z168" i="24" s="1"/>
  <c r="Z251" i="24" a="1"/>
  <c r="Z251" i="24" s="1"/>
  <c r="Z375" i="24" a="1"/>
  <c r="Z375" i="24" s="1"/>
  <c r="Z645" i="24" a="1"/>
  <c r="Z645" i="24" s="1"/>
  <c r="Z111" i="24" a="1"/>
  <c r="Z111" i="24" s="1"/>
  <c r="Z359" i="24" a="1"/>
  <c r="Z359" i="24" s="1"/>
  <c r="Z542" i="24" a="1"/>
  <c r="Z542" i="24" s="1"/>
  <c r="Z649" i="24" a="1"/>
  <c r="Z649" i="24" s="1"/>
  <c r="Z78" i="24" a="1"/>
  <c r="Z78" i="24" s="1"/>
  <c r="Z151" i="24" a="1"/>
  <c r="Z151" i="24" s="1"/>
  <c r="Z61" i="24" a="1"/>
  <c r="Z61" i="24" s="1"/>
  <c r="Z415" i="24" a="1"/>
  <c r="Z415" i="24" s="1"/>
  <c r="Z190" i="24" a="1"/>
  <c r="Z190" i="24" s="1"/>
  <c r="Z431" i="24" a="1"/>
  <c r="Z431" i="24" s="1"/>
  <c r="Z208" i="24" a="1"/>
  <c r="Z208" i="24" s="1"/>
  <c r="Z724" i="24" a="1"/>
  <c r="Z724" i="24" s="1"/>
  <c r="L112" i="31"/>
  <c r="Y56" i="24" s="1"/>
  <c r="L113" i="31"/>
  <c r="L106" i="31"/>
  <c r="L114" i="31"/>
  <c r="Y607" i="24" s="1"/>
  <c r="X107" i="31"/>
  <c r="L107" i="31"/>
  <c r="L115" i="31"/>
  <c r="X109" i="31"/>
  <c r="L108" i="31"/>
  <c r="X110" i="31"/>
  <c r="L109" i="31"/>
  <c r="X111" i="31"/>
  <c r="L110" i="31"/>
  <c r="X112" i="31"/>
  <c r="X115" i="31"/>
  <c r="L111" i="31"/>
  <c r="L7" i="31"/>
  <c r="L15" i="31"/>
  <c r="L23" i="31"/>
  <c r="L31" i="31"/>
  <c r="L39" i="31"/>
  <c r="L47" i="31"/>
  <c r="L55" i="31"/>
  <c r="L63" i="31"/>
  <c r="L71" i="31"/>
  <c r="L79" i="31"/>
  <c r="L87" i="31"/>
  <c r="L95" i="31"/>
  <c r="L103" i="31"/>
  <c r="L8" i="31"/>
  <c r="L16" i="31"/>
  <c r="L24" i="31"/>
  <c r="L32" i="31"/>
  <c r="L40" i="31"/>
  <c r="L48" i="31"/>
  <c r="L56" i="31"/>
  <c r="L64" i="31"/>
  <c r="L72" i="31"/>
  <c r="L80" i="31"/>
  <c r="L88" i="31"/>
  <c r="L96" i="31"/>
  <c r="L104" i="31"/>
  <c r="L9" i="31"/>
  <c r="L17" i="31"/>
  <c r="L25" i="31"/>
  <c r="L33" i="31"/>
  <c r="L41" i="31"/>
  <c r="L49" i="31"/>
  <c r="L57" i="31"/>
  <c r="L65" i="31"/>
  <c r="L73" i="31"/>
  <c r="L81" i="31"/>
  <c r="L89" i="31"/>
  <c r="L97" i="31"/>
  <c r="L105" i="31"/>
  <c r="L2" i="31"/>
  <c r="L10" i="31"/>
  <c r="L18" i="31"/>
  <c r="L26" i="31"/>
  <c r="L34" i="31"/>
  <c r="L42" i="31"/>
  <c r="L50" i="31"/>
  <c r="L58" i="31"/>
  <c r="L66" i="31"/>
  <c r="L74" i="31"/>
  <c r="L82" i="31"/>
  <c r="L90" i="31"/>
  <c r="L98" i="31"/>
  <c r="L3" i="31"/>
  <c r="L11" i="31"/>
  <c r="L19" i="31"/>
  <c r="L27" i="31"/>
  <c r="L35" i="31"/>
  <c r="L43" i="31"/>
  <c r="L51" i="31"/>
  <c r="L59" i="31"/>
  <c r="L67" i="31"/>
  <c r="L75" i="31"/>
  <c r="L83" i="31"/>
  <c r="L91" i="31"/>
  <c r="L99" i="31"/>
  <c r="L4" i="31"/>
  <c r="L12" i="31"/>
  <c r="L20" i="31"/>
  <c r="L28" i="31"/>
  <c r="L36" i="31"/>
  <c r="L44" i="31"/>
  <c r="L52" i="31"/>
  <c r="L60" i="31"/>
  <c r="L68" i="31"/>
  <c r="L76" i="31"/>
  <c r="L84" i="31"/>
  <c r="L92" i="31"/>
  <c r="L100" i="31"/>
  <c r="L5" i="31"/>
  <c r="L13" i="31"/>
  <c r="L21" i="31"/>
  <c r="L29" i="31"/>
  <c r="L37" i="31"/>
  <c r="L45" i="31"/>
  <c r="L53" i="31"/>
  <c r="L61" i="31"/>
  <c r="L69" i="31"/>
  <c r="L77" i="31"/>
  <c r="L85" i="31"/>
  <c r="L93" i="31"/>
  <c r="L101" i="31"/>
  <c r="L14" i="31"/>
  <c r="L78" i="31"/>
  <c r="L22" i="31"/>
  <c r="L86" i="31"/>
  <c r="L30" i="31"/>
  <c r="L94" i="31"/>
  <c r="L70" i="31"/>
  <c r="L38" i="31"/>
  <c r="L102" i="31"/>
  <c r="L6" i="31"/>
  <c r="L46" i="31"/>
  <c r="L54" i="31"/>
  <c r="L62" i="31"/>
  <c r="X113" i="31"/>
  <c r="X92" i="31"/>
  <c r="X60" i="31"/>
  <c r="X28" i="31"/>
  <c r="X96" i="31"/>
  <c r="Z132" i="24" s="1" a="1"/>
  <c r="Z132" i="24" s="1"/>
  <c r="X80" i="31"/>
  <c r="X64" i="31"/>
  <c r="X48" i="31"/>
  <c r="X32" i="31"/>
  <c r="X95" i="31"/>
  <c r="Z753" i="24" s="1" a="1"/>
  <c r="Z753" i="24" s="1"/>
  <c r="X79" i="31"/>
  <c r="X63" i="31"/>
  <c r="Z392" i="24" s="1" a="1"/>
  <c r="Z392" i="24" s="1"/>
  <c r="X47" i="31"/>
  <c r="Z348" i="24" s="1" a="1"/>
  <c r="Z348" i="24" s="1"/>
  <c r="X31" i="31"/>
  <c r="X94" i="31"/>
  <c r="X78" i="31"/>
  <c r="X62" i="31"/>
  <c r="Z774" i="24" s="1" a="1"/>
  <c r="Z774" i="24" s="1"/>
  <c r="X46" i="31"/>
  <c r="X30" i="31"/>
  <c r="X93" i="31"/>
  <c r="X77" i="31"/>
  <c r="Z765" i="24" s="1" a="1"/>
  <c r="Z765" i="24" s="1"/>
  <c r="X61" i="31"/>
  <c r="X45" i="31"/>
  <c r="X29" i="31"/>
  <c r="X100" i="31"/>
  <c r="Z685" i="24" s="1" a="1"/>
  <c r="Z685" i="24" s="1"/>
  <c r="X68" i="31"/>
  <c r="X91" i="31"/>
  <c r="X36" i="31"/>
  <c r="Z80" i="24" s="1" a="1"/>
  <c r="Z80" i="24" s="1"/>
  <c r="X108" i="31"/>
  <c r="X114" i="31"/>
  <c r="X84" i="31"/>
  <c r="X52" i="31"/>
  <c r="X104" i="31"/>
  <c r="X88" i="31"/>
  <c r="X72" i="31"/>
  <c r="X56" i="31"/>
  <c r="X40" i="31"/>
  <c r="Z328" i="24" s="1" a="1"/>
  <c r="Z328" i="24" s="1"/>
  <c r="X103" i="31"/>
  <c r="X87" i="31"/>
  <c r="Z663" i="24" s="1" a="1"/>
  <c r="Z663" i="24" s="1"/>
  <c r="X71" i="31"/>
  <c r="X55" i="31"/>
  <c r="X39" i="31"/>
  <c r="Z300" i="24" s="1" a="1"/>
  <c r="Z300" i="24" s="1"/>
  <c r="X102" i="31"/>
  <c r="X86" i="31"/>
  <c r="X70" i="31"/>
  <c r="X54" i="31"/>
  <c r="Z93" i="24" s="1" a="1"/>
  <c r="Z93" i="24" s="1"/>
  <c r="X38" i="31"/>
  <c r="Z91" i="24" s="1" a="1"/>
  <c r="Z91" i="24" s="1"/>
  <c r="X101" i="31"/>
  <c r="X85" i="31"/>
  <c r="X69" i="31"/>
  <c r="Z223" i="24" s="1" a="1"/>
  <c r="Z223" i="24" s="1"/>
  <c r="X53" i="31"/>
  <c r="X37" i="31"/>
  <c r="X99" i="31"/>
  <c r="X57" i="31"/>
  <c r="X74" i="31"/>
  <c r="Z225" i="24" s="1" a="1"/>
  <c r="Z225" i="24" s="1"/>
  <c r="X42" i="31"/>
  <c r="X105" i="31"/>
  <c r="X89" i="31"/>
  <c r="X73" i="31"/>
  <c r="Z677" i="24" s="1" a="1"/>
  <c r="Z677" i="24" s="1"/>
  <c r="X41" i="31"/>
  <c r="Z329" i="24" s="1" a="1"/>
  <c r="Z329" i="24" s="1"/>
  <c r="X76" i="31"/>
  <c r="Z335" i="24" s="1" a="1"/>
  <c r="Z335" i="24" s="1"/>
  <c r="X75" i="31"/>
  <c r="X98" i="31"/>
  <c r="X90" i="31"/>
  <c r="X66" i="31"/>
  <c r="X58" i="31"/>
  <c r="X67" i="31"/>
  <c r="X51" i="31"/>
  <c r="X35" i="31"/>
  <c r="X106" i="31"/>
  <c r="X34" i="31"/>
  <c r="X49" i="31"/>
  <c r="X44" i="31"/>
  <c r="X97" i="31"/>
  <c r="X81" i="31"/>
  <c r="Z788" i="24" s="1" a="1"/>
  <c r="Z788" i="24" s="1"/>
  <c r="X65" i="31"/>
  <c r="Z155" i="24" s="1" a="1"/>
  <c r="Z155" i="24" s="1"/>
  <c r="X33" i="31"/>
  <c r="X59" i="31"/>
  <c r="Z303" i="24" s="1" a="1"/>
  <c r="Z303" i="24" s="1"/>
  <c r="X27" i="31"/>
  <c r="X82" i="31"/>
  <c r="X50" i="31"/>
  <c r="Z366" i="24" s="1" a="1"/>
  <c r="Z366" i="24" s="1"/>
  <c r="X83" i="31"/>
  <c r="X43" i="31"/>
  <c r="X3" i="31"/>
  <c r="Z374" i="24" a="1"/>
  <c r="Z374" i="24" s="1"/>
  <c r="Z161" i="24" a="1"/>
  <c r="Z161" i="24" s="1"/>
  <c r="Z712" i="24" a="1"/>
  <c r="Z712" i="24" s="1"/>
  <c r="Z745" i="24" a="1"/>
  <c r="Z745" i="24" s="1"/>
  <c r="Z15" i="24" a="1"/>
  <c r="Z15" i="24" s="1"/>
  <c r="Z240" i="24" a="1"/>
  <c r="Z240" i="24" s="1"/>
  <c r="Z407" i="24" a="1"/>
  <c r="Z407" i="24" s="1"/>
  <c r="Z643" i="24" a="1"/>
  <c r="Z643" i="24" s="1"/>
  <c r="Z425" i="24" a="1"/>
  <c r="Z425" i="24" s="1"/>
  <c r="Z662" i="24" a="1"/>
  <c r="Z662" i="24" s="1"/>
  <c r="Z463" i="24" a="1"/>
  <c r="Z463" i="24" s="1"/>
  <c r="Z394" i="24" a="1"/>
  <c r="Z394" i="24" s="1"/>
  <c r="Z559" i="24" a="1"/>
  <c r="Z559" i="24" s="1"/>
  <c r="Z244" i="24" a="1"/>
  <c r="Z244" i="24" s="1"/>
  <c r="Z775" i="24" a="1"/>
  <c r="Z775" i="24" s="1"/>
  <c r="Z530" i="24" a="1"/>
  <c r="Z530" i="24" s="1"/>
  <c r="Z256" i="24" a="1"/>
  <c r="Z256" i="24" s="1"/>
  <c r="Z560" i="24" a="1"/>
  <c r="Z560" i="24" s="1"/>
  <c r="Z73" i="24" a="1"/>
  <c r="Z73" i="24" s="1"/>
  <c r="Z524" i="24" a="1"/>
  <c r="Z524" i="24" s="1"/>
  <c r="Z532" i="24" a="1"/>
  <c r="Z532" i="24" s="1"/>
  <c r="Z773" i="24" a="1"/>
  <c r="Z773" i="24" s="1"/>
  <c r="Z589" i="24" a="1"/>
  <c r="Z589" i="24" s="1"/>
  <c r="Z165" i="24" a="1"/>
  <c r="Z165" i="24" s="1"/>
  <c r="Z185" i="24" a="1"/>
  <c r="Z185" i="24" s="1"/>
  <c r="Z377" i="24" a="1"/>
  <c r="Z377" i="24" s="1"/>
  <c r="Z779" i="24" a="1"/>
  <c r="Z779" i="24" s="1"/>
  <c r="Z519" i="24" a="1"/>
  <c r="Z519" i="24" s="1"/>
  <c r="Z157" i="24" a="1"/>
  <c r="Z157" i="24" s="1"/>
  <c r="Z680" i="24" a="1"/>
  <c r="Z680" i="24" s="1"/>
  <c r="Z64" i="24" a="1"/>
  <c r="Z64" i="24" s="1"/>
  <c r="Z402" i="24" a="1"/>
  <c r="Z402" i="24" s="1"/>
  <c r="Z389" i="24" a="1"/>
  <c r="Z389" i="24" s="1"/>
  <c r="Z501" i="24" a="1"/>
  <c r="Z501" i="24" s="1"/>
  <c r="Z320" i="24" a="1"/>
  <c r="Z320" i="24" s="1"/>
  <c r="Z357" i="24" a="1"/>
  <c r="Z357" i="24" s="1"/>
  <c r="Z381" i="24" a="1"/>
  <c r="Z381" i="24" s="1"/>
  <c r="Z449" i="24" a="1"/>
  <c r="Z449" i="24" s="1"/>
  <c r="Z482" i="24" a="1"/>
  <c r="Z482" i="24" s="1"/>
  <c r="Z241" i="24" a="1"/>
  <c r="Z241" i="24" s="1"/>
  <c r="Z356" i="24" a="1"/>
  <c r="Z356" i="24" s="1"/>
  <c r="Z536" i="24" a="1"/>
  <c r="Z536" i="24" s="1"/>
  <c r="Z535" i="24" a="1"/>
  <c r="Z535" i="24" s="1"/>
  <c r="Z759" i="24" a="1"/>
  <c r="Z759" i="24" s="1"/>
  <c r="Z92" i="24" a="1"/>
  <c r="Z92" i="24" s="1"/>
  <c r="Z280" i="24" a="1"/>
  <c r="Z280" i="24" s="1"/>
  <c r="Z344" i="24" a="1"/>
  <c r="Z344" i="24" s="1"/>
  <c r="Z117" i="24" a="1"/>
  <c r="Z117" i="24" s="1"/>
  <c r="Z163" i="24" a="1"/>
  <c r="Z163" i="24" s="1"/>
  <c r="Z314" i="24" a="1"/>
  <c r="Z314" i="24" s="1"/>
  <c r="Z347" i="24" a="1"/>
  <c r="Z347" i="24" s="1"/>
  <c r="Z514" i="24" a="1"/>
  <c r="Z514" i="24" s="1"/>
  <c r="Z565" i="24" a="1"/>
  <c r="Z565" i="24" s="1"/>
  <c r="Z701" i="24" a="1"/>
  <c r="Z701" i="24" s="1"/>
  <c r="Z90" i="24" a="1"/>
  <c r="Z90" i="24" s="1"/>
  <c r="Z424" i="24" a="1"/>
  <c r="Z424" i="24" s="1"/>
  <c r="Z620" i="24" a="1"/>
  <c r="Z620" i="24" s="1"/>
  <c r="Z585" i="24" a="1"/>
  <c r="Z585" i="24" s="1"/>
  <c r="Z741" i="24" a="1"/>
  <c r="Z741" i="24" s="1"/>
  <c r="Z22" i="24" a="1"/>
  <c r="Z22" i="24" s="1"/>
  <c r="Z195" i="24" a="1"/>
  <c r="Z195" i="24" s="1"/>
  <c r="Z324" i="24" a="1"/>
  <c r="Z324" i="24" s="1"/>
  <c r="Z497" i="24" a="1"/>
  <c r="Z497" i="24" s="1"/>
  <c r="Z549" i="24" a="1"/>
  <c r="Z549" i="24" s="1"/>
  <c r="Z673" i="24" a="1"/>
  <c r="Z673" i="24" s="1"/>
  <c r="Z140" i="24" a="1"/>
  <c r="Z140" i="24" s="1"/>
  <c r="Z509" i="24" a="1"/>
  <c r="Z509" i="24" s="1"/>
  <c r="Z595" i="24" a="1"/>
  <c r="Z595" i="24" s="1"/>
  <c r="Z568" i="24" a="1"/>
  <c r="Z568" i="24" s="1"/>
  <c r="Z725" i="24" a="1"/>
  <c r="Z725" i="24" s="1"/>
  <c r="Z135" i="24" a="1"/>
  <c r="Z135" i="24" s="1"/>
  <c r="Z454" i="24" a="1"/>
  <c r="Z454" i="24" s="1"/>
  <c r="Z309" i="24" a="1"/>
  <c r="Z309" i="24" s="1"/>
  <c r="Z573" i="24" a="1"/>
  <c r="Z573" i="24" s="1"/>
  <c r="Z152" i="24" a="1"/>
  <c r="Z152" i="24" s="1"/>
  <c r="Z293" i="24" a="1"/>
  <c r="Z293" i="24" s="1"/>
  <c r="Z462" i="24" a="1"/>
  <c r="Z462" i="24" s="1"/>
  <c r="Z583" i="24" a="1"/>
  <c r="Z583" i="24" s="1"/>
  <c r="Z624" i="24" a="1"/>
  <c r="Z624" i="24" s="1"/>
  <c r="Z53" i="24" a="1"/>
  <c r="Z53" i="24" s="1"/>
  <c r="Z252" i="24" a="1"/>
  <c r="Z252" i="24" s="1"/>
  <c r="Z273" i="24" a="1"/>
  <c r="Z273" i="24" s="1"/>
  <c r="A2" i="32"/>
  <c r="Z728" i="24" a="1"/>
  <c r="Z728" i="24" s="1"/>
  <c r="Z606" i="24" a="1"/>
  <c r="Z606" i="24" s="1"/>
  <c r="Z284" i="24" a="1"/>
  <c r="Z284" i="24" s="1"/>
  <c r="Z298" i="24" a="1"/>
  <c r="Z298" i="24" s="1"/>
  <c r="Z484" i="24" a="1"/>
  <c r="Z484" i="24" s="1"/>
  <c r="Z635" i="24" a="1"/>
  <c r="Z635" i="24" s="1"/>
  <c r="Z690" i="24" a="1"/>
  <c r="Z690" i="24" s="1"/>
  <c r="Z316" i="24" a="1"/>
  <c r="Z316" i="24" s="1"/>
  <c r="Z290" i="24" a="1"/>
  <c r="Z290" i="24" s="1"/>
  <c r="Z313" i="24" a="1"/>
  <c r="Z313" i="24" s="1"/>
  <c r="Z164" i="24" a="1"/>
  <c r="Z164" i="24" s="1"/>
  <c r="Z276" i="24" a="1"/>
  <c r="Z276" i="24" s="1"/>
  <c r="Z465" i="24" a="1"/>
  <c r="Z465" i="24" s="1"/>
  <c r="Z438" i="24" a="1"/>
  <c r="Z438" i="24" s="1"/>
  <c r="Z679" i="24" a="1"/>
  <c r="Z679" i="24" s="1"/>
  <c r="Z105" i="24" a="1"/>
  <c r="Z105" i="24" s="1"/>
  <c r="Z217" i="24" a="1"/>
  <c r="Z217" i="24" s="1"/>
  <c r="Z279" i="24" a="1"/>
  <c r="Z279" i="24" s="1"/>
  <c r="Z14" i="24" a="1"/>
  <c r="Z14" i="24" s="1"/>
  <c r="Z116" i="24" a="1"/>
  <c r="Z116" i="24" s="1"/>
  <c r="Z239" i="24" a="1"/>
  <c r="Z239" i="24" s="1"/>
  <c r="Z288" i="24" a="1"/>
  <c r="Z288" i="24" s="1"/>
  <c r="Z437" i="24" a="1"/>
  <c r="Z437" i="24" s="1"/>
  <c r="Z496" i="24" a="1"/>
  <c r="Z496" i="24" s="1"/>
  <c r="Z608" i="24" a="1"/>
  <c r="Z608" i="24" s="1"/>
  <c r="Z36" i="24" a="1"/>
  <c r="Z36" i="24" s="1"/>
  <c r="Z342" i="24" a="1"/>
  <c r="Z342" i="24" s="1"/>
  <c r="Z517" i="24" a="1"/>
  <c r="Z517" i="24" s="1"/>
  <c r="Z516" i="24" a="1"/>
  <c r="Z516" i="24" s="1"/>
  <c r="Z658" i="24" a="1"/>
  <c r="Z658" i="24" s="1"/>
  <c r="Z71" i="24" a="1"/>
  <c r="Z71" i="24" s="1"/>
  <c r="Z19" i="24" a="1"/>
  <c r="Z19" i="24" s="1"/>
  <c r="Z264" i="24" a="1"/>
  <c r="Z264" i="24" s="1"/>
  <c r="Z414" i="24" a="1"/>
  <c r="Z414" i="24" s="1"/>
  <c r="Z480" i="24" a="1"/>
  <c r="Z480" i="24" s="1"/>
  <c r="Z591" i="24" a="1"/>
  <c r="Z591" i="24" s="1"/>
  <c r="Z277" i="24" a="1"/>
  <c r="Z277" i="24" s="1"/>
  <c r="Z401" i="24" a="1"/>
  <c r="Z401" i="24" s="1"/>
  <c r="Z500" i="24" a="1"/>
  <c r="Z500" i="24" s="1"/>
  <c r="Z498" i="24" a="1"/>
  <c r="Z498" i="24" s="1"/>
  <c r="Z641" i="24" a="1"/>
  <c r="Z641" i="24" s="1"/>
  <c r="Z48" i="24" a="1"/>
  <c r="Z48" i="24" s="1"/>
  <c r="Z119" i="24" a="1"/>
  <c r="Z119" i="24" s="1"/>
  <c r="Z250" i="24" a="1"/>
  <c r="Z250" i="24" s="1"/>
  <c r="Z495" i="24" a="1"/>
  <c r="Z495" i="24" s="1"/>
  <c r="Z104" i="24" a="1"/>
  <c r="Z104" i="24" s="1"/>
  <c r="Z229" i="24" a="1"/>
  <c r="Z229" i="24" s="1"/>
  <c r="Z370" i="24" a="1"/>
  <c r="Z370" i="24" s="1"/>
  <c r="Z513" i="24" a="1"/>
  <c r="Z513" i="24" s="1"/>
  <c r="Z556" i="24" a="1"/>
  <c r="Z556" i="24" s="1"/>
  <c r="Z216" i="24" a="1"/>
  <c r="Z216" i="24" s="1"/>
  <c r="Y160" i="24"/>
  <c r="Z207" i="24" a="1"/>
  <c r="Z207" i="24" s="1"/>
  <c r="Z731" i="24" a="1"/>
  <c r="Z731" i="24" s="1"/>
  <c r="Z730" i="24" a="1"/>
  <c r="Z730" i="24" s="1"/>
  <c r="Z648" i="24" a="1"/>
  <c r="Z648" i="24" s="1"/>
  <c r="Z432" i="24" a="1"/>
  <c r="Z432" i="24" s="1"/>
  <c r="Z206" i="24" a="1"/>
  <c r="Z206" i="24" s="1"/>
  <c r="Y466" i="24"/>
  <c r="Y420" i="24"/>
  <c r="Y760" i="24"/>
  <c r="Y152" i="24"/>
  <c r="Y709" i="24"/>
  <c r="Y636" i="24"/>
  <c r="Y105" i="24"/>
  <c r="Y176" i="24"/>
  <c r="Y414" i="24"/>
  <c r="Y773" i="24"/>
  <c r="Y182" i="24"/>
  <c r="Y743" i="24"/>
  <c r="Y781" i="24"/>
  <c r="Y600" i="24"/>
  <c r="Y438" i="24"/>
  <c r="Y405" i="24"/>
  <c r="Y478" i="24"/>
  <c r="Y751" i="24"/>
  <c r="Y163" i="24"/>
  <c r="Y373" i="24"/>
  <c r="Y121" i="24"/>
  <c r="Y442" i="24"/>
  <c r="Y585" i="24"/>
  <c r="Y332" i="24"/>
  <c r="Y173" i="24"/>
  <c r="Y621" i="24"/>
  <c r="Y779" i="24"/>
  <c r="Y17" i="24"/>
  <c r="Y769" i="24"/>
  <c r="Y15" i="24"/>
  <c r="Y291" i="24"/>
  <c r="Y575" i="24"/>
  <c r="Y245" i="24"/>
  <c r="Y708" i="24"/>
  <c r="Y705" i="24"/>
  <c r="Y70" i="24"/>
  <c r="Y435" i="24"/>
  <c r="Y389" i="24"/>
  <c r="Y314" i="24"/>
  <c r="Y629" i="24"/>
  <c r="Y35" i="24"/>
  <c r="Y427" i="24"/>
  <c r="Y579" i="24"/>
  <c r="Y460" i="24"/>
  <c r="Y323" i="24"/>
  <c r="Y242" i="24"/>
  <c r="Y718" i="24"/>
  <c r="Y614" i="24"/>
  <c r="Y734" i="24"/>
  <c r="Y771" i="24"/>
  <c r="Y124" i="24"/>
  <c r="Y12" i="24"/>
  <c r="Y71" i="24"/>
  <c r="Y484" i="24"/>
  <c r="Y720" i="24"/>
  <c r="Y343" i="24"/>
  <c r="Y667" i="24"/>
  <c r="Y50" i="24"/>
  <c r="Y398" i="24"/>
  <c r="Y204" i="24"/>
  <c r="Y512" i="24"/>
  <c r="Y458" i="24"/>
  <c r="Y317" i="24"/>
  <c r="Y238" i="24"/>
  <c r="Y166" i="24"/>
  <c r="Y714" i="24"/>
  <c r="Y584" i="24"/>
  <c r="Y655" i="24"/>
  <c r="Y643" i="24"/>
  <c r="Y90" i="24"/>
  <c r="Y6" i="24"/>
  <c r="Y62" i="24"/>
  <c r="Y480" i="24"/>
  <c r="Y276" i="24"/>
  <c r="Y740" i="24"/>
  <c r="Y761" i="24"/>
  <c r="Y640" i="24"/>
  <c r="Y96" i="24"/>
  <c r="Y8" i="24"/>
  <c r="Y68" i="24"/>
  <c r="Y476" i="24"/>
  <c r="Y272" i="24"/>
  <c r="Y556" i="24"/>
  <c r="Y456" i="24"/>
  <c r="Y375" i="24"/>
  <c r="Y319" i="24"/>
  <c r="Y237" i="24"/>
  <c r="Y687" i="24"/>
  <c r="Y572" i="24"/>
  <c r="Y598" i="24"/>
  <c r="Y595" i="24"/>
  <c r="Y95" i="24"/>
  <c r="Y5" i="24"/>
  <c r="Y67" i="24"/>
  <c r="Y118" i="24"/>
  <c r="Y683" i="24"/>
  <c r="Y513" i="24"/>
  <c r="Y701" i="24"/>
  <c r="Y638" i="24"/>
  <c r="Y36" i="24"/>
  <c r="Y361" i="24"/>
  <c r="Y448" i="24"/>
  <c r="Y365" i="24"/>
  <c r="Y358" i="24"/>
  <c r="Y128" i="24"/>
  <c r="Y28" i="24"/>
  <c r="Y560" i="24"/>
  <c r="Y757" i="24"/>
  <c r="Y146" i="24"/>
  <c r="Y285" i="24"/>
  <c r="Y532" i="24"/>
  <c r="Y434" i="24"/>
  <c r="Y676" i="24"/>
  <c r="Y301" i="24"/>
  <c r="Y581" i="24"/>
  <c r="Y27" i="24"/>
  <c r="Y413" i="24"/>
  <c r="Y721" i="24"/>
  <c r="Y759" i="24"/>
  <c r="Y136" i="24"/>
  <c r="Y32" i="24"/>
  <c r="Y231" i="24"/>
  <c r="Y313" i="24"/>
  <c r="Y195" i="24"/>
  <c r="Y686" i="24"/>
  <c r="Y441" i="24"/>
  <c r="Y270" i="24"/>
  <c r="Y41" i="24"/>
  <c r="Y403" i="24"/>
  <c r="Y775" i="24"/>
  <c r="Y125" i="24"/>
  <c r="Y749" i="24"/>
  <c r="Y712" i="24"/>
  <c r="Y247" i="24"/>
  <c r="Y254" i="24"/>
  <c r="Y784" i="24"/>
  <c r="Y741" i="24"/>
  <c r="Y229" i="24"/>
  <c r="Y461" i="24"/>
  <c r="Y241" i="24"/>
  <c r="Y711" i="24"/>
  <c r="Y707" i="24"/>
  <c r="Y69" i="24"/>
  <c r="Y298" i="24"/>
  <c r="Y518" i="24"/>
  <c r="Y74" i="24"/>
  <c r="Y161" i="24"/>
  <c r="Y467" i="24"/>
  <c r="Y169" i="24"/>
  <c r="Y620" i="24"/>
  <c r="Y14" i="24"/>
  <c r="Y390" i="24"/>
  <c r="Y342" i="24"/>
  <c r="Y576" i="24"/>
  <c r="Y271" i="24"/>
  <c r="Y544" i="24"/>
  <c r="Y393" i="24"/>
  <c r="Y201" i="24"/>
  <c r="Y542" i="24"/>
  <c r="Y462" i="24"/>
  <c r="Y376" i="24"/>
  <c r="Y308" i="24"/>
  <c r="Y240" i="24"/>
  <c r="Y167" i="24"/>
  <c r="Y713" i="24"/>
  <c r="Y582" i="24"/>
  <c r="Y656" i="24"/>
  <c r="Y641" i="24"/>
  <c r="Y86" i="24"/>
  <c r="Y11" i="24"/>
  <c r="Y64" i="24"/>
  <c r="Y433" i="24"/>
  <c r="Y422" i="24"/>
  <c r="Y672" i="24"/>
  <c r="Y311" i="24"/>
  <c r="Y617" i="24"/>
  <c r="Y18" i="24"/>
  <c r="Y372" i="24"/>
  <c r="Y149" i="24"/>
  <c r="Y738" i="24"/>
  <c r="Y437" i="24"/>
  <c r="Y363" i="24"/>
  <c r="Y230" i="24"/>
  <c r="Y154" i="24"/>
  <c r="Y666" i="24"/>
  <c r="Y599" i="24"/>
  <c r="Y563" i="24"/>
  <c r="Y97" i="24"/>
  <c r="Y168" i="24"/>
  <c r="Y404" i="24"/>
  <c r="Y257" i="24"/>
  <c r="Y710" i="24"/>
  <c r="Y654" i="24"/>
  <c r="Y772" i="24"/>
  <c r="Y89" i="24"/>
  <c r="Y583" i="24"/>
  <c r="Y58" i="24"/>
  <c r="Y391" i="24"/>
  <c r="Y250" i="24"/>
  <c r="Y744" i="24"/>
  <c r="Y504" i="24"/>
  <c r="Y439" i="24"/>
  <c r="Y378" i="24"/>
  <c r="Y221" i="24"/>
  <c r="Y158" i="24"/>
  <c r="Y670" i="24"/>
  <c r="Y553" i="24"/>
  <c r="Y568" i="24"/>
  <c r="Y527" i="24"/>
  <c r="Y181" i="24"/>
  <c r="Y57" i="24"/>
  <c r="Y477" i="24"/>
  <c r="Y165" i="24"/>
  <c r="Y609" i="24"/>
  <c r="Y516" i="24"/>
  <c r="Y695" i="24"/>
  <c r="Y144" i="24"/>
  <c r="Y34" i="24"/>
  <c r="Y727" i="24"/>
  <c r="Y446" i="24"/>
  <c r="Y321" i="24"/>
  <c r="Y299" i="24"/>
  <c r="Y541" i="24"/>
  <c r="Y725" i="24"/>
  <c r="Y122" i="24"/>
  <c r="Y19" i="24"/>
  <c r="Y258" i="24"/>
  <c r="Y473" i="24"/>
  <c r="Y752" i="24"/>
  <c r="Y235" i="24"/>
  <c r="Y644" i="24"/>
  <c r="Y468" i="24"/>
  <c r="Y409" i="24"/>
  <c r="Y632" i="24"/>
  <c r="Y260" i="24"/>
  <c r="Y503" i="24"/>
  <c r="Y10" i="24"/>
  <c r="Y746" i="24"/>
  <c r="Y564" i="24"/>
  <c r="Y26" i="24"/>
  <c r="Y295" i="24"/>
  <c r="Y334" i="24"/>
  <c r="Y545" i="24"/>
  <c r="Y758" i="24"/>
  <c r="Y349" i="24"/>
  <c r="Y141" i="24"/>
  <c r="Y275" i="24"/>
  <c r="Y199" i="24"/>
  <c r="Y197" i="24"/>
  <c r="Y580" i="24"/>
  <c r="Y340" i="24"/>
  <c r="Y134" i="24"/>
  <c r="Y325" i="24"/>
  <c r="Y227" i="24"/>
  <c r="Y350" i="24"/>
  <c r="Y630" i="24"/>
  <c r="Y184" i="24"/>
  <c r="Y29" i="24"/>
  <c r="Y316" i="24"/>
  <c r="Y251" i="24"/>
  <c r="Y233" i="24"/>
  <c r="Y507" i="24"/>
  <c r="Y682" i="24"/>
  <c r="Y603" i="24"/>
  <c r="Y450" i="24"/>
  <c r="Y470" i="24"/>
  <c r="Y618" i="24"/>
  <c r="Y548" i="24"/>
  <c r="Y354" i="24"/>
  <c r="Y535" i="24"/>
  <c r="Y296" i="24"/>
  <c r="Y164" i="24"/>
  <c r="Y550" i="24"/>
  <c r="Y447" i="24"/>
  <c r="Y367" i="24"/>
  <c r="Y680" i="24"/>
  <c r="Y565" i="24"/>
  <c r="Y724" i="24"/>
  <c r="Y81" i="24"/>
  <c r="Y293" i="24"/>
  <c r="Y444" i="24"/>
  <c r="Y226" i="24"/>
  <c r="Y715" i="24"/>
  <c r="Y706" i="24"/>
  <c r="Y423" i="24"/>
  <c r="Y380" i="24"/>
  <c r="Y302" i="24"/>
  <c r="Y209" i="24"/>
  <c r="Y148" i="24"/>
  <c r="Y679" i="24"/>
  <c r="Y536" i="24"/>
  <c r="Y498" i="24"/>
  <c r="Y694" i="24"/>
  <c r="Y76" i="24"/>
  <c r="Y755" i="24"/>
  <c r="Y116" i="24"/>
  <c r="Y352" i="24"/>
  <c r="Y691" i="24"/>
  <c r="Y626" i="24"/>
  <c r="Y567" i="24"/>
  <c r="Y782" i="24"/>
  <c r="Y127" i="24"/>
  <c r="Y31" i="24"/>
  <c r="Y284" i="24"/>
  <c r="Y249" i="24"/>
  <c r="Y736" i="24"/>
  <c r="Y648" i="24"/>
  <c r="Y100" i="24"/>
  <c r="Y13" i="24"/>
  <c r="Y75" i="24"/>
  <c r="Y418" i="24"/>
  <c r="Y419" i="24"/>
  <c r="Y624" i="24"/>
  <c r="Y189" i="24"/>
  <c r="Y135" i="24"/>
  <c r="Y396" i="24"/>
  <c r="Y385" i="24"/>
  <c r="Y533" i="24"/>
  <c r="Y653" i="24"/>
  <c r="Y73" i="24"/>
  <c r="Y333" i="24"/>
  <c r="Y659" i="24"/>
  <c r="Y780" i="24"/>
  <c r="Y120" i="24"/>
  <c r="Y21" i="24"/>
  <c r="Y453" i="24"/>
  <c r="Y147" i="24"/>
  <c r="Y374" i="24"/>
  <c r="Y52" i="24"/>
  <c r="Y596" i="24"/>
  <c r="Y277" i="24"/>
  <c r="Y44" i="24"/>
  <c r="Y283" i="24"/>
  <c r="Y502" i="24"/>
  <c r="Y25" i="24"/>
  <c r="Y616" i="24"/>
  <c r="Y615" i="24"/>
  <c r="Y570" i="24"/>
  <c r="Y320" i="24"/>
  <c r="Y407" i="24"/>
  <c r="Y99" i="24"/>
  <c r="Y412" i="24"/>
  <c r="Y623" i="24"/>
  <c r="Y264" i="24"/>
  <c r="Y346" i="24"/>
  <c r="Y508" i="24"/>
  <c r="Y510" i="24"/>
  <c r="Y384" i="24"/>
  <c r="Y175" i="24"/>
  <c r="Y359" i="24"/>
  <c r="Y307" i="24"/>
  <c r="Y236" i="24"/>
  <c r="Y156" i="24"/>
  <c r="Y578" i="24"/>
  <c r="Y562" i="24"/>
  <c r="Y386" i="24"/>
  <c r="Y408" i="24"/>
  <c r="Y288" i="24"/>
  <c r="Y517" i="24"/>
  <c r="Y162" i="24"/>
  <c r="Y377" i="24"/>
  <c r="Y218" i="24"/>
  <c r="Y674" i="24"/>
  <c r="Y497" i="24"/>
  <c r="Y490" i="24"/>
  <c r="Y426" i="24"/>
  <c r="Y239" i="24"/>
  <c r="Y265" i="24"/>
  <c r="Y318" i="24"/>
  <c r="Y200" i="24"/>
  <c r="Y606" i="24"/>
  <c r="Y723" i="24"/>
  <c r="Y351" i="24"/>
  <c r="Y151" i="24"/>
  <c r="Y604" i="24"/>
  <c r="Y443" i="24"/>
  <c r="Y369" i="24"/>
  <c r="Y297" i="24"/>
  <c r="Y222" i="24"/>
  <c r="Y145" i="24"/>
  <c r="Y658" i="24"/>
  <c r="Y543" i="24"/>
  <c r="Y495" i="24"/>
  <c r="Y491" i="24"/>
  <c r="Y78" i="24"/>
  <c r="Y463" i="24"/>
  <c r="Y55" i="24"/>
  <c r="Y415" i="24"/>
  <c r="Y353" i="24"/>
  <c r="Y509" i="24"/>
  <c r="Y246" i="24"/>
  <c r="Y737" i="24"/>
  <c r="Y224" i="24"/>
  <c r="Y341" i="24"/>
  <c r="Y637" i="24"/>
  <c r="Y783" i="24"/>
  <c r="Y430" i="24"/>
  <c r="Y356" i="24"/>
  <c r="Y289" i="24"/>
  <c r="Y217" i="24"/>
  <c r="Y554" i="24"/>
  <c r="Y671" i="24"/>
  <c r="Y547" i="24"/>
  <c r="Y733" i="24"/>
  <c r="Y49" i="24"/>
  <c r="Y574" i="24"/>
  <c r="Y112" i="24"/>
  <c r="Y357" i="24"/>
  <c r="Y500" i="24"/>
  <c r="Y766" i="24"/>
  <c r="Y46" i="24"/>
  <c r="Y475" i="24"/>
  <c r="Y113" i="24"/>
  <c r="Y368" i="24"/>
  <c r="Y210" i="24"/>
  <c r="Y662" i="24"/>
  <c r="Y645" i="24"/>
  <c r="Y424" i="24"/>
  <c r="Y382" i="24"/>
  <c r="Y290" i="24"/>
  <c r="Y219" i="24"/>
  <c r="Y789" i="24"/>
  <c r="Y551" i="24"/>
  <c r="Y639" i="24"/>
  <c r="Y47" i="24"/>
  <c r="Y479" i="24"/>
  <c r="Y111" i="24"/>
  <c r="Y429" i="24"/>
  <c r="Y748" i="24"/>
  <c r="Y611" i="24"/>
  <c r="Y735" i="24"/>
  <c r="Y728" i="24"/>
  <c r="Y119" i="24"/>
  <c r="Y20" i="24"/>
  <c r="Y259" i="24"/>
  <c r="Y252" i="24"/>
  <c r="Y192" i="24"/>
  <c r="Y602" i="24"/>
  <c r="Y94" i="24"/>
  <c r="Y496" i="24"/>
  <c r="Y61" i="24"/>
  <c r="Y455" i="24"/>
  <c r="Y383" i="24"/>
  <c r="Y703" i="24"/>
  <c r="Y756" i="24"/>
  <c r="Y92" i="24"/>
  <c r="Y355" i="24"/>
  <c r="Y326" i="24"/>
  <c r="Y474" i="24"/>
  <c r="Y191" i="24"/>
  <c r="Y651" i="24"/>
  <c r="Y107" i="24"/>
  <c r="Y681" i="24"/>
  <c r="Y642" i="24"/>
  <c r="Y87" i="24"/>
  <c r="Y451" i="24"/>
  <c r="Y745" i="24"/>
  <c r="Y588" i="24"/>
  <c r="Y202" i="24"/>
  <c r="Y449" i="24"/>
  <c r="Y362" i="24"/>
  <c r="Y310" i="24"/>
  <c r="Y482" i="24"/>
  <c r="Y216" i="24"/>
  <c r="Y597" i="24"/>
  <c r="Y114" i="24"/>
  <c r="Y315" i="24"/>
  <c r="Y717" i="24"/>
  <c r="Y190" i="24"/>
  <c r="Y416" i="24"/>
  <c r="Y347" i="24"/>
  <c r="Y274" i="24"/>
  <c r="Y203" i="24"/>
  <c r="Y589" i="24"/>
  <c r="Y631" i="24"/>
  <c r="Y514" i="24"/>
  <c r="Y493" i="24"/>
  <c r="Y143" i="24"/>
  <c r="Y45" i="24"/>
  <c r="Y601" i="24"/>
  <c r="Y110" i="24"/>
  <c r="Y194" i="24"/>
  <c r="Y622" i="24"/>
  <c r="Y732" i="24"/>
  <c r="Y140" i="24"/>
  <c r="Y37" i="24"/>
  <c r="Y494" i="24"/>
  <c r="Y108" i="24"/>
  <c r="Y338" i="24"/>
  <c r="Y196" i="24"/>
  <c r="Y684" i="24"/>
  <c r="Y273" i="24"/>
  <c r="Y406" i="24"/>
  <c r="Y345" i="24"/>
  <c r="Y280" i="24"/>
  <c r="Y198" i="24"/>
  <c r="Y557" i="24"/>
  <c r="Y613" i="24"/>
  <c r="Y511" i="24"/>
  <c r="Y594" i="24"/>
  <c r="Y142" i="24"/>
  <c r="Y33" i="24"/>
  <c r="Y729" i="24"/>
  <c r="Y106" i="24"/>
  <c r="Y360" i="24"/>
  <c r="Y719" i="24"/>
  <c r="Y586" i="24"/>
  <c r="Y704" i="24"/>
  <c r="Y647" i="24"/>
  <c r="Y104" i="24"/>
  <c r="Y16" i="24"/>
  <c r="Y72" i="24"/>
  <c r="Y185" i="24"/>
  <c r="Y170" i="24"/>
  <c r="Y488" i="24"/>
  <c r="Y82" i="24"/>
  <c r="Y693" i="24"/>
  <c r="Y411" i="24"/>
  <c r="Y330" i="24"/>
  <c r="Y481" i="24"/>
  <c r="Y657" i="24"/>
  <c r="Y43" i="24"/>
  <c r="Y306" i="24"/>
  <c r="Y278" i="24"/>
  <c r="Y432" i="24"/>
  <c r="Y172" i="24"/>
  <c r="Y697" i="24"/>
  <c r="Y269" i="24"/>
  <c r="Y561" i="24"/>
  <c r="Y83" i="24"/>
  <c r="Y530" i="24"/>
  <c r="Y54" i="24"/>
  <c r="Y214" i="24"/>
  <c r="Y379" i="24"/>
  <c r="Y501" i="24"/>
  <c r="Y742" i="24"/>
  <c r="Y133" i="24"/>
  <c r="Y188" i="24"/>
  <c r="Y593" i="24"/>
  <c r="Y523" i="24"/>
  <c r="Y524" i="24"/>
  <c r="Y537" i="24"/>
  <c r="Y610" i="24"/>
  <c r="Y243" i="24"/>
  <c r="Y395" i="24"/>
  <c r="Y492" i="24"/>
  <c r="Y696" i="24"/>
  <c r="Y286" i="24"/>
  <c r="Y627" i="24"/>
  <c r="Y777" i="24"/>
  <c r="Y339" i="24"/>
  <c r="Y139" i="24"/>
  <c r="Y324" i="24"/>
  <c r="Y485" i="24"/>
  <c r="Y519" i="24"/>
  <c r="Y98" i="24"/>
  <c r="Y650" i="24"/>
  <c r="Y51" i="24"/>
  <c r="Y115" i="24"/>
  <c r="Y232" i="24"/>
  <c r="Y690" i="24"/>
  <c r="Y489" i="24"/>
  <c r="Y431" i="24"/>
  <c r="Y248" i="24"/>
  <c r="Y539" i="24"/>
  <c r="Y79" i="24"/>
  <c r="Y506" i="24"/>
  <c r="Y59" i="24"/>
  <c r="Y688" i="24"/>
  <c r="Y337" i="24"/>
  <c r="Y692" i="24"/>
  <c r="Y387" i="24"/>
  <c r="Y750" i="24"/>
  <c r="Y590" i="24"/>
  <c r="Y483" i="24"/>
  <c r="Y287" i="24"/>
  <c r="Y660" i="24"/>
  <c r="Y768" i="24"/>
  <c r="Y402" i="24"/>
  <c r="Y344" i="24"/>
  <c r="Y266" i="24"/>
  <c r="Y207" i="24"/>
  <c r="Y747" i="24"/>
  <c r="Y634" i="24"/>
  <c r="Y505" i="24"/>
  <c r="Y785" i="24"/>
  <c r="Y38" i="24"/>
  <c r="Y205" i="24"/>
  <c r="Y234" i="24"/>
  <c r="Y228" i="24"/>
  <c r="Y397" i="24"/>
  <c r="Y159" i="24"/>
  <c r="Y559" i="24"/>
  <c r="Y472" i="24"/>
  <c r="Y256" i="24"/>
  <c r="Y608" i="24"/>
  <c r="Y465" i="24"/>
  <c r="Y327" i="24"/>
  <c r="Y255" i="24"/>
  <c r="Y183" i="24"/>
  <c r="Y754" i="24"/>
  <c r="Y625" i="24"/>
  <c r="Y764" i="24"/>
  <c r="Y731" i="24"/>
  <c r="Y22" i="24"/>
  <c r="Y263" i="24"/>
  <c r="Y309" i="24"/>
  <c r="Y157" i="24"/>
  <c r="Y546" i="24"/>
  <c r="Y730" i="24"/>
  <c r="Y130" i="24"/>
  <c r="Y23" i="24"/>
  <c r="Y262" i="24"/>
  <c r="Y305" i="24"/>
  <c r="Y153" i="24"/>
  <c r="Y633" i="24"/>
  <c r="Y471" i="24"/>
  <c r="Y401" i="24"/>
  <c r="Y336" i="24"/>
  <c r="Y253" i="24"/>
  <c r="Y178" i="24"/>
  <c r="Y739" i="24"/>
  <c r="Y628" i="24"/>
  <c r="Y763" i="24"/>
  <c r="Y726" i="24"/>
  <c r="Y123" i="24"/>
  <c r="Y24" i="24"/>
  <c r="Y261" i="24"/>
  <c r="Y664" i="24"/>
  <c r="Y549" i="24"/>
  <c r="Y531" i="24"/>
  <c r="Y526" i="24"/>
  <c r="Y84" i="24"/>
  <c r="Y722" i="24"/>
  <c r="Y53" i="24"/>
  <c r="Y486" i="24"/>
  <c r="Y469" i="24"/>
  <c r="Y649" i="24"/>
  <c r="Y591" i="24"/>
  <c r="Y42" i="24"/>
  <c r="Y279" i="24"/>
  <c r="Y445" i="24"/>
  <c r="Y281" i="24"/>
  <c r="Y244" i="24"/>
  <c r="Y370" i="24"/>
  <c r="Y573" i="24"/>
  <c r="Y410" i="24"/>
  <c r="Y208" i="24"/>
  <c r="Y180" i="24"/>
  <c r="Y381" i="24"/>
  <c r="Y716" i="24"/>
  <c r="Y129" i="24"/>
  <c r="Y464" i="24"/>
  <c r="Y215" i="24"/>
  <c r="Y786" i="24"/>
  <c r="Y525" i="24"/>
  <c r="Y48" i="24"/>
  <c r="Y699" i="24"/>
  <c r="Y452" i="24"/>
  <c r="Y211" i="24"/>
  <c r="Y700" i="24"/>
  <c r="Y669" i="24"/>
  <c r="Y425" i="24"/>
  <c r="Y417" i="24"/>
  <c r="Y529" i="24"/>
  <c r="Y304" i="24"/>
  <c r="Y675" i="24"/>
  <c r="Y635" i="24"/>
  <c r="Y770" i="24"/>
  <c r="Y331" i="24"/>
  <c r="Y30" i="24"/>
  <c r="Y673" i="24"/>
  <c r="Y63" i="24"/>
  <c r="Y294" i="24"/>
  <c r="Y440" i="24"/>
  <c r="Y459" i="24"/>
  <c r="Y322" i="24"/>
  <c r="Y762" i="24"/>
  <c r="Y394" i="24"/>
  <c r="Y206" i="24"/>
  <c r="Y661" i="24"/>
  <c r="Y499" i="24"/>
  <c r="Y558" i="24"/>
  <c r="Y117" i="24"/>
  <c r="Y428" i="24"/>
  <c r="Y399" i="24"/>
  <c r="Y571" i="24"/>
  <c r="Y698" i="24"/>
  <c r="Y39" i="24"/>
  <c r="Y171" i="24"/>
  <c r="Y212" i="24"/>
  <c r="Y193" i="24"/>
  <c r="Y787" i="24"/>
  <c r="Y65" i="24"/>
  <c r="Y522" i="24"/>
  <c r="Y678" i="24"/>
  <c r="Y88" i="24"/>
  <c r="Y187" i="24"/>
  <c r="Y652" i="24"/>
  <c r="Y487" i="24"/>
  <c r="Y40" i="24"/>
  <c r="Y555" i="24"/>
  <c r="Y109" i="24"/>
  <c r="AC2" i="24"/>
  <c r="AB2" i="24"/>
  <c r="AA587" i="24" s="1"/>
  <c r="AB85" i="24" l="1" a="1"/>
  <c r="AB85" i="24" s="1"/>
  <c r="AA85" i="24"/>
  <c r="AB515" i="24" a="1"/>
  <c r="AB515" i="24" s="1"/>
  <c r="AA515" i="24"/>
  <c r="AA528" i="24"/>
  <c r="AA569" i="24"/>
  <c r="AA520" i="24"/>
  <c r="AB566" i="24" a="1"/>
  <c r="AB566" i="24" s="1"/>
  <c r="AB569" i="24" a="1"/>
  <c r="AB569" i="24" s="1"/>
  <c r="AB528" i="24" a="1"/>
  <c r="AB528" i="24" s="1"/>
  <c r="AB605" i="24" a="1"/>
  <c r="AB605" i="24" s="1"/>
  <c r="AB587" i="24" a="1"/>
  <c r="AB587" i="24" s="1"/>
  <c r="AB521" i="24" a="1"/>
  <c r="AB521" i="24" s="1"/>
  <c r="AA566" i="24"/>
  <c r="AA605" i="24"/>
  <c r="AA689" i="24"/>
  <c r="AB689" i="24" a="1"/>
  <c r="AB689" i="24" s="1"/>
  <c r="AB784" i="24" a="1"/>
  <c r="AB784" i="24" s="1"/>
  <c r="M116" i="31"/>
  <c r="Y116" i="31"/>
  <c r="AB520" i="24" a="1"/>
  <c r="AB520" i="24" s="1"/>
  <c r="AA521" i="24"/>
  <c r="Z9" i="24" a="1"/>
  <c r="Z9" i="24" s="1"/>
  <c r="Z77" i="24" a="1"/>
  <c r="Z77" i="24" s="1"/>
  <c r="Z268" i="24" a="1"/>
  <c r="Z268" i="24" s="1"/>
  <c r="Z592" i="24" a="1"/>
  <c r="Z592" i="24" s="1"/>
  <c r="Z540" i="24" a="1"/>
  <c r="Z540" i="24" s="1"/>
  <c r="Z421" i="24" a="1"/>
  <c r="Z421" i="24" s="1"/>
  <c r="Z282" i="24" a="1"/>
  <c r="Z282" i="24" s="1"/>
  <c r="Z668" i="24" a="1"/>
  <c r="Z668" i="24" s="1"/>
  <c r="Z534" i="24" a="1"/>
  <c r="Z534" i="24" s="1"/>
  <c r="Z150" i="24" a="1"/>
  <c r="Z150" i="24" s="1"/>
  <c r="Z186" i="24" a="1"/>
  <c r="Z186" i="24" s="1"/>
  <c r="Z702" i="24" a="1"/>
  <c r="Z702" i="24" s="1"/>
  <c r="Z646" i="24" a="1"/>
  <c r="Z646" i="24" s="1"/>
  <c r="Z174" i="24" a="1"/>
  <c r="Z174" i="24" s="1"/>
  <c r="Z665" i="24" a="1"/>
  <c r="Z665" i="24" s="1"/>
  <c r="Z131" i="24" a="1"/>
  <c r="Z131" i="24" s="1"/>
  <c r="Z552" i="24" a="1"/>
  <c r="Z552" i="24" s="1"/>
  <c r="Z138" i="24" a="1"/>
  <c r="Z138" i="24" s="1"/>
  <c r="Z102" i="24" a="1"/>
  <c r="Z102" i="24" s="1"/>
  <c r="Z364" i="24" a="1"/>
  <c r="Z364" i="24" s="1"/>
  <c r="Z60" i="24" a="1"/>
  <c r="Z60" i="24" s="1"/>
  <c r="Z457" i="24" a="1"/>
  <c r="Z457" i="24" s="1"/>
  <c r="Z436" i="24" a="1"/>
  <c r="Z436" i="24" s="1"/>
  <c r="Z147" i="24" a="1"/>
  <c r="Z147" i="24" s="1"/>
  <c r="Z607" i="24" a="1"/>
  <c r="Z607" i="24" s="1"/>
  <c r="Z56" i="24" a="1"/>
  <c r="Z56" i="24" s="1"/>
  <c r="Z103" i="24" a="1"/>
  <c r="Z103" i="24" s="1"/>
  <c r="Z7" i="24" a="1"/>
  <c r="Z7" i="24" s="1"/>
  <c r="Z292" i="24" a="1"/>
  <c r="Z292" i="24" s="1"/>
  <c r="AB601" i="24" a="1"/>
  <c r="AB601" i="24" s="1"/>
  <c r="AB661" i="24" a="1"/>
  <c r="AB661" i="24" s="1"/>
  <c r="AB413" i="24" a="1"/>
  <c r="AB413" i="24" s="1"/>
  <c r="AB674" i="24" a="1"/>
  <c r="AB674" i="24" s="1"/>
  <c r="AB654" i="24" a="1"/>
  <c r="AB654" i="24" s="1"/>
  <c r="AB747" i="24" a="1"/>
  <c r="AB747" i="24" s="1"/>
  <c r="AB725" i="24" a="1"/>
  <c r="AB725" i="24" s="1"/>
  <c r="AB672" i="24" a="1"/>
  <c r="AB672" i="24" s="1"/>
  <c r="AB478" i="24" a="1"/>
  <c r="AB478" i="24" s="1"/>
  <c r="AB570" i="24" a="1"/>
  <c r="AB570" i="24" s="1"/>
  <c r="AB692" i="24" a="1"/>
  <c r="AB692" i="24" s="1"/>
  <c r="AB780" i="24" a="1"/>
  <c r="AB780" i="24" s="1"/>
  <c r="AB350" i="24" a="1"/>
  <c r="AB350" i="24" s="1"/>
  <c r="AB664" i="24" a="1"/>
  <c r="AB664" i="24" s="1"/>
  <c r="AB250" i="24" a="1"/>
  <c r="AB250" i="24" s="1"/>
  <c r="AB775" i="24" a="1"/>
  <c r="AB775" i="24" s="1"/>
  <c r="AB548" i="24" a="1"/>
  <c r="AB548" i="24" s="1"/>
  <c r="AB473" i="24" a="1"/>
  <c r="AB473" i="24" s="1"/>
  <c r="AB714" i="24" a="1"/>
  <c r="AB714" i="24" s="1"/>
  <c r="AB539" i="24" a="1"/>
  <c r="AB539" i="24" s="1"/>
  <c r="AB289" i="24" a="1"/>
  <c r="AB289" i="24" s="1"/>
  <c r="AB597" i="24" a="1"/>
  <c r="AB597" i="24" s="1"/>
  <c r="AB449" i="24" a="1"/>
  <c r="AB449" i="24" s="1"/>
  <c r="AB404" i="24" a="1"/>
  <c r="AB404" i="24" s="1"/>
  <c r="AB416" i="24" a="1"/>
  <c r="AB416" i="24" s="1"/>
  <c r="AB54" i="24" a="1"/>
  <c r="AB54" i="24" s="1"/>
  <c r="AB497" i="24" a="1"/>
  <c r="AB497" i="24" s="1"/>
  <c r="AB316" i="24" a="1"/>
  <c r="AB316" i="24" s="1"/>
  <c r="AB705" i="24" a="1"/>
  <c r="AB705" i="24" s="1"/>
  <c r="AB590" i="24" a="1"/>
  <c r="AB590" i="24" s="1"/>
  <c r="AB486" i="24" a="1"/>
  <c r="AB486" i="24" s="1"/>
  <c r="AB386" i="24" a="1"/>
  <c r="AB386" i="24" s="1"/>
  <c r="AB269" i="24" a="1"/>
  <c r="AB269" i="24" s="1"/>
  <c r="AB334" i="24" a="1"/>
  <c r="AB334" i="24" s="1"/>
  <c r="AB706" i="24" a="1"/>
  <c r="AB706" i="24" s="1"/>
  <c r="AB567" i="24" a="1"/>
  <c r="AB567" i="24" s="1"/>
  <c r="AB503" i="24" a="1"/>
  <c r="AB503" i="24" s="1"/>
  <c r="AB257" i="24" a="1"/>
  <c r="AB257" i="24" s="1"/>
  <c r="AB588" i="24" a="1"/>
  <c r="AB588" i="24" s="1"/>
  <c r="AB115" i="24" a="1"/>
  <c r="AB115" i="24" s="1"/>
  <c r="AB347" i="24" a="1"/>
  <c r="AB347" i="24" s="1"/>
  <c r="AB558" i="24" a="1"/>
  <c r="AB558" i="24" s="1"/>
  <c r="AB427" i="24" a="1"/>
  <c r="AB427" i="24" s="1"/>
  <c r="AB768" i="24" a="1"/>
  <c r="AB768" i="24" s="1"/>
  <c r="AB263" i="24" a="1"/>
  <c r="AB263" i="24" s="1"/>
  <c r="AB143" i="24" a="1"/>
  <c r="AB143" i="24" s="1"/>
  <c r="AB764" i="24" a="1"/>
  <c r="AB764" i="24" s="1"/>
  <c r="AB620" i="24" a="1"/>
  <c r="AB620" i="24" s="1"/>
  <c r="AB551" i="24" a="1"/>
  <c r="AB551" i="24" s="1"/>
  <c r="AB418" i="24" a="1"/>
  <c r="AB418" i="24" s="1"/>
  <c r="AB769" i="24" a="1"/>
  <c r="AB769" i="24" s="1"/>
  <c r="AB248" i="24" a="1"/>
  <c r="AB248" i="24" s="1"/>
  <c r="AB95" i="24" a="1"/>
  <c r="AB95" i="24" s="1"/>
  <c r="AB637" i="24" a="1"/>
  <c r="AB637" i="24" s="1"/>
  <c r="AB406" i="24" a="1"/>
  <c r="AB406" i="24" s="1"/>
  <c r="AB224" i="24" a="1"/>
  <c r="AB224" i="24" s="1"/>
  <c r="AB216" i="24" a="1"/>
  <c r="AB216" i="24" s="1"/>
  <c r="AB450" i="24" a="1"/>
  <c r="AB450" i="24" s="1"/>
  <c r="AB235" i="24" a="1"/>
  <c r="AB235" i="24" s="1"/>
  <c r="AB210" i="24" a="1"/>
  <c r="AB210" i="24" s="1"/>
  <c r="AB733" i="24" a="1"/>
  <c r="AB733" i="24" s="1"/>
  <c r="AB536" i="24" a="1"/>
  <c r="AB536" i="24" s="1"/>
  <c r="AB397" i="24" a="1"/>
  <c r="AB397" i="24" s="1"/>
  <c r="AB308" i="24" a="1"/>
  <c r="AB308" i="24" s="1"/>
  <c r="AB424" i="24" a="1"/>
  <c r="AB424" i="24" s="1"/>
  <c r="AB62" i="24" a="1"/>
  <c r="AB62" i="24" s="1"/>
  <c r="AB154" i="24" a="1"/>
  <c r="AB154" i="24" s="1"/>
  <c r="AB50" i="24" a="1"/>
  <c r="AB50" i="24" s="1"/>
  <c r="AB218" i="24" a="1"/>
  <c r="AB218" i="24" s="1"/>
  <c r="AB39" i="24" a="1"/>
  <c r="AB39" i="24" s="1"/>
  <c r="AB187" i="24" a="1"/>
  <c r="AB187" i="24" s="1"/>
  <c r="AB133" i="24" a="1"/>
  <c r="AB133" i="24" s="1"/>
  <c r="AB346" i="24" a="1"/>
  <c r="AB346" i="24" s="1"/>
  <c r="AB463" i="24" a="1"/>
  <c r="AB463" i="24" s="1"/>
  <c r="AB90" i="24" a="1"/>
  <c r="AB90" i="24" s="1"/>
  <c r="AB6" i="24" a="1"/>
  <c r="AB6" i="24" s="1"/>
  <c r="AB175" i="24" a="1"/>
  <c r="AB175" i="24" s="1"/>
  <c r="AB244" i="24" a="1"/>
  <c r="AB244" i="24" s="1"/>
  <c r="AB117" i="24" a="1"/>
  <c r="AB117" i="24" s="1"/>
  <c r="AB127" i="24" a="1"/>
  <c r="AB127" i="24" s="1"/>
  <c r="AB304" i="24" a="1"/>
  <c r="AB304" i="24" s="1"/>
  <c r="AB69" i="24" a="1"/>
  <c r="AB69" i="24" s="1"/>
  <c r="AB228" i="24" a="1"/>
  <c r="AB228" i="24" s="1"/>
  <c r="AB171" i="24" a="1"/>
  <c r="AB171" i="24" s="1"/>
  <c r="AB707" i="24" a="1"/>
  <c r="AB707" i="24" s="1"/>
  <c r="AB433" i="24" a="1"/>
  <c r="AB433" i="24" s="1"/>
  <c r="AB252" i="24" a="1"/>
  <c r="AB252" i="24" s="1"/>
  <c r="AB190" i="24" a="1"/>
  <c r="AB190" i="24" s="1"/>
  <c r="AB273" i="24" a="1"/>
  <c r="AB273" i="24" s="1"/>
  <c r="AB593" i="24" a="1"/>
  <c r="AB593" i="24" s="1"/>
  <c r="AB726" i="24" a="1"/>
  <c r="AB726" i="24" s="1"/>
  <c r="AB514" i="24" a="1"/>
  <c r="AB514" i="24" s="1"/>
  <c r="AB467" i="24" a="1"/>
  <c r="AB467" i="24" s="1"/>
  <c r="AB448" i="24" a="1"/>
  <c r="AB448" i="24" s="1"/>
  <c r="AB139" i="24" a="1"/>
  <c r="AB139" i="24" s="1"/>
  <c r="AB727" i="24" a="1"/>
  <c r="AB727" i="24" s="1"/>
  <c r="AB553" i="24" a="1"/>
  <c r="AB553" i="24" s="1"/>
  <c r="AB453" i="24" a="1"/>
  <c r="AB453" i="24" s="1"/>
  <c r="AB512" i="24" a="1"/>
  <c r="AB512" i="24" s="1"/>
  <c r="AB715" i="24" a="1"/>
  <c r="AB715" i="24" s="1"/>
  <c r="AB786" i="24" a="1"/>
  <c r="AB786" i="24" s="1"/>
  <c r="AB343" i="24" a="1"/>
  <c r="AB343" i="24" s="1"/>
  <c r="AB742" i="24" a="1"/>
  <c r="AB742" i="24" s="1"/>
  <c r="AB614" i="24" a="1"/>
  <c r="AB614" i="24" s="1"/>
  <c r="AB440" i="24" a="1"/>
  <c r="AB440" i="24" s="1"/>
  <c r="AB170" i="24" a="1"/>
  <c r="AB170" i="24" s="1"/>
  <c r="AB622" i="24" a="1"/>
  <c r="AB622" i="24" s="1"/>
  <c r="AB446" i="24" a="1"/>
  <c r="AB446" i="24" s="1"/>
  <c r="AB719" i="24" a="1"/>
  <c r="AB719" i="24" s="1"/>
  <c r="AB529" i="24" a="1"/>
  <c r="AB529" i="24" s="1"/>
  <c r="AB384" i="24" a="1"/>
  <c r="AB384" i="24" s="1"/>
  <c r="AB302" i="24" a="1"/>
  <c r="AB302" i="24" s="1"/>
  <c r="AB277" i="24" a="1"/>
  <c r="AB277" i="24" s="1"/>
  <c r="AB360" i="24" a="1"/>
  <c r="AB360" i="24" s="1"/>
  <c r="AB403" i="24" a="1"/>
  <c r="AB403" i="24" s="1"/>
  <c r="AB741" i="24" a="1"/>
  <c r="AB741" i="24" s="1"/>
  <c r="AB644" i="24" a="1"/>
  <c r="AB644" i="24" s="1"/>
  <c r="AB519" i="24" a="1"/>
  <c r="AB519" i="24" s="1"/>
  <c r="AB372" i="24" a="1"/>
  <c r="AB372" i="24" s="1"/>
  <c r="AB279" i="24" a="1"/>
  <c r="AB279" i="24" s="1"/>
  <c r="AB362" i="24" a="1"/>
  <c r="AB362" i="24" s="1"/>
  <c r="AB17" i="24" a="1"/>
  <c r="AB17" i="24" s="1"/>
  <c r="AB647" i="24" a="1"/>
  <c r="AB647" i="24" s="1"/>
  <c r="AB489" i="24" a="1"/>
  <c r="AB489" i="24" s="1"/>
  <c r="AB428" i="24" a="1"/>
  <c r="AB428" i="24" s="1"/>
  <c r="AB745" i="24" a="1"/>
  <c r="AB745" i="24" s="1"/>
  <c r="AB477" i="24" a="1"/>
  <c r="AB477" i="24" s="1"/>
  <c r="AB262" i="24" a="1"/>
  <c r="AB262" i="24" s="1"/>
  <c r="AB182" i="24" a="1"/>
  <c r="AB182" i="24" s="1"/>
  <c r="AB499" i="24" a="1"/>
  <c r="AB499" i="24" s="1"/>
  <c r="AB192" i="24" a="1"/>
  <c r="AB192" i="24" s="1"/>
  <c r="AB675" i="24" a="1"/>
  <c r="AB675" i="24" s="1"/>
  <c r="AB161" i="24" a="1"/>
  <c r="AB161" i="24" s="1"/>
  <c r="AB31" i="24" a="1"/>
  <c r="AB31" i="24" s="1"/>
  <c r="AB381" i="24" a="1"/>
  <c r="AB381" i="24" s="1"/>
  <c r="AB693" i="24" a="1"/>
  <c r="AB693" i="24" s="1"/>
  <c r="AB545" i="24" a="1"/>
  <c r="AB545" i="24" s="1"/>
  <c r="AB488" i="24" a="1"/>
  <c r="AB488" i="24" s="1"/>
  <c r="AB145" i="24" a="1"/>
  <c r="AB145" i="24" s="1"/>
  <c r="AB662" i="24" a="1"/>
  <c r="AB662" i="24" s="1"/>
  <c r="AB152" i="24" a="1"/>
  <c r="AB152" i="24" s="1"/>
  <c r="AB21" i="24" a="1"/>
  <c r="AB21" i="24" s="1"/>
  <c r="AB580" i="24" a="1"/>
  <c r="AB580" i="24" s="1"/>
  <c r="AB163" i="24" a="1"/>
  <c r="AB163" i="24" s="1"/>
  <c r="AB96" i="24" a="1"/>
  <c r="AB96" i="24" s="1"/>
  <c r="AB118" i="24" a="1"/>
  <c r="AB118" i="24" s="1"/>
  <c r="AB744" i="24" a="1"/>
  <c r="AB744" i="24" s="1"/>
  <c r="AB89" i="24" a="1"/>
  <c r="AB89" i="24" s="1"/>
  <c r="AB136" i="24" a="1"/>
  <c r="AB136" i="24" s="1"/>
  <c r="AB658" i="24" a="1"/>
  <c r="AB658" i="24" s="1"/>
  <c r="AB470" i="24" a="1"/>
  <c r="AB470" i="24" s="1"/>
  <c r="AB98" i="24" a="1"/>
  <c r="AB98" i="24" s="1"/>
  <c r="AB198" i="24" a="1"/>
  <c r="AB198" i="24" s="1"/>
  <c r="AB315" i="24" a="1"/>
  <c r="AB315" i="24" s="1"/>
  <c r="AB394" i="24" a="1"/>
  <c r="AB394" i="24" s="1"/>
  <c r="AB68" i="24" a="1"/>
  <c r="AB68" i="24" s="1"/>
  <c r="AB286" i="24" a="1"/>
  <c r="AB286" i="24" s="1"/>
  <c r="AB158" i="24" a="1"/>
  <c r="AB158" i="24" s="1"/>
  <c r="AB389" i="24" a="1"/>
  <c r="AB389" i="24" s="1"/>
  <c r="AB83" i="24" a="1"/>
  <c r="AB83" i="24" s="1"/>
  <c r="AB45" i="24" a="1"/>
  <c r="AB45" i="24" s="1"/>
  <c r="AB259" i="24" a="1"/>
  <c r="AB259" i="24" s="1"/>
  <c r="AB124" i="24" a="1"/>
  <c r="AB124" i="24" s="1"/>
  <c r="AB140" i="24" a="1"/>
  <c r="AB140" i="24" s="1"/>
  <c r="AB254" i="24" a="1"/>
  <c r="AB254" i="24" s="1"/>
  <c r="AB24" i="24" a="1"/>
  <c r="AB24" i="24" s="1"/>
  <c r="AB165" i="24" a="1"/>
  <c r="AB165" i="24" s="1"/>
  <c r="AB29" i="24" a="1"/>
  <c r="AB29" i="24" s="1"/>
  <c r="AB48" i="24" a="1"/>
  <c r="AB48" i="24" s="1"/>
  <c r="AB202" i="24" a="1"/>
  <c r="AB202" i="24" s="1"/>
  <c r="AA160" i="24"/>
  <c r="AB160" i="24" a="1"/>
  <c r="AB160" i="24" s="1"/>
  <c r="AB189" i="24" a="1"/>
  <c r="AB189" i="24" s="1"/>
  <c r="AB604" i="24" a="1"/>
  <c r="AB604" i="24" s="1"/>
  <c r="AB283" i="24" a="1"/>
  <c r="AB283" i="24" s="1"/>
  <c r="AB197" i="24" a="1"/>
  <c r="AB197" i="24" s="1"/>
  <c r="Z388" i="24" a="1"/>
  <c r="Z388" i="24" s="1"/>
  <c r="Z66" i="24" a="1"/>
  <c r="Z66" i="24" s="1"/>
  <c r="Z400" i="24" a="1"/>
  <c r="Z400" i="24" s="1"/>
  <c r="AB615" i="24" a="1"/>
  <c r="AB615" i="24" s="1"/>
  <c r="AB525" i="24" a="1"/>
  <c r="AB525" i="24" s="1"/>
  <c r="AB559" i="24" a="1"/>
  <c r="AB559" i="24" s="1"/>
  <c r="AB550" i="24" a="1"/>
  <c r="AB550" i="24" s="1"/>
  <c r="AB679" i="24" a="1"/>
  <c r="AB679" i="24" s="1"/>
  <c r="AB487" i="24" a="1"/>
  <c r="AB487" i="24" s="1"/>
  <c r="AB641" i="24" a="1"/>
  <c r="AB641" i="24" s="1"/>
  <c r="AB378" i="24" a="1"/>
  <c r="AB378" i="24" s="1"/>
  <c r="AB533" i="24" a="1"/>
  <c r="AB533" i="24" s="1"/>
  <c r="AB337" i="24" a="1"/>
  <c r="AB337" i="24" s="1"/>
  <c r="AB310" i="24" a="1"/>
  <c r="AB310" i="24" s="1"/>
  <c r="AB629" i="24" a="1"/>
  <c r="AB629" i="24" s="1"/>
  <c r="AB645" i="24" a="1"/>
  <c r="AB645" i="24" s="1"/>
  <c r="AB718" i="24" a="1"/>
  <c r="AB718" i="24" s="1"/>
  <c r="AB547" i="24" a="1"/>
  <c r="AB547" i="24" s="1"/>
  <c r="AB462" i="24" a="1"/>
  <c r="AB462" i="24" s="1"/>
  <c r="AB82" i="24" a="1"/>
  <c r="AB82" i="24" s="1"/>
  <c r="AB762" i="24" a="1"/>
  <c r="AB762" i="24" s="1"/>
  <c r="AB506" i="24" a="1"/>
  <c r="AB506" i="24" s="1"/>
  <c r="AB332" i="24" a="1"/>
  <c r="AB332" i="24" s="1"/>
  <c r="AB652" i="24" a="1"/>
  <c r="AB652" i="24" s="1"/>
  <c r="AB460" i="24" a="1"/>
  <c r="AB460" i="24" s="1"/>
  <c r="AB108" i="24" a="1"/>
  <c r="AB108" i="24" s="1"/>
  <c r="AB184" i="24" a="1"/>
  <c r="AB184" i="24" s="1"/>
  <c r="AB196" i="24" a="1"/>
  <c r="AB196" i="24" s="1"/>
  <c r="AB110" i="24" a="1"/>
  <c r="AB110" i="24" s="1"/>
  <c r="AB15" i="24" a="1"/>
  <c r="AB15" i="24" s="1"/>
  <c r="AB659" i="24" a="1"/>
  <c r="AB659" i="24" s="1"/>
  <c r="AB574" i="24" a="1"/>
  <c r="AB574" i="24" s="1"/>
  <c r="AB443" i="24" a="1"/>
  <c r="AB443" i="24" s="1"/>
  <c r="AB709" i="24" a="1"/>
  <c r="AB709" i="24" s="1"/>
  <c r="AB447" i="24" a="1"/>
  <c r="AB447" i="24" s="1"/>
  <c r="AB64" i="24" a="1"/>
  <c r="AB64" i="24" s="1"/>
  <c r="AB763" i="24" a="1"/>
  <c r="AB763" i="24" s="1"/>
  <c r="AB584" i="24" a="1"/>
  <c r="AB584" i="24" s="1"/>
  <c r="AB399" i="24" a="1"/>
  <c r="AB399" i="24" s="1"/>
  <c r="AB264" i="24" a="1"/>
  <c r="AB264" i="24" s="1"/>
  <c r="AB669" i="24" a="1"/>
  <c r="AB669" i="24" s="1"/>
  <c r="AB208" i="24" a="1"/>
  <c r="AB208" i="24" s="1"/>
  <c r="AB168" i="24" a="1"/>
  <c r="AB168" i="24" s="1"/>
  <c r="AB55" i="24" a="1"/>
  <c r="AB55" i="24" s="1"/>
  <c r="AB419" i="24" a="1"/>
  <c r="AB419" i="24" s="1"/>
  <c r="AB738" i="24" a="1"/>
  <c r="AB738" i="24" s="1"/>
  <c r="AB579" i="24" a="1"/>
  <c r="AB579" i="24" s="1"/>
  <c r="AB73" i="24" a="1"/>
  <c r="AB73" i="24" s="1"/>
  <c r="AB314" i="24" a="1"/>
  <c r="AB314" i="24" s="1"/>
  <c r="AB74" i="24" a="1"/>
  <c r="AB74" i="24" s="1"/>
  <c r="AB634" i="24" a="1"/>
  <c r="AB634" i="24" s="1"/>
  <c r="AB472" i="24" a="1"/>
  <c r="AB472" i="24" s="1"/>
  <c r="AB374" i="24" a="1"/>
  <c r="AB374" i="24" s="1"/>
  <c r="AB731" i="24" a="1"/>
  <c r="AB731" i="24" s="1"/>
  <c r="AB562" i="24" a="1"/>
  <c r="AB562" i="24" s="1"/>
  <c r="AB65" i="24" a="1"/>
  <c r="AB65" i="24" s="1"/>
  <c r="AB299" i="24" a="1"/>
  <c r="AB299" i="24" s="1"/>
  <c r="AB509" i="24" a="1"/>
  <c r="AB509" i="24" s="1"/>
  <c r="AB44" i="24" a="1"/>
  <c r="AB44" i="24" s="1"/>
  <c r="AB41" i="24" a="1"/>
  <c r="AB41" i="24" s="1"/>
  <c r="AB180" i="24" a="1"/>
  <c r="AB180" i="24" s="1"/>
  <c r="AB630" i="24" a="1"/>
  <c r="AB630" i="24" s="1"/>
  <c r="AB42" i="24" a="1"/>
  <c r="AB42" i="24" s="1"/>
  <c r="AB260" i="24" a="1"/>
  <c r="AB260" i="24" s="1"/>
  <c r="AB598" i="24" a="1"/>
  <c r="AB598" i="24" s="1"/>
  <c r="AB342" i="24" a="1"/>
  <c r="AB342" i="24" s="1"/>
  <c r="AB729" i="24" a="1"/>
  <c r="AB729" i="24" s="1"/>
  <c r="AB38" i="24" a="1"/>
  <c r="AB38" i="24" s="1"/>
  <c r="AB204" i="24" a="1"/>
  <c r="AB204" i="24" s="1"/>
  <c r="AB19" i="24" a="1"/>
  <c r="AB19" i="24" s="1"/>
  <c r="AB34" i="24" a="1"/>
  <c r="AB34" i="24" s="1"/>
  <c r="AB219" i="24" a="1"/>
  <c r="AB219" i="24" s="1"/>
  <c r="AB120" i="24" a="1"/>
  <c r="AB120" i="24" s="1"/>
  <c r="AB298" i="24" a="1"/>
  <c r="AB298" i="24" s="1"/>
  <c r="AB61" i="24" a="1"/>
  <c r="AB61" i="24" s="1"/>
  <c r="AB87" i="24" a="1"/>
  <c r="AB87" i="24" s="1"/>
  <c r="AB172" i="24" a="1"/>
  <c r="AB172" i="24" s="1"/>
  <c r="AB36" i="24" a="1"/>
  <c r="AB36" i="24" s="1"/>
  <c r="AB28" i="24" a="1"/>
  <c r="AB28" i="24" s="1"/>
  <c r="AB484" i="24" a="1"/>
  <c r="AB484" i="24" s="1"/>
  <c r="AB71" i="24" a="1"/>
  <c r="AB71" i="24" s="1"/>
  <c r="AB125" i="24" a="1"/>
  <c r="AB125" i="24" s="1"/>
  <c r="AB352" i="24" a="1"/>
  <c r="AB352" i="24" s="1"/>
  <c r="AB341" i="24" a="1"/>
  <c r="AB341" i="24" s="1"/>
  <c r="AB141" i="24" a="1"/>
  <c r="AB141" i="24" s="1"/>
  <c r="AA778" i="24"/>
  <c r="AB781" i="24" a="1"/>
  <c r="AB781" i="24" s="1"/>
  <c r="AB724" i="24" a="1"/>
  <c r="AB724" i="24" s="1"/>
  <c r="AB432" i="24" a="1"/>
  <c r="AB432" i="24" s="1"/>
  <c r="AB205" i="24" a="1"/>
  <c r="AB205" i="24" s="1"/>
  <c r="AB656" i="24" a="1"/>
  <c r="AB656" i="24" s="1"/>
  <c r="Z776" i="24" a="1"/>
  <c r="Z776" i="24" s="1"/>
  <c r="AB594" i="24" a="1"/>
  <c r="AB594" i="24" s="1"/>
  <c r="AB393" i="24" a="1"/>
  <c r="AB393" i="24" s="1"/>
  <c r="AB390" i="24" a="1"/>
  <c r="AB390" i="24" s="1"/>
  <c r="AB737" i="24" a="1"/>
  <c r="AB737" i="24" s="1"/>
  <c r="AB563" i="24" a="1"/>
  <c r="AB563" i="24" s="1"/>
  <c r="AB578" i="24" a="1"/>
  <c r="AB578" i="24" s="1"/>
  <c r="AB698" i="24" a="1"/>
  <c r="AB698" i="24" s="1"/>
  <c r="AB735" i="24" a="1"/>
  <c r="AB735" i="24" s="1"/>
  <c r="AB635" i="24" a="1"/>
  <c r="AB635" i="24" s="1"/>
  <c r="AB671" i="24" a="1"/>
  <c r="AB671" i="24" s="1"/>
  <c r="AB561" i="24" a="1"/>
  <c r="AB561" i="24" s="1"/>
  <c r="AB505" i="24" a="1"/>
  <c r="AB505" i="24" s="1"/>
  <c r="AB358" i="24" a="1"/>
  <c r="AB358" i="24" s="1"/>
  <c r="AB766" i="24" a="1"/>
  <c r="AB766" i="24" s="1"/>
  <c r="AB318" i="24" a="1"/>
  <c r="AB318" i="24" s="1"/>
  <c r="AB162" i="24" a="1"/>
  <c r="AB162" i="24" s="1"/>
  <c r="AB736" i="24" a="1"/>
  <c r="AB736" i="24" s="1"/>
  <c r="AB414" i="24" a="1"/>
  <c r="AB414" i="24" s="1"/>
  <c r="AB748" i="24" a="1"/>
  <c r="AB748" i="24" s="1"/>
  <c r="AB591" i="24" a="1"/>
  <c r="AB591" i="24" s="1"/>
  <c r="AB324" i="24" a="1"/>
  <c r="AB324" i="24" s="1"/>
  <c r="AB716" i="24" a="1"/>
  <c r="AB716" i="24" s="1"/>
  <c r="AB130" i="24" a="1"/>
  <c r="AB130" i="24" s="1"/>
  <c r="AB106" i="24" a="1"/>
  <c r="AB106" i="24" s="1"/>
  <c r="AB516" i="24" a="1"/>
  <c r="AB516" i="24" s="1"/>
  <c r="AB713" i="24" a="1"/>
  <c r="AB713" i="24" s="1"/>
  <c r="AB575" i="24" a="1"/>
  <c r="AB575" i="24" s="1"/>
  <c r="AB511" i="24" a="1"/>
  <c r="AB511" i="24" s="1"/>
  <c r="AB307" i="24" a="1"/>
  <c r="AB307" i="24" s="1"/>
  <c r="AB595" i="24" a="1"/>
  <c r="AB595" i="24" s="1"/>
  <c r="AB122" i="24" a="1"/>
  <c r="AB122" i="24" s="1"/>
  <c r="AB188" i="24" a="1"/>
  <c r="AB188" i="24" s="1"/>
  <c r="AB686" i="24" a="1"/>
  <c r="AB686" i="24" s="1"/>
  <c r="AB513" i="24" a="1"/>
  <c r="AB513" i="24" s="1"/>
  <c r="AB241" i="24" a="1"/>
  <c r="AB241" i="24" s="1"/>
  <c r="AB759" i="24" a="1"/>
  <c r="AB759" i="24" s="1"/>
  <c r="AB603" i="24" a="1"/>
  <c r="AB603" i="24" s="1"/>
  <c r="AB109" i="24" a="1"/>
  <c r="AB109" i="24" s="1"/>
  <c r="AB107" i="24" a="1"/>
  <c r="AB107" i="24" s="1"/>
  <c r="AB313" i="24" a="1"/>
  <c r="AB313" i="24" s="1"/>
  <c r="AB214" i="24" a="1"/>
  <c r="AB214" i="24" s="1"/>
  <c r="AB650" i="24" a="1"/>
  <c r="AB650" i="24" s="1"/>
  <c r="AB468" i="24" a="1"/>
  <c r="AB468" i="24" s="1"/>
  <c r="AB247" i="24" a="1"/>
  <c r="AB247" i="24" s="1"/>
  <c r="AB157" i="24" a="1"/>
  <c r="AB157" i="24" s="1"/>
  <c r="AB750" i="24" a="1"/>
  <c r="AB750" i="24" s="1"/>
  <c r="AB568" i="24" a="1"/>
  <c r="AB568" i="24" s="1"/>
  <c r="AB376" i="24" a="1"/>
  <c r="AB376" i="24" s="1"/>
  <c r="AB178" i="24" a="1"/>
  <c r="AB178" i="24" s="1"/>
  <c r="AB643" i="24" a="1"/>
  <c r="AB643" i="24" s="1"/>
  <c r="AB441" i="24" a="1"/>
  <c r="AB441" i="24" s="1"/>
  <c r="AB234" i="24" a="1"/>
  <c r="AB234" i="24" s="1"/>
  <c r="AB149" i="24" a="1"/>
  <c r="AB149" i="24" s="1"/>
  <c r="AB426" i="24" a="1"/>
  <c r="AB426" i="24" s="1"/>
  <c r="AB12" i="24" a="1"/>
  <c r="AB12" i="24" s="1"/>
  <c r="AB336" i="24" a="1"/>
  <c r="AB336" i="24" s="1"/>
  <c r="AB703" i="24" a="1"/>
  <c r="AB703" i="24" s="1"/>
  <c r="AB541" i="24" a="1"/>
  <c r="AB541" i="24" s="1"/>
  <c r="AB301" i="24" a="1"/>
  <c r="AB301" i="24" s="1"/>
  <c r="AB23" i="24" a="1"/>
  <c r="AB23" i="24" s="1"/>
  <c r="AB530" i="24" a="1"/>
  <c r="AB530" i="24" s="1"/>
  <c r="AB789" i="24" a="1"/>
  <c r="AB789" i="24" s="1"/>
  <c r="AB617" i="24" a="1"/>
  <c r="AB617" i="24" s="1"/>
  <c r="AB33" i="24" a="1"/>
  <c r="AB33" i="24" s="1"/>
  <c r="AB113" i="24" a="1"/>
  <c r="AB113" i="24" s="1"/>
  <c r="AB723" i="24" a="1"/>
  <c r="AB723" i="24" s="1"/>
  <c r="AB411" i="24" a="1"/>
  <c r="AB411" i="24" s="1"/>
  <c r="AB151" i="24" a="1"/>
  <c r="AB151" i="24" s="1"/>
  <c r="AB40" i="24" a="1"/>
  <c r="AB40" i="24" s="1"/>
  <c r="AB194" i="24" a="1"/>
  <c r="AB194" i="24" s="1"/>
  <c r="AB53" i="24" a="1"/>
  <c r="AB53" i="24" s="1"/>
  <c r="AB79" i="24" a="1"/>
  <c r="AB79" i="24" s="1"/>
  <c r="AB134" i="24" a="1"/>
  <c r="AB134" i="24" s="1"/>
  <c r="AB758" i="24" a="1"/>
  <c r="AB758" i="24" s="1"/>
  <c r="AB365" i="24" a="1"/>
  <c r="AB365" i="24" s="1"/>
  <c r="AB37" i="24" a="1"/>
  <c r="AB37" i="24" s="1"/>
  <c r="AB284" i="24" a="1"/>
  <c r="AB284" i="24" s="1"/>
  <c r="AB30" i="24" a="1"/>
  <c r="AB30" i="24" s="1"/>
  <c r="AB274" i="24" a="1"/>
  <c r="AB274" i="24" s="1"/>
  <c r="AB253" i="24" a="1"/>
  <c r="AB253" i="24" s="1"/>
  <c r="AB104" i="24" a="1"/>
  <c r="AB104" i="24" s="1"/>
  <c r="AB409" i="24" a="1"/>
  <c r="AB409" i="24" s="1"/>
  <c r="AB728" i="24" a="1"/>
  <c r="AB728" i="24" s="1"/>
  <c r="AB619" i="24" a="1"/>
  <c r="AB619" i="24" s="1"/>
  <c r="AB285" i="24" a="1"/>
  <c r="AB285" i="24" s="1"/>
  <c r="AB481" i="24" a="1"/>
  <c r="AB481" i="24" s="1"/>
  <c r="M110" i="31"/>
  <c r="Y107" i="31"/>
  <c r="M111" i="31"/>
  <c r="Y108" i="31"/>
  <c r="M112" i="31"/>
  <c r="AA56" i="24" s="1"/>
  <c r="Y109" i="31"/>
  <c r="M113" i="31"/>
  <c r="Y112" i="31"/>
  <c r="M106" i="31"/>
  <c r="M114" i="31"/>
  <c r="Y115" i="31"/>
  <c r="M107" i="31"/>
  <c r="M115" i="31"/>
  <c r="AA147" i="24" s="1"/>
  <c r="M108" i="31"/>
  <c r="M4" i="31"/>
  <c r="M12" i="31"/>
  <c r="M20" i="31"/>
  <c r="M5" i="31"/>
  <c r="M13" i="31"/>
  <c r="M21" i="31"/>
  <c r="M6" i="31"/>
  <c r="M14" i="31"/>
  <c r="M109" i="31"/>
  <c r="M7" i="31"/>
  <c r="M15" i="31"/>
  <c r="M8" i="31"/>
  <c r="M16" i="31"/>
  <c r="M9" i="31"/>
  <c r="M17" i="31"/>
  <c r="M2" i="31"/>
  <c r="M10" i="31"/>
  <c r="M18" i="31"/>
  <c r="M23" i="31"/>
  <c r="M31" i="31"/>
  <c r="M39" i="31"/>
  <c r="M47" i="31"/>
  <c r="M55" i="31"/>
  <c r="M63" i="31"/>
  <c r="M71" i="31"/>
  <c r="M79" i="31"/>
  <c r="M87" i="31"/>
  <c r="M95" i="31"/>
  <c r="M103" i="31"/>
  <c r="M24" i="31"/>
  <c r="M32" i="31"/>
  <c r="M40" i="31"/>
  <c r="M48" i="31"/>
  <c r="M56" i="31"/>
  <c r="M64" i="31"/>
  <c r="M72" i="31"/>
  <c r="M80" i="31"/>
  <c r="M88" i="31"/>
  <c r="M96" i="31"/>
  <c r="M104" i="31"/>
  <c r="M25" i="31"/>
  <c r="M33" i="31"/>
  <c r="M41" i="31"/>
  <c r="M49" i="31"/>
  <c r="M57" i="31"/>
  <c r="M65" i="31"/>
  <c r="M73" i="31"/>
  <c r="M81" i="31"/>
  <c r="M89" i="31"/>
  <c r="M97" i="31"/>
  <c r="M105" i="31"/>
  <c r="M26" i="31"/>
  <c r="M34" i="31"/>
  <c r="M42" i="31"/>
  <c r="M50" i="31"/>
  <c r="M58" i="31"/>
  <c r="M66" i="31"/>
  <c r="M74" i="31"/>
  <c r="M82" i="31"/>
  <c r="M90" i="31"/>
  <c r="M98" i="31"/>
  <c r="M3" i="31"/>
  <c r="M27" i="31"/>
  <c r="M35" i="31"/>
  <c r="M43" i="31"/>
  <c r="M51" i="31"/>
  <c r="M59" i="31"/>
  <c r="M67" i="31"/>
  <c r="M75" i="31"/>
  <c r="M83" i="31"/>
  <c r="M91" i="31"/>
  <c r="M99" i="31"/>
  <c r="M11" i="31"/>
  <c r="M28" i="31"/>
  <c r="M36" i="31"/>
  <c r="M44" i="31"/>
  <c r="M52" i="31"/>
  <c r="M60" i="31"/>
  <c r="M68" i="31"/>
  <c r="M76" i="31"/>
  <c r="M84" i="31"/>
  <c r="M92" i="31"/>
  <c r="M100" i="31"/>
  <c r="M19" i="31"/>
  <c r="M29" i="31"/>
  <c r="M37" i="31"/>
  <c r="M45" i="31"/>
  <c r="M53" i="31"/>
  <c r="M61" i="31"/>
  <c r="M69" i="31"/>
  <c r="M77" i="31"/>
  <c r="M85" i="31"/>
  <c r="M93" i="31"/>
  <c r="M101" i="31"/>
  <c r="M54" i="31"/>
  <c r="M62" i="31"/>
  <c r="M70" i="31"/>
  <c r="M78" i="31"/>
  <c r="M22" i="31"/>
  <c r="M86" i="31"/>
  <c r="M46" i="31"/>
  <c r="M30" i="31"/>
  <c r="M94" i="31"/>
  <c r="M38" i="31"/>
  <c r="M102" i="31"/>
  <c r="Y96" i="31"/>
  <c r="AB132" i="24" s="1" a="1"/>
  <c r="AB132" i="24" s="1"/>
  <c r="Y80" i="31"/>
  <c r="Y64" i="31"/>
  <c r="Y48" i="31"/>
  <c r="Y32" i="31"/>
  <c r="Y95" i="31"/>
  <c r="AB753" i="24" s="1" a="1"/>
  <c r="AB753" i="24" s="1"/>
  <c r="Y79" i="31"/>
  <c r="Y63" i="31"/>
  <c r="AB392" i="24" s="1" a="1"/>
  <c r="AB392" i="24" s="1"/>
  <c r="Y47" i="31"/>
  <c r="AB348" i="24" s="1" a="1"/>
  <c r="AB348" i="24" s="1"/>
  <c r="Y31" i="31"/>
  <c r="Y94" i="31"/>
  <c r="Y78" i="31"/>
  <c r="Y62" i="31"/>
  <c r="AB774" i="24" s="1" a="1"/>
  <c r="AB774" i="24" s="1"/>
  <c r="Y46" i="31"/>
  <c r="Y30" i="31"/>
  <c r="Y93" i="31"/>
  <c r="Y77" i="31"/>
  <c r="Y61" i="31"/>
  <c r="Y45" i="31"/>
  <c r="Y29" i="31"/>
  <c r="Y91" i="31"/>
  <c r="Y106" i="31"/>
  <c r="Y84" i="31"/>
  <c r="Y52" i="31"/>
  <c r="Y110" i="31"/>
  <c r="Y104" i="31"/>
  <c r="AB77" i="24" s="1" a="1"/>
  <c r="AB77" i="24" s="1"/>
  <c r="Y88" i="31"/>
  <c r="AB665" i="24" s="1" a="1"/>
  <c r="AB665" i="24" s="1"/>
  <c r="Y72" i="31"/>
  <c r="Y56" i="31"/>
  <c r="Y40" i="31"/>
  <c r="AB328" i="24" s="1" a="1"/>
  <c r="AB328" i="24" s="1"/>
  <c r="Y103" i="31"/>
  <c r="Y87" i="31"/>
  <c r="Y71" i="31"/>
  <c r="Y55" i="31"/>
  <c r="Y39" i="31"/>
  <c r="AB300" i="24" s="1" a="1"/>
  <c r="AB300" i="24" s="1"/>
  <c r="Y102" i="31"/>
  <c r="Y86" i="31"/>
  <c r="Y70" i="31"/>
  <c r="Y54" i="31"/>
  <c r="Y38" i="31"/>
  <c r="AB91" i="24" s="1" a="1"/>
  <c r="AB91" i="24" s="1"/>
  <c r="Y101" i="31"/>
  <c r="Y85" i="31"/>
  <c r="Y69" i="31"/>
  <c r="Y53" i="31"/>
  <c r="Y37" i="31"/>
  <c r="Y100" i="31"/>
  <c r="AB685" i="24" s="1" a="1"/>
  <c r="AB685" i="24" s="1"/>
  <c r="Y99" i="31"/>
  <c r="Y76" i="31"/>
  <c r="Y68" i="31"/>
  <c r="Y44" i="31"/>
  <c r="Y36" i="31"/>
  <c r="Y114" i="31"/>
  <c r="Y111" i="31"/>
  <c r="Y105" i="31"/>
  <c r="Y89" i="31"/>
  <c r="Y73" i="31"/>
  <c r="AB677" i="24" s="1" a="1"/>
  <c r="AB677" i="24" s="1"/>
  <c r="Y41" i="31"/>
  <c r="AB329" i="24" s="1" a="1"/>
  <c r="AB329" i="24" s="1"/>
  <c r="Y28" i="31"/>
  <c r="Y90" i="31"/>
  <c r="Y58" i="31"/>
  <c r="Y66" i="31"/>
  <c r="Y60" i="31"/>
  <c r="Y75" i="31"/>
  <c r="Y67" i="31"/>
  <c r="Y51" i="31"/>
  <c r="Y35" i="31"/>
  <c r="Y34" i="31"/>
  <c r="Y49" i="31"/>
  <c r="Y57" i="31"/>
  <c r="Y92" i="31"/>
  <c r="Y82" i="31"/>
  <c r="Y50" i="31"/>
  <c r="Y97" i="31"/>
  <c r="Y81" i="31"/>
  <c r="Y65" i="31"/>
  <c r="Y33" i="31"/>
  <c r="Y113" i="31"/>
  <c r="Y74" i="31"/>
  <c r="AB225" i="24" s="1" a="1"/>
  <c r="AB225" i="24" s="1"/>
  <c r="Y83" i="31"/>
  <c r="Y59" i="31"/>
  <c r="AB303" i="24" s="1" a="1"/>
  <c r="AB303" i="24" s="1"/>
  <c r="Y43" i="31"/>
  <c r="Y27" i="31"/>
  <c r="Y98" i="31"/>
  <c r="Y42" i="31"/>
  <c r="Y3" i="31"/>
  <c r="Z577" i="24" a="1"/>
  <c r="Z577" i="24" s="1"/>
  <c r="Z371" i="24" a="1"/>
  <c r="Z371" i="24" s="1"/>
  <c r="AB544" i="24" a="1"/>
  <c r="AB544" i="24" s="1"/>
  <c r="AB673" i="24" a="1"/>
  <c r="AB673" i="24" s="1"/>
  <c r="AB761" i="24" a="1"/>
  <c r="AB761" i="24" s="1"/>
  <c r="AB655" i="24" a="1"/>
  <c r="AB655" i="24" s="1"/>
  <c r="AB391" i="24" a="1"/>
  <c r="AB391" i="24" s="1"/>
  <c r="AB498" i="24" a="1"/>
  <c r="AB498" i="24" s="1"/>
  <c r="AB522" i="24" a="1"/>
  <c r="AB522" i="24" s="1"/>
  <c r="AB465" i="24" a="1"/>
  <c r="AB465" i="24" s="1"/>
  <c r="AB422" i="24" a="1"/>
  <c r="AB422" i="24" s="1"/>
  <c r="AB359" i="24" a="1"/>
  <c r="AB359" i="24" s="1"/>
  <c r="AB483" i="24" a="1"/>
  <c r="AB483" i="24" s="1"/>
  <c r="AB242" i="24" a="1"/>
  <c r="AB242" i="24" s="1"/>
  <c r="AB701" i="24" a="1"/>
  <c r="AB701" i="24" s="1"/>
  <c r="AB756" i="24" a="1"/>
  <c r="AB756" i="24" s="1"/>
  <c r="AB613" i="24" a="1"/>
  <c r="AB613" i="24" s="1"/>
  <c r="AB531" i="24" a="1"/>
  <c r="AB531" i="24" s="1"/>
  <c r="AB437" i="24" a="1"/>
  <c r="AB437" i="24" s="1"/>
  <c r="AB249" i="24" a="1"/>
  <c r="AB249" i="24" s="1"/>
  <c r="AB678" i="24" a="1"/>
  <c r="AB678" i="24" s="1"/>
  <c r="AB523" i="24" a="1"/>
  <c r="AB523" i="24" s="1"/>
  <c r="AB782" i="24" a="1"/>
  <c r="AB782" i="24" s="1"/>
  <c r="AB610" i="24" a="1"/>
  <c r="AB610" i="24" s="1"/>
  <c r="AB26" i="24" a="1"/>
  <c r="AB26" i="24" s="1"/>
  <c r="AB217" i="24" a="1"/>
  <c r="AB217" i="24" s="1"/>
  <c r="AB423" i="24" a="1"/>
  <c r="AB423" i="24" s="1"/>
  <c r="AB653" i="24" a="1"/>
  <c r="AB653" i="24" s="1"/>
  <c r="AB495" i="24" a="1"/>
  <c r="AB495" i="24" s="1"/>
  <c r="AB445" i="24" a="1"/>
  <c r="AB445" i="24" s="1"/>
  <c r="AB771" i="24" a="1"/>
  <c r="AB771" i="24" s="1"/>
  <c r="AB500" i="24" a="1"/>
  <c r="AB500" i="24" s="1"/>
  <c r="AB270" i="24" a="1"/>
  <c r="AB270" i="24" s="1"/>
  <c r="AB63" i="24" a="1"/>
  <c r="AB63" i="24" s="1"/>
  <c r="AB600" i="24" a="1"/>
  <c r="AB600" i="24" s="1"/>
  <c r="AB430" i="24" a="1"/>
  <c r="AB430" i="24" s="1"/>
  <c r="AB779" i="24" a="1"/>
  <c r="AB779" i="24" s="1"/>
  <c r="AB683" i="24" a="1"/>
  <c r="AB683" i="24" s="1"/>
  <c r="AB535" i="24" a="1"/>
  <c r="AB535" i="24" s="1"/>
  <c r="AB51" i="24" a="1"/>
  <c r="AB51" i="24" s="1"/>
  <c r="AB396" i="24" a="1"/>
  <c r="AB396" i="24" s="1"/>
  <c r="AB148" i="24" a="1"/>
  <c r="AB148" i="24" s="1"/>
  <c r="AB746" i="24" a="1"/>
  <c r="AB746" i="24" s="1"/>
  <c r="AB596" i="24" a="1"/>
  <c r="AB596" i="24" s="1"/>
  <c r="AB101" i="24" a="1"/>
  <c r="AB101" i="24" s="1"/>
  <c r="AB159" i="24" a="1"/>
  <c r="AB159" i="24" s="1"/>
  <c r="AB20" i="24" a="1"/>
  <c r="AB20" i="24" s="1"/>
  <c r="AB667" i="24" a="1"/>
  <c r="AB667" i="24" s="1"/>
  <c r="AB496" i="24" a="1"/>
  <c r="AB496" i="24" s="1"/>
  <c r="AB185" i="24" a="1"/>
  <c r="AB185" i="24" s="1"/>
  <c r="AB739" i="24" a="1"/>
  <c r="AB739" i="24" s="1"/>
  <c r="AB589" i="24" a="1"/>
  <c r="AB589" i="24" s="1"/>
  <c r="AB459" i="24" a="1"/>
  <c r="AB459" i="24" s="1"/>
  <c r="AB144" i="24" a="1"/>
  <c r="AB144" i="24" s="1"/>
  <c r="AB275" i="24" a="1"/>
  <c r="AB275" i="24" s="1"/>
  <c r="AB191" i="24" a="1"/>
  <c r="AB191" i="24" s="1"/>
  <c r="AB331" i="24" a="1"/>
  <c r="AB331" i="24" s="1"/>
  <c r="AB226" i="24" a="1"/>
  <c r="AB226" i="24" s="1"/>
  <c r="AB631" i="24" a="1"/>
  <c r="AB631" i="24" s="1"/>
  <c r="AB383" i="24" a="1"/>
  <c r="AB383" i="24" s="1"/>
  <c r="AB211" i="24" a="1"/>
  <c r="AB211" i="24" s="1"/>
  <c r="AB407" i="24" a="1"/>
  <c r="AB407" i="24" s="1"/>
  <c r="AB471" i="24" a="1"/>
  <c r="AB471" i="24" s="1"/>
  <c r="AB696" i="24" a="1"/>
  <c r="AB696" i="24" s="1"/>
  <c r="AB517" i="24" a="1"/>
  <c r="AB517" i="24" s="1"/>
  <c r="AB293" i="24" a="1"/>
  <c r="AB293" i="24" s="1"/>
  <c r="AB238" i="24" a="1"/>
  <c r="AB238" i="24" s="1"/>
  <c r="AB642" i="24" a="1"/>
  <c r="AB642" i="24" s="1"/>
  <c r="AB323" i="24" a="1"/>
  <c r="AB323" i="24" s="1"/>
  <c r="AB114" i="24" a="1"/>
  <c r="AB114" i="24" s="1"/>
  <c r="AB321" i="24" a="1"/>
  <c r="AB321" i="24" s="1"/>
  <c r="AB84" i="24" a="1"/>
  <c r="AB84" i="24" s="1"/>
  <c r="AB382" i="24" a="1"/>
  <c r="AB382" i="24" s="1"/>
  <c r="AB291" i="24" a="1"/>
  <c r="AB291" i="24" s="1"/>
  <c r="AB46" i="24" a="1"/>
  <c r="AB46" i="24" s="1"/>
  <c r="AB681" i="24" a="1"/>
  <c r="AB681" i="24" s="1"/>
  <c r="AB287" i="24" a="1"/>
  <c r="AB287" i="24" s="1"/>
  <c r="AB49" i="24" a="1"/>
  <c r="AB49" i="24" s="1"/>
  <c r="AB195" i="24" a="1"/>
  <c r="AB195" i="24" s="1"/>
  <c r="AB368" i="24" a="1"/>
  <c r="AB368" i="24" s="1"/>
  <c r="AB201" i="24" a="1"/>
  <c r="AB201" i="24" s="1"/>
  <c r="AB353" i="24" a="1"/>
  <c r="AB353" i="24" s="1"/>
  <c r="AB345" i="24" a="1"/>
  <c r="AB345" i="24" s="1"/>
  <c r="AB730" i="24" a="1"/>
  <c r="AB730" i="24" s="1"/>
  <c r="AB646" i="24" a="1"/>
  <c r="AB646" i="24" s="1"/>
  <c r="AB778" i="24" a="1"/>
  <c r="AB778" i="24" s="1"/>
  <c r="AB207" i="24" a="1"/>
  <c r="AB207" i="24" s="1"/>
  <c r="AB785" i="24" a="1"/>
  <c r="AB785" i="24" s="1"/>
  <c r="AB688" i="24" a="1"/>
  <c r="AB688" i="24" s="1"/>
  <c r="AB452" i="24" a="1"/>
  <c r="AB452" i="24" s="1"/>
  <c r="AB537" i="24" a="1"/>
  <c r="AB537" i="24" s="1"/>
  <c r="AB586" i="24" a="1"/>
  <c r="AB586" i="24" s="1"/>
  <c r="AB712" i="24" a="1"/>
  <c r="AB712" i="24" s="1"/>
  <c r="AB351" i="24" a="1"/>
  <c r="AB351" i="24" s="1"/>
  <c r="AB330" i="24" a="1"/>
  <c r="AB330" i="24" s="1"/>
  <c r="AB755" i="24" a="1"/>
  <c r="AB755" i="24" s="1"/>
  <c r="AB787" i="24" a="1"/>
  <c r="AB787" i="24" s="1"/>
  <c r="AB666" i="24" a="1"/>
  <c r="AB666" i="24" s="1"/>
  <c r="AB732" i="24" a="1"/>
  <c r="AB732" i="24" s="1"/>
  <c r="AB296" i="24" a="1"/>
  <c r="AB296" i="24" s="1"/>
  <c r="AB627" i="24" a="1"/>
  <c r="AB627" i="24" s="1"/>
  <c r="AB623" i="24" a="1"/>
  <c r="AB623" i="24" s="1"/>
  <c r="AB628" i="24" a="1"/>
  <c r="AB628" i="24" s="1"/>
  <c r="AB153" i="24" a="1"/>
  <c r="AB153" i="24" s="1"/>
  <c r="AB772" i="24" a="1"/>
  <c r="AB772" i="24" s="1"/>
  <c r="AB295" i="24" a="1"/>
  <c r="AB295" i="24" s="1"/>
  <c r="AB606" i="24" a="1"/>
  <c r="AB606" i="24" s="1"/>
  <c r="AB721" i="24" a="1"/>
  <c r="AB721" i="24" s="1"/>
  <c r="AB583" i="24" a="1"/>
  <c r="AB583" i="24" s="1"/>
  <c r="AB461" i="24" a="1"/>
  <c r="AB461" i="24" s="1"/>
  <c r="AB682" i="24" a="1"/>
  <c r="AB682" i="24" s="1"/>
  <c r="AB508" i="24" a="1"/>
  <c r="AB508" i="24" s="1"/>
  <c r="AB278" i="24" a="1"/>
  <c r="AB278" i="24" s="1"/>
  <c r="AB112" i="24" a="1"/>
  <c r="AB112" i="24" s="1"/>
  <c r="AB280" i="24" a="1"/>
  <c r="AB280" i="24" s="1"/>
  <c r="AB599" i="24" a="1"/>
  <c r="AB599" i="24" s="1"/>
  <c r="AB412" i="24" a="1"/>
  <c r="AB412" i="24" s="1"/>
  <c r="AB288" i="24" a="1"/>
  <c r="AB288" i="24" s="1"/>
  <c r="AB676" i="24" a="1"/>
  <c r="AB676" i="24" s="1"/>
  <c r="AB229" i="24" a="1"/>
  <c r="AB229" i="24" s="1"/>
  <c r="AB455" i="24" a="1"/>
  <c r="AB455" i="24" s="1"/>
  <c r="AB320" i="24" a="1"/>
  <c r="AB320" i="24" s="1"/>
  <c r="AB490" i="24" a="1"/>
  <c r="AB490" i="24" s="1"/>
  <c r="AB272" i="24" a="1"/>
  <c r="AB272" i="24" s="1"/>
  <c r="AB697" i="24" a="1"/>
  <c r="AB697" i="24" s="1"/>
  <c r="AB581" i="24" a="1"/>
  <c r="AB581" i="24" s="1"/>
  <c r="AB458" i="24" a="1"/>
  <c r="AB458" i="24" s="1"/>
  <c r="AB373" i="24" a="1"/>
  <c r="AB373" i="24" s="1"/>
  <c r="AB261" i="24" a="1"/>
  <c r="AB261" i="24" s="1"/>
  <c r="AB297" i="24" a="1"/>
  <c r="AB297" i="24" s="1"/>
  <c r="AB670" i="24" a="1"/>
  <c r="AB670" i="24" s="1"/>
  <c r="AB527" i="24" a="1"/>
  <c r="AB527" i="24" s="1"/>
  <c r="AB75" i="24" a="1"/>
  <c r="AB75" i="24" s="1"/>
  <c r="AB72" i="24" a="1"/>
  <c r="AB72" i="24" s="1"/>
  <c r="AB290" i="24" a="1"/>
  <c r="AB290" i="24" s="1"/>
  <c r="AB554" i="24" a="1"/>
  <c r="AB554" i="24" s="1"/>
  <c r="AB401" i="24" a="1"/>
  <c r="AB401" i="24" s="1"/>
  <c r="AB754" i="24" a="1"/>
  <c r="AB754" i="24" s="1"/>
  <c r="AB657" i="24" a="1"/>
  <c r="AB657" i="24" s="1"/>
  <c r="AB518" i="24" a="1"/>
  <c r="AB518" i="24" s="1"/>
  <c r="AB52" i="24" a="1"/>
  <c r="AB52" i="24" s="1"/>
  <c r="AB57" i="24" a="1"/>
  <c r="AB57" i="24" s="1"/>
  <c r="AB8" i="24" a="1"/>
  <c r="AB8" i="24" s="1"/>
  <c r="AB752" i="24" a="1"/>
  <c r="AB752" i="24" s="1"/>
  <c r="AB240" i="24" a="1"/>
  <c r="AB240" i="24" s="1"/>
  <c r="AB10" i="24" a="1"/>
  <c r="AB10" i="24" s="1"/>
  <c r="AB572" i="24" a="1"/>
  <c r="AB572" i="24" s="1"/>
  <c r="AB146" i="24" a="1"/>
  <c r="AB146" i="24" s="1"/>
  <c r="AB88" i="24" a="1"/>
  <c r="AB88" i="24" s="1"/>
  <c r="AB209" i="24" a="1"/>
  <c r="AB209" i="24" s="1"/>
  <c r="AB325" i="24" a="1"/>
  <c r="AB325" i="24" s="1"/>
  <c r="AB624" i="24" a="1"/>
  <c r="AB624" i="24" s="1"/>
  <c r="AB370" i="24" a="1"/>
  <c r="AB370" i="24" s="1"/>
  <c r="AB183" i="24" a="1"/>
  <c r="AB183" i="24" s="1"/>
  <c r="AB119" i="24" a="1"/>
  <c r="AB119" i="24" s="1"/>
  <c r="AB571" i="24" a="1"/>
  <c r="AB571" i="24" s="1"/>
  <c r="AB255" i="24" a="1"/>
  <c r="AB255" i="24" s="1"/>
  <c r="AB5" i="24" a="1"/>
  <c r="AB5" i="24" s="1"/>
  <c r="AB245" i="24" a="1"/>
  <c r="AB245" i="24" s="1"/>
  <c r="AB70" i="24" a="1"/>
  <c r="AB70" i="24" s="1"/>
  <c r="AB326" i="24" a="1"/>
  <c r="AB326" i="24" s="1"/>
  <c r="AB203" i="24" a="1"/>
  <c r="AB203" i="24" s="1"/>
  <c r="AB375" i="24" a="1"/>
  <c r="AB375" i="24" s="1"/>
  <c r="AB602" i="24" a="1"/>
  <c r="AB602" i="24" s="1"/>
  <c r="AB212" i="24" a="1"/>
  <c r="AB212" i="24" s="1"/>
  <c r="AB439" i="24" a="1"/>
  <c r="AB439" i="24" s="1"/>
  <c r="AB94" i="24" a="1"/>
  <c r="AB94" i="24" s="1"/>
  <c r="AB305" i="24" a="1"/>
  <c r="AB305" i="24" s="1"/>
  <c r="AB129" i="24" a="1"/>
  <c r="AB129" i="24" s="1"/>
  <c r="AB135" i="24" a="1"/>
  <c r="AB135" i="24" s="1"/>
  <c r="AB266" i="24" a="1"/>
  <c r="AB266" i="24" s="1"/>
  <c r="AB648" i="24" a="1"/>
  <c r="AB648" i="24" s="1"/>
  <c r="AB464" i="24" a="1"/>
  <c r="AB464" i="24" s="1"/>
  <c r="AB294" i="24" a="1"/>
  <c r="AB294" i="24" s="1"/>
  <c r="B2" i="32"/>
  <c r="AB552" i="24" s="1" a="1"/>
  <c r="AB552" i="24" s="1"/>
  <c r="AB687" i="24" a="1"/>
  <c r="AB687" i="24" s="1"/>
  <c r="AB485" i="24" a="1"/>
  <c r="AB485" i="24" s="1"/>
  <c r="Z137" i="24" a="1"/>
  <c r="Z137" i="24" s="1"/>
  <c r="Z619" i="24" a="1"/>
  <c r="Z619" i="24" s="1"/>
  <c r="Z312" i="24" a="1"/>
  <c r="Z312" i="24" s="1"/>
  <c r="AB80" i="24" a="1"/>
  <c r="AB80" i="24" s="1"/>
  <c r="AB700" i="24" a="1"/>
  <c r="AB700" i="24" s="1"/>
  <c r="AB543" i="24" a="1"/>
  <c r="AB543" i="24" s="1"/>
  <c r="AB507" i="24" a="1"/>
  <c r="AB507" i="24" s="1"/>
  <c r="AB532" i="24" a="1"/>
  <c r="AB532" i="24" s="1"/>
  <c r="AB751" i="24" a="1"/>
  <c r="AB751" i="24" s="1"/>
  <c r="AB640" i="24" a="1"/>
  <c r="AB640" i="24" s="1"/>
  <c r="AB740" i="24" a="1"/>
  <c r="AB740" i="24" s="1"/>
  <c r="AB429" i="24" a="1"/>
  <c r="AB429" i="24" s="1"/>
  <c r="AB722" i="24" a="1"/>
  <c r="AB722" i="24" s="1"/>
  <c r="AB546" i="24" a="1"/>
  <c r="AB546" i="24" s="1"/>
  <c r="AB398" i="24" a="1"/>
  <c r="AB398" i="24" s="1"/>
  <c r="AB223" i="24" a="1"/>
  <c r="AB223" i="24" s="1"/>
  <c r="AB757" i="24" a="1"/>
  <c r="AB757" i="24" s="1"/>
  <c r="AB480" i="24" a="1"/>
  <c r="AB480" i="24" s="1"/>
  <c r="AB555" i="24" a="1"/>
  <c r="AB555" i="24" s="1"/>
  <c r="AB451" i="24" a="1"/>
  <c r="AB451" i="24" s="1"/>
  <c r="AB651" i="24" a="1"/>
  <c r="AB651" i="24" s="1"/>
  <c r="AB680" i="24" a="1"/>
  <c r="AB680" i="24" s="1"/>
  <c r="AB749" i="24" a="1"/>
  <c r="AB749" i="24" s="1"/>
  <c r="AB123" i="24" a="1"/>
  <c r="AB123" i="24" s="1"/>
  <c r="AB660" i="24" a="1"/>
  <c r="AB660" i="24" s="1"/>
  <c r="AB504" i="24" a="1"/>
  <c r="AB504" i="24" s="1"/>
  <c r="AB309" i="24" a="1"/>
  <c r="AB309" i="24" s="1"/>
  <c r="AB618" i="24" a="1"/>
  <c r="AB618" i="24" s="1"/>
  <c r="AB281" i="24" a="1"/>
  <c r="AB281" i="24" s="1"/>
  <c r="AB176" i="24" a="1"/>
  <c r="AB176" i="24" s="1"/>
  <c r="AB361" i="24" a="1"/>
  <c r="AB361" i="24" s="1"/>
  <c r="AB699" i="24" a="1"/>
  <c r="AB699" i="24" s="1"/>
  <c r="AB524" i="24" a="1"/>
  <c r="AB524" i="24" s="1"/>
  <c r="AB265" i="24" a="1"/>
  <c r="AB265" i="24" s="1"/>
  <c r="AB783" i="24" a="1"/>
  <c r="AB783" i="24" s="1"/>
  <c r="AB611" i="24" a="1"/>
  <c r="AB611" i="24" s="1"/>
  <c r="AB116" i="24" a="1"/>
  <c r="AB116" i="24" s="1"/>
  <c r="AB121" i="24" a="1"/>
  <c r="AB121" i="24" s="1"/>
  <c r="AB156" i="24" a="1"/>
  <c r="AB156" i="24" s="1"/>
  <c r="AB380" i="24" a="1"/>
  <c r="AB380" i="24" s="1"/>
  <c r="AB734" i="24" a="1"/>
  <c r="AB734" i="24" s="1"/>
  <c r="AB639" i="24" a="1"/>
  <c r="AB639" i="24" s="1"/>
  <c r="AB510" i="24" a="1"/>
  <c r="AB510" i="24" s="1"/>
  <c r="AB356" i="24" a="1"/>
  <c r="AB356" i="24" s="1"/>
  <c r="AB271" i="24" a="1"/>
  <c r="AB271" i="24" s="1"/>
  <c r="AB454" i="24" a="1"/>
  <c r="AB454" i="24" s="1"/>
  <c r="AB691" i="24" a="1"/>
  <c r="AB691" i="24" s="1"/>
  <c r="AB573" i="24" a="1"/>
  <c r="AB573" i="24" s="1"/>
  <c r="AB442" i="24" a="1"/>
  <c r="AB442" i="24" s="1"/>
  <c r="AB43" i="24" a="1"/>
  <c r="AB43" i="24" s="1"/>
  <c r="AB377" i="24" a="1"/>
  <c r="AB377" i="24" s="1"/>
  <c r="AB22" i="24" a="1"/>
  <c r="AB22" i="24" s="1"/>
  <c r="AB482" i="24" a="1"/>
  <c r="AB482" i="24" s="1"/>
  <c r="AB222" i="24" a="1"/>
  <c r="AB222" i="24" s="1"/>
  <c r="AB684" i="24" a="1"/>
  <c r="AB684" i="24" s="1"/>
  <c r="AB564" i="24" a="1"/>
  <c r="AB564" i="24" s="1"/>
  <c r="AB434" i="24" a="1"/>
  <c r="AB434" i="24" s="1"/>
  <c r="AB27" i="24" a="1"/>
  <c r="AB27" i="24" s="1"/>
  <c r="AB363" i="24" a="1"/>
  <c r="AB363" i="24" s="1"/>
  <c r="AB215" i="24" a="1"/>
  <c r="AB215" i="24" s="1"/>
  <c r="AB649" i="24" a="1"/>
  <c r="AB649" i="24" s="1"/>
  <c r="AB97" i="24" a="1"/>
  <c r="AB97" i="24" s="1"/>
  <c r="AB276" i="24" a="1"/>
  <c r="AB276" i="24" s="1"/>
  <c r="AB501" i="24" a="1"/>
  <c r="AB501" i="24" s="1"/>
  <c r="AB35" i="24" a="1"/>
  <c r="AB35" i="24" s="1"/>
  <c r="AB32" i="24" a="1"/>
  <c r="AB32" i="24" s="1"/>
  <c r="AB111" i="24" a="1"/>
  <c r="AB111" i="24" s="1"/>
  <c r="AB710" i="24" a="1"/>
  <c r="AB710" i="24" s="1"/>
  <c r="AB557" i="24" a="1"/>
  <c r="AB557" i="24" s="1"/>
  <c r="AB100" i="24" a="1"/>
  <c r="AB100" i="24" s="1"/>
  <c r="AB11" i="24" a="1"/>
  <c r="AB11" i="24" s="1"/>
  <c r="AB369" i="24" a="1"/>
  <c r="AB369" i="24" s="1"/>
  <c r="AB444" i="24" a="1"/>
  <c r="AB444" i="24" s="1"/>
  <c r="AB456" i="24" a="1"/>
  <c r="AB456" i="24" s="1"/>
  <c r="AB402" i="24" a="1"/>
  <c r="AB402" i="24" s="1"/>
  <c r="AB166" i="24" a="1"/>
  <c r="AB166" i="24" s="1"/>
  <c r="AB340" i="24" a="1"/>
  <c r="AB340" i="24" s="1"/>
  <c r="AB243" i="24" a="1"/>
  <c r="AB243" i="24" s="1"/>
  <c r="AB142" i="24" a="1"/>
  <c r="AB142" i="24" s="1"/>
  <c r="AB311" i="24" a="1"/>
  <c r="AB311" i="24" s="1"/>
  <c r="AB526" i="24" a="1"/>
  <c r="AB526" i="24" s="1"/>
  <c r="AB81" i="24" a="1"/>
  <c r="AB81" i="24" s="1"/>
  <c r="AB355" i="24" a="1"/>
  <c r="AB355" i="24" s="1"/>
  <c r="AB78" i="24" a="1"/>
  <c r="AB78" i="24" s="1"/>
  <c r="AB230" i="24" a="1"/>
  <c r="AB230" i="24" s="1"/>
  <c r="AB76" i="24" a="1"/>
  <c r="AB76" i="24" s="1"/>
  <c r="AB47" i="24" a="1"/>
  <c r="AB47" i="24" s="1"/>
  <c r="AB193" i="24" a="1"/>
  <c r="AB193" i="24" s="1"/>
  <c r="AB476" i="24" a="1"/>
  <c r="AB476" i="24" s="1"/>
  <c r="AB319" i="24" a="1"/>
  <c r="AB319" i="24" s="1"/>
  <c r="AB206" i="24" a="1"/>
  <c r="AB206" i="24" s="1"/>
  <c r="AB694" i="24" a="1"/>
  <c r="AB694" i="24" s="1"/>
  <c r="AB492" i="24" a="1"/>
  <c r="AB492" i="24" s="1"/>
  <c r="AB410" i="24" a="1"/>
  <c r="AB410" i="24" s="1"/>
  <c r="Z538" i="24" a="1"/>
  <c r="Z538" i="24" s="1"/>
  <c r="Z267" i="24" a="1"/>
  <c r="Z267" i="24" s="1"/>
  <c r="Z213" i="24" a="1"/>
  <c r="Z213" i="24" s="1"/>
  <c r="AB743" i="24" a="1"/>
  <c r="AB743" i="24" s="1"/>
  <c r="AB576" i="24" a="1"/>
  <c r="AB576" i="24" s="1"/>
  <c r="AB335" i="24" a="1"/>
  <c r="AB335" i="24" s="1"/>
  <c r="AB155" i="24" a="1"/>
  <c r="AB155" i="24" s="1"/>
  <c r="AB367" i="24" a="1"/>
  <c r="AB367" i="24" s="1"/>
  <c r="AB344" i="24" a="1"/>
  <c r="AB344" i="24" s="1"/>
  <c r="AB405" i="24" a="1"/>
  <c r="AB405" i="24" s="1"/>
  <c r="AB93" i="24" a="1"/>
  <c r="AB93" i="24" s="1"/>
  <c r="AB431" i="24" a="1"/>
  <c r="AB431" i="24" s="1"/>
  <c r="AB479" i="24" a="1"/>
  <c r="AB479" i="24" s="1"/>
  <c r="AB636" i="24" a="1"/>
  <c r="AB636" i="24" s="1"/>
  <c r="AB349" i="24" a="1"/>
  <c r="AB349" i="24" s="1"/>
  <c r="AB585" i="24" a="1"/>
  <c r="AB585" i="24" s="1"/>
  <c r="AB199" i="24" a="1"/>
  <c r="AB199" i="24" s="1"/>
  <c r="AB475" i="24" a="1"/>
  <c r="AB475" i="24" s="1"/>
  <c r="AB200" i="24" a="1"/>
  <c r="AB200" i="24" s="1"/>
  <c r="AB609" i="24" a="1"/>
  <c r="AB609" i="24" s="1"/>
  <c r="AB621" i="24" a="1"/>
  <c r="AB621" i="24" s="1"/>
  <c r="AB638" i="24" a="1"/>
  <c r="AB638" i="24" s="1"/>
  <c r="AB608" i="24" a="1"/>
  <c r="AB608" i="24" s="1"/>
  <c r="AB420" i="24" a="1"/>
  <c r="AB420" i="24" s="1"/>
  <c r="AB704" i="24" a="1"/>
  <c r="AB704" i="24" s="1"/>
  <c r="AB549" i="24" a="1"/>
  <c r="AB549" i="24" s="1"/>
  <c r="AB16" i="24" a="1"/>
  <c r="AB16" i="24" s="1"/>
  <c r="AB128" i="24" a="1"/>
  <c r="AB128" i="24" s="1"/>
  <c r="AB466" i="24" a="1"/>
  <c r="AB466" i="24" s="1"/>
  <c r="AB616" i="24" a="1"/>
  <c r="AB616" i="24" s="1"/>
  <c r="AB438" i="24" a="1"/>
  <c r="AB438" i="24" s="1"/>
  <c r="AB773" i="24" a="1"/>
  <c r="AB773" i="24" s="1"/>
  <c r="AB690" i="24" a="1"/>
  <c r="AB690" i="24" s="1"/>
  <c r="AB542" i="24" a="1"/>
  <c r="AB542" i="24" s="1"/>
  <c r="AB59" i="24" a="1"/>
  <c r="AB59" i="24" s="1"/>
  <c r="AB408" i="24" a="1"/>
  <c r="AB408" i="24" s="1"/>
  <c r="AB18" i="24" a="1"/>
  <c r="AB18" i="24" s="1"/>
  <c r="AB67" i="24" a="1"/>
  <c r="AB67" i="24" s="1"/>
  <c r="AB633" i="24" a="1"/>
  <c r="AB633" i="24" s="1"/>
  <c r="AB565" i="24" a="1"/>
  <c r="AB565" i="24" s="1"/>
  <c r="AB435" i="24" a="1"/>
  <c r="AB435" i="24" s="1"/>
  <c r="AB695" i="24" a="1"/>
  <c r="AB695" i="24" s="1"/>
  <c r="AB169" i="24" a="1"/>
  <c r="AB169" i="24" s="1"/>
  <c r="AB632" i="24" a="1"/>
  <c r="AB632" i="24" s="1"/>
  <c r="AB502" i="24" a="1"/>
  <c r="AB502" i="24" s="1"/>
  <c r="AB339" i="24" a="1"/>
  <c r="AB339" i="24" s="1"/>
  <c r="AB357" i="24" a="1"/>
  <c r="AB357" i="24" s="1"/>
  <c r="AB239" i="24" a="1"/>
  <c r="AB239" i="24" s="1"/>
  <c r="AB251" i="24" a="1"/>
  <c r="AB251" i="24" s="1"/>
  <c r="AB333" i="24" a="1"/>
  <c r="AB333" i="24" s="1"/>
  <c r="AB720" i="24" a="1"/>
  <c r="AB720" i="24" s="1"/>
  <c r="AB626" i="24" a="1"/>
  <c r="AB626" i="24" s="1"/>
  <c r="AB494" i="24" a="1"/>
  <c r="AB494" i="24" s="1"/>
  <c r="AB256" i="24" a="1"/>
  <c r="AB256" i="24" s="1"/>
  <c r="AB338" i="24" a="1"/>
  <c r="AB338" i="24" s="1"/>
  <c r="AB233" i="24" a="1"/>
  <c r="AB233" i="24" s="1"/>
  <c r="AB717" i="24" a="1"/>
  <c r="AB717" i="24" s="1"/>
  <c r="AB556" i="24" a="1"/>
  <c r="AB556" i="24" s="1"/>
  <c r="AB58" i="24" a="1"/>
  <c r="AB58" i="24" s="1"/>
  <c r="AB86" i="24" a="1"/>
  <c r="AB86" i="24" s="1"/>
  <c r="AB417" i="24" a="1"/>
  <c r="AB417" i="24" s="1"/>
  <c r="AB317" i="24" a="1"/>
  <c r="AB317" i="24" s="1"/>
  <c r="AB322" i="24" a="1"/>
  <c r="AB322" i="24" s="1"/>
  <c r="AB625" i="24" a="1"/>
  <c r="AB625" i="24" s="1"/>
  <c r="AB493" i="24" a="1"/>
  <c r="AB493" i="24" s="1"/>
  <c r="AB14" i="24" a="1"/>
  <c r="AB14" i="24" s="1"/>
  <c r="AB25" i="24" a="1"/>
  <c r="AB25" i="24" s="1"/>
  <c r="AB181" i="24" a="1"/>
  <c r="AB181" i="24" s="1"/>
  <c r="AB354" i="24" a="1"/>
  <c r="AB354" i="24" s="1"/>
  <c r="AB13" i="24" a="1"/>
  <c r="AB13" i="24" s="1"/>
  <c r="AB306" i="24" a="1"/>
  <c r="AB306" i="24" s="1"/>
  <c r="AB126" i="24" a="1"/>
  <c r="AB126" i="24" s="1"/>
  <c r="AB258" i="24" a="1"/>
  <c r="AB258" i="24" s="1"/>
  <c r="AB173" i="24" a="1"/>
  <c r="AB173" i="24" s="1"/>
  <c r="AB105" i="24" a="1"/>
  <c r="AB105" i="24" s="1"/>
  <c r="AB237" i="24" a="1"/>
  <c r="AB237" i="24" s="1"/>
  <c r="AB425" i="24" a="1"/>
  <c r="AB425" i="24" s="1"/>
  <c r="AB99" i="24" a="1"/>
  <c r="AB99" i="24" s="1"/>
  <c r="AB246" i="24" a="1"/>
  <c r="AB246" i="24" s="1"/>
  <c r="AB327" i="24" a="1"/>
  <c r="AB327" i="24" s="1"/>
  <c r="AB164" i="24" a="1"/>
  <c r="AB164" i="24" s="1"/>
  <c r="AB167" i="24" a="1"/>
  <c r="AB167" i="24" s="1"/>
  <c r="AB395" i="24" a="1"/>
  <c r="AB395" i="24" s="1"/>
  <c r="AB92" i="24" a="1"/>
  <c r="AB92" i="24" s="1"/>
  <c r="AB387" i="24" a="1"/>
  <c r="AB387" i="24" s="1"/>
  <c r="AB227" i="24" a="1"/>
  <c r="AB227" i="24" s="1"/>
  <c r="AB231" i="24" a="1"/>
  <c r="AB231" i="24" s="1"/>
  <c r="AB560" i="24" a="1"/>
  <c r="AB560" i="24" s="1"/>
  <c r="AB415" i="24" a="1"/>
  <c r="AB415" i="24" s="1"/>
  <c r="AB236" i="24" a="1"/>
  <c r="AB236" i="24" s="1"/>
  <c r="Y534" i="24"/>
  <c r="Y137" i="24"/>
  <c r="Y223" i="24"/>
  <c r="Y765" i="24"/>
  <c r="Y186" i="24"/>
  <c r="Y388" i="24"/>
  <c r="Y91" i="24"/>
  <c r="Y213" i="24"/>
  <c r="Y93" i="24"/>
  <c r="Y774" i="24"/>
  <c r="Y371" i="24"/>
  <c r="Y552" i="24"/>
  <c r="Y150" i="24"/>
  <c r="Y702" i="24"/>
  <c r="Y300" i="24"/>
  <c r="Y348" i="24"/>
  <c r="Y138" i="24"/>
  <c r="Y392" i="24"/>
  <c r="Y421" i="24"/>
  <c r="Y663" i="24"/>
  <c r="Y753" i="24"/>
  <c r="Y102" i="24"/>
  <c r="Y328" i="24"/>
  <c r="Y436" i="24"/>
  <c r="Y292" i="24"/>
  <c r="Y665" i="24"/>
  <c r="Y132" i="24"/>
  <c r="Y77" i="24"/>
  <c r="Y103" i="24"/>
  <c r="Y329" i="24"/>
  <c r="Y155" i="24"/>
  <c r="Y677" i="24"/>
  <c r="Y788" i="24"/>
  <c r="Y174" i="24"/>
  <c r="Y646" i="24"/>
  <c r="Y366" i="24"/>
  <c r="Y267" i="24"/>
  <c r="Y225" i="24"/>
  <c r="Y592" i="24"/>
  <c r="Y540" i="24"/>
  <c r="Y303" i="24"/>
  <c r="Y776" i="24"/>
  <c r="Y538" i="24"/>
  <c r="Y619" i="24"/>
  <c r="Y312" i="24"/>
  <c r="Y131" i="24"/>
  <c r="Y335" i="24"/>
  <c r="Y577" i="24"/>
  <c r="Y685" i="24"/>
  <c r="Y80" i="24"/>
  <c r="Z469" i="24" a="1"/>
  <c r="Z469" i="24" s="1"/>
  <c r="Z474" i="24" a="1"/>
  <c r="Z474" i="24" s="1"/>
  <c r="Z777" i="24" a="1"/>
  <c r="Z777" i="24" s="1"/>
  <c r="Z232" i="24" a="1"/>
  <c r="Z232" i="24" s="1"/>
  <c r="Z708" i="24" a="1"/>
  <c r="Z708" i="24" s="1"/>
  <c r="Y220" i="24"/>
  <c r="Z179" i="24" a="1"/>
  <c r="Z179" i="24" s="1"/>
  <c r="Z379" i="24" a="1"/>
  <c r="Z379" i="24" s="1"/>
  <c r="Z770" i="24" a="1"/>
  <c r="Z770" i="24" s="1"/>
  <c r="Y179" i="24"/>
  <c r="Z221" i="24" a="1"/>
  <c r="Z221" i="24" s="1"/>
  <c r="Z177" i="24" a="1"/>
  <c r="Z177" i="24" s="1"/>
  <c r="Z711" i="24" a="1"/>
  <c r="Z711" i="24" s="1"/>
  <c r="Z760" i="24" a="1"/>
  <c r="Z760" i="24" s="1"/>
  <c r="Z220" i="24" a="1"/>
  <c r="Z220" i="24" s="1"/>
  <c r="Y177" i="24"/>
  <c r="Z612" i="24" a="1"/>
  <c r="Z612" i="24" s="1"/>
  <c r="Y612" i="24"/>
  <c r="Z582" i="24" a="1"/>
  <c r="Z582" i="24" s="1"/>
  <c r="Z385" i="24" a="1"/>
  <c r="Z385" i="24" s="1"/>
  <c r="Y454" i="24"/>
  <c r="Z767" i="24" a="1"/>
  <c r="Z767" i="24" s="1"/>
  <c r="Y767" i="24"/>
  <c r="Y282" i="24"/>
  <c r="Y101" i="24"/>
  <c r="Y126" i="24"/>
  <c r="AA354" i="24"/>
  <c r="AA215" i="24"/>
  <c r="AA660" i="24"/>
  <c r="AA122" i="24"/>
  <c r="AA438" i="24"/>
  <c r="AA305" i="24"/>
  <c r="AA157" i="24"/>
  <c r="AA475" i="24"/>
  <c r="AA245" i="24"/>
  <c r="AA708" i="24"/>
  <c r="AA648" i="24"/>
  <c r="AA484" i="24"/>
  <c r="AA330" i="24"/>
  <c r="AA624" i="24"/>
  <c r="AA37" i="24"/>
  <c r="AA427" i="24"/>
  <c r="AA275" i="24"/>
  <c r="AA637" i="24"/>
  <c r="AA602" i="24"/>
  <c r="AA61" i="24"/>
  <c r="AA367" i="24"/>
  <c r="AA239" i="24"/>
  <c r="AA715" i="24"/>
  <c r="AA772" i="24"/>
  <c r="AA273" i="24"/>
  <c r="AA345" i="24"/>
  <c r="AA198" i="24"/>
  <c r="AA613" i="24"/>
  <c r="AA82" i="24"/>
  <c r="AA316" i="24"/>
  <c r="AA170" i="24"/>
  <c r="AA546" i="24"/>
  <c r="AA293" i="24"/>
  <c r="AA455" i="24"/>
  <c r="AA365" i="24"/>
  <c r="AA306" i="24"/>
  <c r="AA234" i="24"/>
  <c r="AA673" i="24"/>
  <c r="AA570" i="24"/>
  <c r="AA600" i="24"/>
  <c r="AA593" i="24"/>
  <c r="AA98" i="24"/>
  <c r="AA125" i="24"/>
  <c r="AA63" i="24"/>
  <c r="AA481" i="24"/>
  <c r="AA387" i="24"/>
  <c r="AA311" i="24"/>
  <c r="AA251" i="24"/>
  <c r="AA716" i="24"/>
  <c r="AA581" i="24"/>
  <c r="AA653" i="24"/>
  <c r="AA644" i="24"/>
  <c r="AA99" i="24"/>
  <c r="AA73" i="24"/>
  <c r="AA542" i="24"/>
  <c r="AA759" i="24"/>
  <c r="AA525" i="24"/>
  <c r="AA48" i="24"/>
  <c r="AA699" i="24"/>
  <c r="AA452" i="24"/>
  <c r="AA420" i="24"/>
  <c r="AA374" i="24"/>
  <c r="AA286" i="24"/>
  <c r="AA214" i="24"/>
  <c r="AA588" i="24"/>
  <c r="AA669" i="24"/>
  <c r="AA545" i="24"/>
  <c r="AA760" i="24"/>
  <c r="AA52" i="24"/>
  <c r="AA202" i="24"/>
  <c r="AA449" i="24"/>
  <c r="AA430" i="24"/>
  <c r="AA356" i="24"/>
  <c r="AA289" i="24"/>
  <c r="AA217" i="24"/>
  <c r="AA554" i="24"/>
  <c r="AA671" i="24"/>
  <c r="AA547" i="24"/>
  <c r="AA733" i="24"/>
  <c r="AA49" i="24"/>
  <c r="AA574" i="24"/>
  <c r="AA112" i="24"/>
  <c r="AA511" i="24"/>
  <c r="AA594" i="24"/>
  <c r="AA142" i="24"/>
  <c r="AA33" i="24"/>
  <c r="AA729" i="24"/>
  <c r="AA106" i="24"/>
  <c r="AA431" i="24"/>
  <c r="AA341" i="24"/>
  <c r="AA204" i="24"/>
  <c r="AA608" i="24"/>
  <c r="AA51" i="24"/>
  <c r="AA433" i="24"/>
  <c r="AA291" i="24"/>
  <c r="AA706" i="24"/>
  <c r="AA74" i="24"/>
  <c r="AA378" i="24"/>
  <c r="AA221" i="24"/>
  <c r="AA670" i="24"/>
  <c r="AA591" i="24"/>
  <c r="AA469" i="24"/>
  <c r="AA310" i="24"/>
  <c r="AA152" i="24"/>
  <c r="AA580" i="24"/>
  <c r="AA8" i="24"/>
  <c r="AA413" i="24"/>
  <c r="AA256" i="24"/>
  <c r="AA746" i="24"/>
  <c r="AA698" i="24"/>
  <c r="AA357" i="24"/>
  <c r="AA210" i="24"/>
  <c r="AA680" i="24"/>
  <c r="AA133" i="24"/>
  <c r="AA471" i="24"/>
  <c r="AA336" i="24"/>
  <c r="AA178" i="24"/>
  <c r="AA628" i="24"/>
  <c r="AA28" i="24"/>
  <c r="AA422" i="24"/>
  <c r="AA294" i="24"/>
  <c r="AA720" i="24"/>
  <c r="AA761" i="24"/>
  <c r="AA262" i="24"/>
  <c r="AA435" i="24"/>
  <c r="AA360" i="24"/>
  <c r="AA304" i="24"/>
  <c r="AA163" i="24"/>
  <c r="AA664" i="24"/>
  <c r="AA549" i="24"/>
  <c r="AA531" i="24"/>
  <c r="AA526" i="24"/>
  <c r="AA84" i="24"/>
  <c r="AA722" i="24"/>
  <c r="AA53" i="24"/>
  <c r="AA466" i="24"/>
  <c r="AA373" i="24"/>
  <c r="AA314" i="24"/>
  <c r="AA235" i="24"/>
  <c r="AA172" i="24"/>
  <c r="AA657" i="24"/>
  <c r="AA573" i="24"/>
  <c r="AA606" i="24"/>
  <c r="AA596" i="24"/>
  <c r="AA92" i="24"/>
  <c r="AA227" i="24"/>
  <c r="AA65" i="24"/>
  <c r="AA512" i="24"/>
  <c r="AA564" i="24"/>
  <c r="AA487" i="24"/>
  <c r="AA40" i="24"/>
  <c r="AA555" i="24"/>
  <c r="AA109" i="24"/>
  <c r="AA379" i="24"/>
  <c r="AA417" i="24"/>
  <c r="AA349" i="24"/>
  <c r="AA277" i="24"/>
  <c r="AA195" i="24"/>
  <c r="AA636" i="24"/>
  <c r="AA627" i="24"/>
  <c r="AA501" i="24"/>
  <c r="AA529" i="24"/>
  <c r="AA141" i="24"/>
  <c r="AA44" i="24"/>
  <c r="AA686" i="24"/>
  <c r="AA105" i="24"/>
  <c r="AA190" i="24"/>
  <c r="AA416" i="24"/>
  <c r="AA347" i="24"/>
  <c r="AA274" i="24"/>
  <c r="AA203" i="24"/>
  <c r="AA589" i="24"/>
  <c r="AA631" i="24"/>
  <c r="AA514" i="24"/>
  <c r="AA493" i="24"/>
  <c r="AA143" i="24"/>
  <c r="AA45" i="24"/>
  <c r="AA601" i="24"/>
  <c r="AA110" i="24"/>
  <c r="AA519" i="24"/>
  <c r="AA775" i="24"/>
  <c r="AA134" i="24"/>
  <c r="AA30" i="24"/>
  <c r="AA781" i="24"/>
  <c r="AA472" i="24"/>
  <c r="AA334" i="24"/>
  <c r="AA175" i="24"/>
  <c r="AA607" i="24"/>
  <c r="AA19" i="24"/>
  <c r="AA407" i="24"/>
  <c r="AA272" i="24"/>
  <c r="AA740" i="24"/>
  <c r="AA732" i="24"/>
  <c r="AA113" i="24"/>
  <c r="AA382" i="24"/>
  <c r="AA219" i="24"/>
  <c r="AA100" i="24"/>
  <c r="AA440" i="24"/>
  <c r="AA299" i="24"/>
  <c r="AA146" i="24"/>
  <c r="AA518" i="24"/>
  <c r="AA494" i="24"/>
  <c r="AA372" i="24"/>
  <c r="AA248" i="24"/>
  <c r="AA709" i="24"/>
  <c r="AA118" i="24"/>
  <c r="AA196" i="24"/>
  <c r="AA89" i="24"/>
  <c r="AA456" i="24"/>
  <c r="AA319" i="24"/>
  <c r="AA693" i="24"/>
  <c r="AA409" i="24"/>
  <c r="AA522" i="24"/>
  <c r="AA500" i="24"/>
  <c r="AA444" i="24"/>
  <c r="AA429" i="24"/>
  <c r="AA355" i="24"/>
  <c r="AA212" i="24"/>
  <c r="AA757" i="24"/>
  <c r="AA661" i="24"/>
  <c r="AA499" i="24"/>
  <c r="AA558" i="24"/>
  <c r="AA117" i="24"/>
  <c r="AA441" i="24"/>
  <c r="AA370" i="24"/>
  <c r="AA301" i="24"/>
  <c r="AA159" i="24"/>
  <c r="AA544" i="24"/>
  <c r="AA532" i="24"/>
  <c r="AA489" i="24"/>
  <c r="AA88" i="24"/>
  <c r="AA10" i="24"/>
  <c r="AA54" i="24"/>
  <c r="AA507" i="24"/>
  <c r="AA783" i="24"/>
  <c r="AA136" i="24"/>
  <c r="AA32" i="24"/>
  <c r="AA231" i="24"/>
  <c r="AA768" i="24"/>
  <c r="AA402" i="24"/>
  <c r="AA344" i="24"/>
  <c r="AA266" i="24"/>
  <c r="AA207" i="24"/>
  <c r="AA747" i="24"/>
  <c r="AA634" i="24"/>
  <c r="AA505" i="24"/>
  <c r="AA785" i="24"/>
  <c r="AA38" i="24"/>
  <c r="AA205" i="24"/>
  <c r="AA283" i="24"/>
  <c r="AA414" i="24"/>
  <c r="AA339" i="24"/>
  <c r="AA270" i="24"/>
  <c r="AA199" i="24"/>
  <c r="AA742" i="24"/>
  <c r="AA635" i="24"/>
  <c r="AA502" i="24"/>
  <c r="AA773" i="24"/>
  <c r="AA139" i="24"/>
  <c r="AA41" i="24"/>
  <c r="AA197" i="24"/>
  <c r="AA763" i="24"/>
  <c r="AA726" i="24"/>
  <c r="AA123" i="24"/>
  <c r="AA24" i="24"/>
  <c r="AA261" i="24"/>
  <c r="AA459" i="24"/>
  <c r="AA315" i="24"/>
  <c r="AA162" i="24"/>
  <c r="AA541" i="24"/>
  <c r="AA537" i="24"/>
  <c r="AA391" i="24"/>
  <c r="AA250" i="24"/>
  <c r="AA710" i="24"/>
  <c r="AA769" i="24"/>
  <c r="AA485" i="24"/>
  <c r="AA340" i="24"/>
  <c r="AA188" i="24"/>
  <c r="AA615" i="24"/>
  <c r="AA42" i="24"/>
  <c r="AA419" i="24"/>
  <c r="AA278" i="24"/>
  <c r="AA692" i="24"/>
  <c r="AA654" i="24"/>
  <c r="AA68" i="24"/>
  <c r="AA675" i="24"/>
  <c r="AA480" i="24"/>
  <c r="AA324" i="24"/>
  <c r="AA182" i="24"/>
  <c r="AA622" i="24"/>
  <c r="AA25" i="24"/>
  <c r="AA423" i="24"/>
  <c r="AA302" i="24"/>
  <c r="AA148" i="24"/>
  <c r="AA533" i="24"/>
  <c r="AA560" i="24"/>
  <c r="AA408" i="24"/>
  <c r="AA249" i="24"/>
  <c r="AA752" i="24"/>
  <c r="AA730" i="24"/>
  <c r="AA428" i="24"/>
  <c r="AA362" i="24"/>
  <c r="AA284" i="24"/>
  <c r="AA206" i="24"/>
  <c r="AA691" i="24"/>
  <c r="AA683" i="24"/>
  <c r="AA513" i="24"/>
  <c r="AA701" i="24"/>
  <c r="AA638" i="24"/>
  <c r="AA36" i="24"/>
  <c r="AA361" i="24"/>
  <c r="AA448" i="24"/>
  <c r="AA432" i="24"/>
  <c r="AA381" i="24"/>
  <c r="AA288" i="24"/>
  <c r="AA216" i="24"/>
  <c r="AA758" i="24"/>
  <c r="AA667" i="24"/>
  <c r="AA548" i="24"/>
  <c r="AA597" i="24"/>
  <c r="AA559" i="24"/>
  <c r="AA50" i="24"/>
  <c r="AA517" i="24"/>
  <c r="AA114" i="24"/>
  <c r="AA786" i="24"/>
  <c r="AA780" i="24"/>
  <c r="AA26" i="24"/>
  <c r="AA295" i="24"/>
  <c r="AA478" i="24"/>
  <c r="AA412" i="24"/>
  <c r="AA322" i="24"/>
  <c r="AA254" i="24"/>
  <c r="AA184" i="24"/>
  <c r="AA751" i="24"/>
  <c r="AA623" i="24"/>
  <c r="AA762" i="24"/>
  <c r="AA784" i="24"/>
  <c r="AA29" i="24"/>
  <c r="AA264" i="24"/>
  <c r="AA465" i="24"/>
  <c r="AA327" i="24"/>
  <c r="AA255" i="24"/>
  <c r="AA183" i="24"/>
  <c r="AA754" i="24"/>
  <c r="AA625" i="24"/>
  <c r="AA764" i="24"/>
  <c r="AA731" i="24"/>
  <c r="AA22" i="24"/>
  <c r="AA263" i="24"/>
  <c r="AA620" i="24"/>
  <c r="AA705" i="24"/>
  <c r="AA14" i="24"/>
  <c r="AA70" i="24"/>
  <c r="AA287" i="24"/>
  <c r="AA721" i="24"/>
  <c r="AA736" i="24"/>
  <c r="AA258" i="24"/>
  <c r="AA226" i="24"/>
  <c r="AA662" i="24"/>
  <c r="AA766" i="24"/>
  <c r="AA467" i="24"/>
  <c r="AA169" i="24"/>
  <c r="AA571" i="24"/>
  <c r="AA13" i="24"/>
  <c r="AA399" i="24"/>
  <c r="AA265" i="24"/>
  <c r="AA749" i="24"/>
  <c r="AA645" i="24"/>
  <c r="AA108" i="24"/>
  <c r="AA351" i="24"/>
  <c r="AA201" i="24"/>
  <c r="AA681" i="24"/>
  <c r="AA94" i="24"/>
  <c r="AA476" i="24"/>
  <c r="AA309" i="24"/>
  <c r="AA153" i="24"/>
  <c r="AA575" i="24"/>
  <c r="AA583" i="24"/>
  <c r="AA406" i="24"/>
  <c r="AA280" i="24"/>
  <c r="AA557" i="24"/>
  <c r="AA383" i="24"/>
  <c r="AA232" i="24"/>
  <c r="AA672" i="24"/>
  <c r="AA724" i="24"/>
  <c r="AA352" i="24"/>
  <c r="AA396" i="24"/>
  <c r="AA346" i="24"/>
  <c r="AA281" i="24"/>
  <c r="AA208" i="24"/>
  <c r="AA523" i="24"/>
  <c r="AA609" i="24"/>
  <c r="AA516" i="24"/>
  <c r="AA695" i="24"/>
  <c r="AA144" i="24"/>
  <c r="AA34" i="24"/>
  <c r="AA727" i="24"/>
  <c r="AA446" i="24"/>
  <c r="AA425" i="24"/>
  <c r="AA350" i="24"/>
  <c r="AA285" i="24"/>
  <c r="AA200" i="24"/>
  <c r="AA690" i="24"/>
  <c r="AA678" i="24"/>
  <c r="AA503" i="24"/>
  <c r="AA651" i="24"/>
  <c r="AA590" i="24"/>
  <c r="AA35" i="24"/>
  <c r="AA233" i="24"/>
  <c r="AA107" i="24"/>
  <c r="AA738" i="24"/>
  <c r="AA700" i="24"/>
  <c r="AA120" i="24"/>
  <c r="AA21" i="24"/>
  <c r="AA453" i="24"/>
  <c r="AA460" i="24"/>
  <c r="AA323" i="24"/>
  <c r="AA242" i="24"/>
  <c r="AA718" i="24"/>
  <c r="AA614" i="24"/>
  <c r="AA734" i="24"/>
  <c r="AA771" i="24"/>
  <c r="AA124" i="24"/>
  <c r="AA12" i="24"/>
  <c r="AA71" i="24"/>
  <c r="AA461" i="24"/>
  <c r="AA394" i="24"/>
  <c r="AA332" i="24"/>
  <c r="AA241" i="24"/>
  <c r="AA173" i="24"/>
  <c r="AA711" i="24"/>
  <c r="AA621" i="24"/>
  <c r="AA707" i="24"/>
  <c r="AA779" i="24"/>
  <c r="AA17" i="24"/>
  <c r="AA69" i="24"/>
  <c r="AA572" i="24"/>
  <c r="AA598" i="24"/>
  <c r="AA595" i="24"/>
  <c r="AA95" i="24"/>
  <c r="AA5" i="24"/>
  <c r="AA67" i="24"/>
  <c r="AA398" i="24"/>
  <c r="AA269" i="24"/>
  <c r="AA745" i="24"/>
  <c r="AA650" i="24"/>
  <c r="AA115" i="24"/>
  <c r="AA368" i="24"/>
  <c r="AA684" i="24"/>
  <c r="AA439" i="24"/>
  <c r="AA158" i="24"/>
  <c r="AA509" i="24"/>
  <c r="AA279" i="24"/>
  <c r="AA389" i="24"/>
  <c r="AA244" i="24"/>
  <c r="AA712" i="24"/>
  <c r="AA640" i="24"/>
  <c r="AA483" i="24"/>
  <c r="AA333" i="24"/>
  <c r="AA187" i="24"/>
  <c r="AA630" i="24"/>
  <c r="AA39" i="24"/>
  <c r="AA434" i="24"/>
  <c r="AA298" i="24"/>
  <c r="AA161" i="24"/>
  <c r="AA504" i="24"/>
  <c r="AA619" i="24"/>
  <c r="AA401" i="24"/>
  <c r="AA253" i="24"/>
  <c r="AA739" i="24"/>
  <c r="AA358" i="24"/>
  <c r="AA211" i="24"/>
  <c r="AA130" i="24"/>
  <c r="AA486" i="24"/>
  <c r="AA411" i="24"/>
  <c r="AA321" i="24"/>
  <c r="AA185" i="24"/>
  <c r="AA626" i="24"/>
  <c r="AA567" i="24"/>
  <c r="AA782" i="24"/>
  <c r="AA127" i="24"/>
  <c r="AA31" i="24"/>
  <c r="AA646" i="24"/>
  <c r="AA318" i="24"/>
  <c r="AA397" i="24"/>
  <c r="AA343" i="24"/>
  <c r="AA271" i="24"/>
  <c r="AA191" i="24"/>
  <c r="AA756" i="24"/>
  <c r="AA610" i="24"/>
  <c r="AA510" i="24"/>
  <c r="AA696" i="24"/>
  <c r="AA135" i="24"/>
  <c r="AA43" i="24"/>
  <c r="AA410" i="24"/>
  <c r="AA585" i="24"/>
  <c r="AA652" i="24"/>
  <c r="AA642" i="24"/>
  <c r="AA87" i="24"/>
  <c r="AA451" i="24"/>
  <c r="AA462" i="24"/>
  <c r="AA376" i="24"/>
  <c r="AA308" i="24"/>
  <c r="AA240" i="24"/>
  <c r="AA167" i="24"/>
  <c r="AA713" i="24"/>
  <c r="AA582" i="24"/>
  <c r="AA656" i="24"/>
  <c r="AA641" i="24"/>
  <c r="AA86" i="24"/>
  <c r="AA11" i="24"/>
  <c r="AA64" i="24"/>
  <c r="AA458" i="24"/>
  <c r="AA317" i="24"/>
  <c r="AA238" i="24"/>
  <c r="AA166" i="24"/>
  <c r="AA714" i="24"/>
  <c r="AA584" i="24"/>
  <c r="AA655" i="24"/>
  <c r="AA643" i="24"/>
  <c r="AA90" i="24"/>
  <c r="AA6" i="24"/>
  <c r="AA62" i="24"/>
  <c r="AA553" i="24"/>
  <c r="AA568" i="24"/>
  <c r="AA527" i="24"/>
  <c r="AA181" i="24"/>
  <c r="AA57" i="24"/>
  <c r="AA393" i="24"/>
  <c r="AA247" i="24"/>
  <c r="AA717" i="24"/>
  <c r="AA725" i="24"/>
  <c r="AA688" i="24"/>
  <c r="AA338" i="24"/>
  <c r="AA194" i="24"/>
  <c r="AA616" i="24"/>
  <c r="AA46" i="24"/>
  <c r="AA424" i="24"/>
  <c r="AA290" i="24"/>
  <c r="AA789" i="24"/>
  <c r="AA703" i="24"/>
  <c r="AA75" i="24"/>
  <c r="AA385" i="24"/>
  <c r="AA228" i="24"/>
  <c r="AA676" i="24"/>
  <c r="AA140" i="24"/>
  <c r="AA464" i="24"/>
  <c r="AA313" i="24"/>
  <c r="AA149" i="24"/>
  <c r="AA576" i="24"/>
  <c r="AA496" i="24"/>
  <c r="AA418" i="24"/>
  <c r="AA276" i="24"/>
  <c r="AA556" i="24"/>
  <c r="AA565" i="24"/>
  <c r="AA58" i="24"/>
  <c r="AA375" i="24"/>
  <c r="AA237" i="24"/>
  <c r="AA687" i="24"/>
  <c r="AA488" i="24"/>
  <c r="AA337" i="24"/>
  <c r="AA342" i="24"/>
  <c r="AA193" i="24"/>
  <c r="AA618" i="24"/>
  <c r="AA81" i="24"/>
  <c r="AA468" i="24"/>
  <c r="AA415" i="24"/>
  <c r="AA320" i="24"/>
  <c r="AA243" i="24"/>
  <c r="AA748" i="24"/>
  <c r="AA611" i="24"/>
  <c r="AA735" i="24"/>
  <c r="AA728" i="24"/>
  <c r="AA119" i="24"/>
  <c r="AA20" i="24"/>
  <c r="AA259" i="24"/>
  <c r="AA482" i="24"/>
  <c r="AA405" i="24"/>
  <c r="AA260" i="24"/>
  <c r="AA189" i="24"/>
  <c r="AA750" i="24"/>
  <c r="AA629" i="24"/>
  <c r="AA787" i="24"/>
  <c r="AA777" i="24"/>
  <c r="AA129" i="24"/>
  <c r="AA27" i="24"/>
  <c r="AA723" i="24"/>
  <c r="AA579" i="24"/>
  <c r="AA604" i="24"/>
  <c r="AA561" i="24"/>
  <c r="AA83" i="24"/>
  <c r="AA530" i="24"/>
  <c r="AA359" i="24"/>
  <c r="AA307" i="24"/>
  <c r="AA236" i="24"/>
  <c r="AA156" i="24"/>
  <c r="AA682" i="24"/>
  <c r="AA578" i="24"/>
  <c r="AA603" i="24"/>
  <c r="AA562" i="24"/>
  <c r="AA386" i="24"/>
  <c r="AA450" i="24"/>
  <c r="AA437" i="24"/>
  <c r="AA363" i="24"/>
  <c r="AA230" i="24"/>
  <c r="AA154" i="24"/>
  <c r="AA666" i="24"/>
  <c r="AA599" i="24"/>
  <c r="AA563" i="24"/>
  <c r="AA97" i="24"/>
  <c r="AA168" i="24"/>
  <c r="AA536" i="24"/>
  <c r="AA498" i="24"/>
  <c r="AA694" i="24"/>
  <c r="AA76" i="24"/>
  <c r="AA755" i="24"/>
  <c r="AA116" i="24"/>
  <c r="AA384" i="24"/>
  <c r="AA229" i="24"/>
  <c r="AA659" i="24"/>
  <c r="AA524" i="24"/>
  <c r="AA477" i="24"/>
  <c r="AA331" i="24"/>
  <c r="AA633" i="24"/>
  <c r="AA15" i="24"/>
  <c r="AA403" i="24"/>
  <c r="AA743" i="24"/>
  <c r="AA649" i="24"/>
  <c r="AA445" i="24"/>
  <c r="AA353" i="24"/>
  <c r="AA192" i="24"/>
  <c r="AA96" i="24"/>
  <c r="AA442" i="24"/>
  <c r="AA151" i="24"/>
  <c r="AA508" i="24"/>
  <c r="AA171" i="24"/>
  <c r="AA404" i="24"/>
  <c r="AA257" i="24"/>
  <c r="AA744" i="24"/>
  <c r="AA770" i="24"/>
  <c r="AA380" i="24"/>
  <c r="AA209" i="24"/>
  <c r="AA679" i="24"/>
  <c r="AA128" i="24"/>
  <c r="AA473" i="24"/>
  <c r="AA326" i="24"/>
  <c r="AA180" i="24"/>
  <c r="AA632" i="24"/>
  <c r="AA23" i="24"/>
  <c r="AA470" i="24"/>
  <c r="AA390" i="24"/>
  <c r="AA325" i="24"/>
  <c r="AA252" i="24"/>
  <c r="AA165" i="24"/>
  <c r="AA719" i="24"/>
  <c r="AA586" i="24"/>
  <c r="AA704" i="24"/>
  <c r="AA647" i="24"/>
  <c r="AA104" i="24"/>
  <c r="AA16" i="24"/>
  <c r="AA72" i="24"/>
  <c r="AA474" i="24"/>
  <c r="AA395" i="24"/>
  <c r="AA246" i="24"/>
  <c r="AA176" i="24"/>
  <c r="AA741" i="24"/>
  <c r="AA617" i="24"/>
  <c r="AA737" i="24"/>
  <c r="AA697" i="24"/>
  <c r="AA121" i="24"/>
  <c r="AA18" i="24"/>
  <c r="AA224" i="24"/>
  <c r="AA539" i="24"/>
  <c r="AA535" i="24"/>
  <c r="AA492" i="24"/>
  <c r="AA79" i="24"/>
  <c r="AA506" i="24"/>
  <c r="AA59" i="24"/>
  <c r="AA443" i="24"/>
  <c r="AA369" i="24"/>
  <c r="AA297" i="24"/>
  <c r="AA222" i="24"/>
  <c r="AA145" i="24"/>
  <c r="AA658" i="24"/>
  <c r="AA543" i="24"/>
  <c r="AA495" i="24"/>
  <c r="AA491" i="24"/>
  <c r="AA78" i="24"/>
  <c r="AA463" i="24"/>
  <c r="AA55" i="24"/>
  <c r="AA377" i="24"/>
  <c r="AA296" i="24"/>
  <c r="AA218" i="24"/>
  <c r="AA164" i="24"/>
  <c r="AA674" i="24"/>
  <c r="AA550" i="24"/>
  <c r="AA497" i="24"/>
  <c r="AA490" i="24"/>
  <c r="AA426" i="24"/>
  <c r="AA447" i="24"/>
  <c r="AA551" i="24"/>
  <c r="AA639" i="24"/>
  <c r="AA47" i="24"/>
  <c r="AA479" i="24"/>
  <c r="AA111" i="24"/>
  <c r="AE2" i="24"/>
  <c r="AD2" i="24"/>
  <c r="AD520" i="24" s="1" a="1"/>
  <c r="AD520" i="24" s="1"/>
  <c r="AD85" i="24" l="1" a="1"/>
  <c r="AD85" i="24" s="1"/>
  <c r="AC85" i="24"/>
  <c r="AC515" i="24"/>
  <c r="AD515" i="24" a="1"/>
  <c r="AD515" i="24" s="1"/>
  <c r="AB268" i="24" a="1"/>
  <c r="AB268" i="24" s="1"/>
  <c r="AB137" i="24" a="1"/>
  <c r="AB137" i="24" s="1"/>
  <c r="AD605" i="24" a="1"/>
  <c r="AD605" i="24" s="1"/>
  <c r="AC605" i="24"/>
  <c r="AC566" i="24"/>
  <c r="AD689" i="24" a="1"/>
  <c r="AD689" i="24" s="1"/>
  <c r="AC569" i="24"/>
  <c r="AC521" i="24"/>
  <c r="AD566" i="24" a="1"/>
  <c r="AD566" i="24" s="1"/>
  <c r="AD528" i="24" a="1"/>
  <c r="AD528" i="24" s="1"/>
  <c r="AC689" i="24"/>
  <c r="AD521" i="24" a="1"/>
  <c r="AD521" i="24" s="1"/>
  <c r="AD587" i="24" a="1"/>
  <c r="AD587" i="24" s="1"/>
  <c r="AD646" i="24" a="1"/>
  <c r="AD646" i="24" s="1"/>
  <c r="N116" i="31"/>
  <c r="Z116" i="31"/>
  <c r="AB457" i="24" a="1"/>
  <c r="AB457" i="24" s="1"/>
  <c r="AC587" i="24"/>
  <c r="AC520" i="24"/>
  <c r="AD569" i="24" a="1"/>
  <c r="AD569" i="24" s="1"/>
  <c r="AC528" i="24"/>
  <c r="AB400" i="24" a="1"/>
  <c r="AB400" i="24" s="1"/>
  <c r="AB66" i="24" a="1"/>
  <c r="AB66" i="24" s="1"/>
  <c r="AB312" i="24" a="1"/>
  <c r="AB312" i="24" s="1"/>
  <c r="AB282" i="24" a="1"/>
  <c r="AB282" i="24" s="1"/>
  <c r="AB491" i="24" a="1"/>
  <c r="AB491" i="24" s="1"/>
  <c r="AB538" i="24" a="1"/>
  <c r="AB538" i="24" s="1"/>
  <c r="AB364" i="24" a="1"/>
  <c r="AB364" i="24" s="1"/>
  <c r="AB534" i="24" a="1"/>
  <c r="AB534" i="24" s="1"/>
  <c r="AB150" i="24" a="1"/>
  <c r="AB150" i="24" s="1"/>
  <c r="AB102" i="24" a="1"/>
  <c r="AB102" i="24" s="1"/>
  <c r="AB103" i="24" a="1"/>
  <c r="AB103" i="24" s="1"/>
  <c r="AB267" i="24" a="1"/>
  <c r="AB267" i="24" s="1"/>
  <c r="AB607" i="24" a="1"/>
  <c r="AB607" i="24" s="1"/>
  <c r="AB292" i="24" a="1"/>
  <c r="AB292" i="24" s="1"/>
  <c r="AB366" i="24" a="1"/>
  <c r="AB366" i="24" s="1"/>
  <c r="AB138" i="24" a="1"/>
  <c r="AB138" i="24" s="1"/>
  <c r="AB702" i="24" a="1"/>
  <c r="AB702" i="24" s="1"/>
  <c r="AB436" i="24" a="1"/>
  <c r="AB436" i="24" s="1"/>
  <c r="AB56" i="24" a="1"/>
  <c r="AB56" i="24" s="1"/>
  <c r="AB131" i="24" a="1"/>
  <c r="AB131" i="24" s="1"/>
  <c r="AB540" i="24" a="1"/>
  <c r="AB540" i="24" s="1"/>
  <c r="AB60" i="24" a="1"/>
  <c r="AB60" i="24" s="1"/>
  <c r="AB788" i="24" a="1"/>
  <c r="AB788" i="24" s="1"/>
  <c r="AB388" i="24" a="1"/>
  <c r="AB388" i="24" s="1"/>
  <c r="AB765" i="24" a="1"/>
  <c r="AB765" i="24" s="1"/>
  <c r="AB663" i="24" a="1"/>
  <c r="AB663" i="24" s="1"/>
  <c r="AB186" i="24" a="1"/>
  <c r="AB186" i="24" s="1"/>
  <c r="AB147" i="24" a="1"/>
  <c r="AB147" i="24" s="1"/>
  <c r="AB9" i="24" a="1"/>
  <c r="AB9" i="24" s="1"/>
  <c r="AB592" i="24" a="1"/>
  <c r="AB592" i="24" s="1"/>
  <c r="AB776" i="24" a="1"/>
  <c r="AB776" i="24" s="1"/>
  <c r="AB174" i="24" a="1"/>
  <c r="AB174" i="24" s="1"/>
  <c r="AB668" i="24" a="1"/>
  <c r="AB668" i="24" s="1"/>
  <c r="AB371" i="24" a="1"/>
  <c r="AB371" i="24" s="1"/>
  <c r="AB213" i="24" a="1"/>
  <c r="AB213" i="24" s="1"/>
  <c r="AD307" i="24" a="1"/>
  <c r="AD307" i="24" s="1"/>
  <c r="AD306" i="24" a="1"/>
  <c r="AD306" i="24" s="1"/>
  <c r="AD167" i="24" a="1"/>
  <c r="AD167" i="24" s="1"/>
  <c r="AD157" i="24" a="1"/>
  <c r="AD157" i="24" s="1"/>
  <c r="AD575" i="24" a="1"/>
  <c r="AD575" i="24" s="1"/>
  <c r="AD194" i="24" a="1"/>
  <c r="AD194" i="24" s="1"/>
  <c r="AD134" i="24" a="1"/>
  <c r="AD134" i="24" s="1"/>
  <c r="AD783" i="24" a="1"/>
  <c r="AD783" i="24" s="1"/>
  <c r="AD768" i="24" a="1"/>
  <c r="AD768" i="24" s="1"/>
  <c r="AD683" i="24" a="1"/>
  <c r="AD683" i="24" s="1"/>
  <c r="AD204" i="24" a="1"/>
  <c r="AD204" i="24" s="1"/>
  <c r="AD658" i="24" a="1"/>
  <c r="AD658" i="24" s="1"/>
  <c r="AD620" i="24" a="1"/>
  <c r="AD620" i="24" s="1"/>
  <c r="AD522" i="24" a="1"/>
  <c r="AD522" i="24" s="1"/>
  <c r="AD563" i="24" a="1"/>
  <c r="AD563" i="24" s="1"/>
  <c r="AD327" i="24" a="1"/>
  <c r="AD327" i="24" s="1"/>
  <c r="AD630" i="24" a="1"/>
  <c r="AD630" i="24" s="1"/>
  <c r="AD562" i="24" a="1"/>
  <c r="AD562" i="24" s="1"/>
  <c r="AD405" i="24" a="1"/>
  <c r="AD405" i="24" s="1"/>
  <c r="AD435" i="24" a="1"/>
  <c r="AD435" i="24" s="1"/>
  <c r="AD89" i="24" a="1"/>
  <c r="AD89" i="24" s="1"/>
  <c r="AD424" i="24" a="1"/>
  <c r="AD424" i="24" s="1"/>
  <c r="AD344" i="24" a="1"/>
  <c r="AD344" i="24" s="1"/>
  <c r="AD254" i="24" a="1"/>
  <c r="AD254" i="24" s="1"/>
  <c r="AD191" i="24" a="1"/>
  <c r="AD191" i="24" s="1"/>
  <c r="AD222" i="24" a="1"/>
  <c r="AD222" i="24" s="1"/>
  <c r="AD637" i="24" a="1"/>
  <c r="AD637" i="24" s="1"/>
  <c r="AD264" i="24" a="1"/>
  <c r="AD264" i="24" s="1"/>
  <c r="AD248" i="24" a="1"/>
  <c r="AD248" i="24" s="1"/>
  <c r="AD145" i="24" a="1"/>
  <c r="AD145" i="24" s="1"/>
  <c r="AD140" i="24" a="1"/>
  <c r="AD140" i="24" s="1"/>
  <c r="AD16" i="24" a="1"/>
  <c r="AD16" i="24" s="1"/>
  <c r="AD616" i="24" a="1"/>
  <c r="AD616" i="24" s="1"/>
  <c r="AD242" i="24" a="1"/>
  <c r="AD242" i="24" s="1"/>
  <c r="AD240" i="24" a="1"/>
  <c r="AD240" i="24" s="1"/>
  <c r="AD200" i="24" a="1"/>
  <c r="AD200" i="24" s="1"/>
  <c r="AD362" i="24" a="1"/>
  <c r="AD362" i="24" s="1"/>
  <c r="AD122" i="24" a="1"/>
  <c r="AD122" i="24" s="1"/>
  <c r="AD608" i="24" a="1"/>
  <c r="AD608" i="24" s="1"/>
  <c r="AD46" i="24" a="1"/>
  <c r="AD46" i="24" s="1"/>
  <c r="AD129" i="24" a="1"/>
  <c r="AD129" i="24" s="1"/>
  <c r="AD133" i="24" a="1"/>
  <c r="AD133" i="24" s="1"/>
  <c r="AD108" i="24" a="1"/>
  <c r="AD108" i="24" s="1"/>
  <c r="AD732" i="24" a="1"/>
  <c r="AD732" i="24" s="1"/>
  <c r="AD257" i="24" a="1"/>
  <c r="AD257" i="24" s="1"/>
  <c r="AD679" i="24" a="1"/>
  <c r="AD679" i="24" s="1"/>
  <c r="AD22" i="24" a="1"/>
  <c r="AD22" i="24" s="1"/>
  <c r="AD216" i="24" a="1"/>
  <c r="AD216" i="24" s="1"/>
  <c r="AD336" i="24" a="1"/>
  <c r="AD336" i="24" s="1"/>
  <c r="AD489" i="24" a="1"/>
  <c r="AD489" i="24" s="1"/>
  <c r="AD654" i="24" a="1"/>
  <c r="AD654" i="24" s="1"/>
  <c r="AD723" i="24" a="1"/>
  <c r="AD723" i="24" s="1"/>
  <c r="AD88" i="24" a="1"/>
  <c r="AD88" i="24" s="1"/>
  <c r="AD277" i="24" a="1"/>
  <c r="AD277" i="24" s="1"/>
  <c r="AD516" i="24" a="1"/>
  <c r="AD516" i="24" s="1"/>
  <c r="AD659" i="24" a="1"/>
  <c r="AD659" i="24" s="1"/>
  <c r="AD36" i="24" a="1"/>
  <c r="AD36" i="24" s="1"/>
  <c r="AD317" i="24" a="1"/>
  <c r="AD317" i="24" s="1"/>
  <c r="AD529" i="24" a="1"/>
  <c r="AD529" i="24" s="1"/>
  <c r="AD691" i="24" a="1"/>
  <c r="AD691" i="24" s="1"/>
  <c r="AD128" i="24" a="1"/>
  <c r="AD128" i="24" s="1"/>
  <c r="AD256" i="24" a="1"/>
  <c r="AD256" i="24" s="1"/>
  <c r="AD386" i="24" a="1"/>
  <c r="AD386" i="24" s="1"/>
  <c r="AD589" i="24" a="1"/>
  <c r="AD589" i="24" s="1"/>
  <c r="AD14" i="24" a="1"/>
  <c r="AD14" i="24" s="1"/>
  <c r="AD176" i="24" a="1"/>
  <c r="AD176" i="24" s="1"/>
  <c r="AD297" i="24" a="1"/>
  <c r="AD297" i="24" s="1"/>
  <c r="AD530" i="24" a="1"/>
  <c r="AD530" i="24" s="1"/>
  <c r="AD692" i="24" a="1"/>
  <c r="AD692" i="24" s="1"/>
  <c r="AD31" i="24" a="1"/>
  <c r="AD31" i="24" s="1"/>
  <c r="AD212" i="24" a="1"/>
  <c r="AD212" i="24" s="1"/>
  <c r="AD401" i="24" a="1"/>
  <c r="AD401" i="24" s="1"/>
  <c r="AD557" i="24" a="1"/>
  <c r="AD557" i="24" s="1"/>
  <c r="AD39" i="24" a="1"/>
  <c r="AD39" i="24" s="1"/>
  <c r="AD178" i="24" a="1"/>
  <c r="AD178" i="24" s="1"/>
  <c r="AD320" i="24" a="1"/>
  <c r="AD320" i="24" s="1"/>
  <c r="AD476" i="24" a="1"/>
  <c r="AD476" i="24" s="1"/>
  <c r="AD623" i="24" a="1"/>
  <c r="AD623" i="24" s="1"/>
  <c r="AD29" i="24" a="1"/>
  <c r="AD29" i="24" s="1"/>
  <c r="AD170" i="24" a="1"/>
  <c r="AD170" i="24" s="1"/>
  <c r="AD479" i="24" a="1"/>
  <c r="AD479" i="24" s="1"/>
  <c r="AD410" i="24" a="1"/>
  <c r="AD410" i="24" s="1"/>
  <c r="AD409" i="24" a="1"/>
  <c r="AD409" i="24" s="1"/>
  <c r="AD387" i="24" a="1"/>
  <c r="AD387" i="24" s="1"/>
  <c r="AD361" i="24" a="1"/>
  <c r="AD361" i="24" s="1"/>
  <c r="AD445" i="24" a="1"/>
  <c r="AD445" i="24" s="1"/>
  <c r="AD432" i="24" a="1"/>
  <c r="AD432" i="24" s="1"/>
  <c r="AD209" i="24" a="1"/>
  <c r="AD209" i="24" s="1"/>
  <c r="AD184" i="24" a="1"/>
  <c r="AD184" i="24" s="1"/>
  <c r="AD75" i="24" a="1"/>
  <c r="AD75" i="24" s="1"/>
  <c r="AD101" i="24" a="1"/>
  <c r="AD101" i="24" s="1"/>
  <c r="AD418" i="24" a="1"/>
  <c r="AD418" i="24" s="1"/>
  <c r="AD759" i="24" a="1"/>
  <c r="AD759" i="24" s="1"/>
  <c r="AD743" i="24" a="1"/>
  <c r="AD743" i="24" s="1"/>
  <c r="AD645" i="24" a="1"/>
  <c r="AD645" i="24" s="1"/>
  <c r="AD684" i="24" a="1"/>
  <c r="AD684" i="24" s="1"/>
  <c r="AD511" i="24" a="1"/>
  <c r="AD511" i="24" s="1"/>
  <c r="AD113" i="24" a="1"/>
  <c r="AD113" i="24" s="1"/>
  <c r="AD572" i="24" a="1"/>
  <c r="AD572" i="24" s="1"/>
  <c r="AD497" i="24" a="1"/>
  <c r="AD497" i="24" s="1"/>
  <c r="AD413" i="24" a="1"/>
  <c r="AD413" i="24" s="1"/>
  <c r="AD460" i="24" a="1"/>
  <c r="AD460" i="24" s="1"/>
  <c r="AD165" i="24" a="1"/>
  <c r="AD165" i="24" s="1"/>
  <c r="AD449" i="24" a="1"/>
  <c r="AD449" i="24" s="1"/>
  <c r="AD473" i="24" a="1"/>
  <c r="AD473" i="24" s="1"/>
  <c r="AD368" i="24" a="1"/>
  <c r="AD368" i="24" s="1"/>
  <c r="AD314" i="24" a="1"/>
  <c r="AD314" i="24" s="1"/>
  <c r="AD341" i="24" a="1"/>
  <c r="AD341" i="24" s="1"/>
  <c r="AD644" i="24" a="1"/>
  <c r="AD644" i="24" s="1"/>
  <c r="AD270" i="24" a="1"/>
  <c r="AD270" i="24" s="1"/>
  <c r="AD255" i="24" a="1"/>
  <c r="AD255" i="24" s="1"/>
  <c r="AD153" i="24" a="1"/>
  <c r="AD153" i="24" s="1"/>
  <c r="AD19" i="24" a="1"/>
  <c r="AD19" i="24" s="1"/>
  <c r="AD82" i="24" a="1"/>
  <c r="AD82" i="24" s="1"/>
  <c r="AD510" i="24" a="1"/>
  <c r="AD510" i="24" s="1"/>
  <c r="AD136" i="24" a="1"/>
  <c r="AD136" i="24" s="1"/>
  <c r="AD154" i="24" a="1"/>
  <c r="AD154" i="24" s="1"/>
  <c r="AD43" i="24" a="1"/>
  <c r="AD43" i="24" s="1"/>
  <c r="AD6" i="24" a="1"/>
  <c r="AD6" i="24" s="1"/>
  <c r="AD25" i="24" a="1"/>
  <c r="AD25" i="24" s="1"/>
  <c r="AD477" i="24" a="1"/>
  <c r="AD477" i="24" s="1"/>
  <c r="AD79" i="24" a="1"/>
  <c r="AD79" i="24" s="1"/>
  <c r="AD146" i="24" a="1"/>
  <c r="AD146" i="24" s="1"/>
  <c r="AD92" i="24" a="1"/>
  <c r="AD92" i="24" s="1"/>
  <c r="AD123" i="24" a="1"/>
  <c r="AD123" i="24" s="1"/>
  <c r="AD5" i="24" a="1"/>
  <c r="AD5" i="24" s="1"/>
  <c r="AD468" i="24" a="1"/>
  <c r="AD468" i="24" s="1"/>
  <c r="AD370" i="24" a="1"/>
  <c r="AD370" i="24" s="1"/>
  <c r="AD35" i="24" a="1"/>
  <c r="AD35" i="24" s="1"/>
  <c r="AD12" i="24" a="1"/>
  <c r="AD12" i="24" s="1"/>
  <c r="AD709" i="24" a="1"/>
  <c r="AD709" i="24" s="1"/>
  <c r="AD545" i="24" a="1"/>
  <c r="AD545" i="24" s="1"/>
  <c r="AD37" i="24" a="1"/>
  <c r="AD37" i="24" s="1"/>
  <c r="AD621" i="24" a="1"/>
  <c r="AD621" i="24" s="1"/>
  <c r="AD52" i="24" a="1"/>
  <c r="AD52" i="24" s="1"/>
  <c r="AD159" i="24" a="1"/>
  <c r="AD159" i="24" s="1"/>
  <c r="AD260" i="24" a="1"/>
  <c r="AD260" i="24" s="1"/>
  <c r="AD412" i="24" a="1"/>
  <c r="AD412" i="24" s="1"/>
  <c r="AD568" i="24" a="1"/>
  <c r="AD568" i="24" s="1"/>
  <c r="AD653" i="24" a="1"/>
  <c r="AD653" i="24" s="1"/>
  <c r="AD63" i="24" a="1"/>
  <c r="AD63" i="24" s="1"/>
  <c r="AD219" i="24" a="1"/>
  <c r="AD219" i="24" s="1"/>
  <c r="AD416" i="24" a="1"/>
  <c r="AD416" i="24" s="1"/>
  <c r="AD590" i="24" a="1"/>
  <c r="AD590" i="24" s="1"/>
  <c r="AD87" i="24" a="1"/>
  <c r="AD87" i="24" s="1"/>
  <c r="AD224" i="24" a="1"/>
  <c r="AD224" i="24" s="1"/>
  <c r="AD458" i="24" a="1"/>
  <c r="AD458" i="24" s="1"/>
  <c r="AD631" i="24" a="1"/>
  <c r="AD631" i="24" s="1"/>
  <c r="AD40" i="24" a="1"/>
  <c r="AD40" i="24" s="1"/>
  <c r="AD195" i="24" a="1"/>
  <c r="AD195" i="24" s="1"/>
  <c r="AD308" i="24" a="1"/>
  <c r="AD308" i="24" s="1"/>
  <c r="AD525" i="24" a="1"/>
  <c r="AD525" i="24" s="1"/>
  <c r="AD773" i="24" a="1"/>
  <c r="AD773" i="24" s="1"/>
  <c r="AD84" i="24" a="1"/>
  <c r="AD84" i="24" s="1"/>
  <c r="AD208" i="24" a="1"/>
  <c r="AD208" i="24" s="1"/>
  <c r="AD442" i="24" a="1"/>
  <c r="AD442" i="24" s="1"/>
  <c r="AD609" i="24" a="1"/>
  <c r="AD609" i="24" s="1"/>
  <c r="AD755" i="24" a="1"/>
  <c r="AD755" i="24" s="1"/>
  <c r="AD156" i="24" a="1"/>
  <c r="AD156" i="24" s="1"/>
  <c r="AD318" i="24" a="1"/>
  <c r="AD318" i="24" s="1"/>
  <c r="AD483" i="24" a="1"/>
  <c r="AD483" i="24" s="1"/>
  <c r="AD786" i="24" a="1"/>
  <c r="AD786" i="24" s="1"/>
  <c r="AD10" i="24" a="1"/>
  <c r="AD10" i="24" s="1"/>
  <c r="AD237" i="24" a="1"/>
  <c r="AD237" i="24" s="1"/>
  <c r="AD347" i="24" a="1"/>
  <c r="AD347" i="24" s="1"/>
  <c r="AD550" i="24" a="1"/>
  <c r="AD550" i="24" s="1"/>
  <c r="AD779" i="24" a="1"/>
  <c r="AD779" i="24" s="1"/>
  <c r="AD135" i="24" a="1"/>
  <c r="AD135" i="24" s="1"/>
  <c r="AD415" i="24" a="1"/>
  <c r="AD415" i="24" s="1"/>
  <c r="AD279" i="24" a="1"/>
  <c r="AD279" i="24" s="1"/>
  <c r="AD236" i="24" a="1"/>
  <c r="AD236" i="24" s="1"/>
  <c r="AD233" i="24" a="1"/>
  <c r="AD233" i="24" s="1"/>
  <c r="AD231" i="24" a="1"/>
  <c r="AD231" i="24" s="1"/>
  <c r="AD319" i="24" a="1"/>
  <c r="AD319" i="24" s="1"/>
  <c r="AD294" i="24" a="1"/>
  <c r="AD294" i="24" s="1"/>
  <c r="AB421" i="24" a="1"/>
  <c r="AB421" i="24" s="1"/>
  <c r="AB7" i="24" a="1"/>
  <c r="AB7" i="24" s="1"/>
  <c r="AD8" i="24" a="1"/>
  <c r="AD8" i="24" s="1"/>
  <c r="AD124" i="24" a="1"/>
  <c r="AD124" i="24" s="1"/>
  <c r="AD782" i="24" a="1"/>
  <c r="AD782" i="24" s="1"/>
  <c r="AD716" i="24" a="1"/>
  <c r="AD716" i="24" s="1"/>
  <c r="AD251" i="24" a="1"/>
  <c r="AD251" i="24" s="1"/>
  <c r="AD664" i="24" a="1"/>
  <c r="AD664" i="24" s="1"/>
  <c r="AD634" i="24" a="1"/>
  <c r="AD634" i="24" s="1"/>
  <c r="AD532" i="24" a="1"/>
  <c r="AD532" i="24" s="1"/>
  <c r="AD593" i="24" a="1"/>
  <c r="AD593" i="24" s="1"/>
  <c r="AD340" i="24" a="1"/>
  <c r="AD340" i="24" s="1"/>
  <c r="AD636" i="24" a="1"/>
  <c r="AD636" i="24" s="1"/>
  <c r="AD482" i="24" a="1"/>
  <c r="AD482" i="24" s="1"/>
  <c r="AD375" i="24" a="1"/>
  <c r="AD375" i="24" s="1"/>
  <c r="AD321" i="24" a="1"/>
  <c r="AD321" i="24" s="1"/>
  <c r="AD349" i="24" a="1"/>
  <c r="AD349" i="24" s="1"/>
  <c r="AD667" i="24" a="1"/>
  <c r="AD667" i="24" s="1"/>
  <c r="AD301" i="24" a="1"/>
  <c r="AD301" i="24" s="1"/>
  <c r="AD352" i="24" a="1"/>
  <c r="AD352" i="24" s="1"/>
  <c r="AD261" i="24" a="1"/>
  <c r="AD261" i="24" s="1"/>
  <c r="AD199" i="24" a="1"/>
  <c r="AD199" i="24" s="1"/>
  <c r="AD230" i="24" a="1"/>
  <c r="AD230" i="24" s="1"/>
  <c r="AD518" i="24" a="1"/>
  <c r="AD518" i="24" s="1"/>
  <c r="AD95" i="24" a="1"/>
  <c r="AD95" i="24" s="1"/>
  <c r="AD169" i="24" a="1"/>
  <c r="AD169" i="24" s="1"/>
  <c r="AD59" i="24" a="1"/>
  <c r="AD59" i="24" s="1"/>
  <c r="AD33" i="24" a="1"/>
  <c r="AD33" i="24" s="1"/>
  <c r="AD32" i="24" a="1"/>
  <c r="AD32" i="24" s="1"/>
  <c r="AD326" i="24" a="1"/>
  <c r="AD326" i="24" s="1"/>
  <c r="AD549" i="24" a="1"/>
  <c r="AD549" i="24" s="1"/>
  <c r="AD69" i="24" a="1"/>
  <c r="AD69" i="24" s="1"/>
  <c r="AD734" i="24" a="1"/>
  <c r="AD734" i="24" s="1"/>
  <c r="AD733" i="24" a="1"/>
  <c r="AD733" i="24" s="1"/>
  <c r="AD763" i="24" a="1"/>
  <c r="AD763" i="24" s="1"/>
  <c r="AD286" i="24" a="1"/>
  <c r="AD286" i="24" s="1"/>
  <c r="AD465" i="24" a="1"/>
  <c r="AD465" i="24" s="1"/>
  <c r="AD44" i="24" a="1"/>
  <c r="AD44" i="24" s="1"/>
  <c r="AD34" i="24" a="1"/>
  <c r="AD34" i="24" s="1"/>
  <c r="AD717" i="24" a="1"/>
  <c r="AD717" i="24" s="1"/>
  <c r="AD756" i="24" a="1"/>
  <c r="AD756" i="24" s="1"/>
  <c r="AD278" i="24" a="1"/>
  <c r="AD278" i="24" s="1"/>
  <c r="AD696" i="24" a="1"/>
  <c r="AD696" i="24" s="1"/>
  <c r="AD771" i="24" a="1"/>
  <c r="AD771" i="24" s="1"/>
  <c r="AD710" i="24" a="1"/>
  <c r="AD710" i="24" s="1"/>
  <c r="AD618" i="24" a="1"/>
  <c r="AD618" i="24" s="1"/>
  <c r="AD380" i="24" a="1"/>
  <c r="AD380" i="24" s="1"/>
  <c r="AD673" i="24" a="1"/>
  <c r="AD673" i="24" s="1"/>
  <c r="AD556" i="24" a="1"/>
  <c r="AD556" i="24" s="1"/>
  <c r="AD735" i="24" a="1"/>
  <c r="AD735" i="24" s="1"/>
  <c r="AD109" i="24" a="1"/>
  <c r="AD109" i="24" s="1"/>
  <c r="AD175" i="24" a="1"/>
  <c r="AD175" i="24" s="1"/>
  <c r="AD313" i="24" a="1"/>
  <c r="AD313" i="24" s="1"/>
  <c r="AD488" i="24" a="1"/>
  <c r="AD488" i="24" s="1"/>
  <c r="AD594" i="24" a="1"/>
  <c r="AD594" i="24" s="1"/>
  <c r="AD754" i="24" a="1"/>
  <c r="AD754" i="24" s="1"/>
  <c r="AD148" i="24" a="1"/>
  <c r="AD148" i="24" s="1"/>
  <c r="AD332" i="24" a="1"/>
  <c r="AD332" i="24" s="1"/>
  <c r="AD508" i="24" a="1"/>
  <c r="AD508" i="24" s="1"/>
  <c r="AD71" i="24" a="1"/>
  <c r="AD71" i="24" s="1"/>
  <c r="AD141" i="24" a="1"/>
  <c r="AD141" i="24" s="1"/>
  <c r="AD365" i="24" a="1"/>
  <c r="AD365" i="24" s="1"/>
  <c r="AD567" i="24" a="1"/>
  <c r="AD567" i="24" s="1"/>
  <c r="AD722" i="24" a="1"/>
  <c r="AD722" i="24" s="1"/>
  <c r="AD24" i="24" a="1"/>
  <c r="AD24" i="24" s="1"/>
  <c r="AD218" i="24" a="1"/>
  <c r="AD218" i="24" s="1"/>
  <c r="AD438" i="24" a="1"/>
  <c r="AD438" i="24" s="1"/>
  <c r="AD695" i="24" a="1"/>
  <c r="AD695" i="24" s="1"/>
  <c r="AD51" i="24" a="1"/>
  <c r="AD51" i="24" s="1"/>
  <c r="AD158" i="24" a="1"/>
  <c r="AD158" i="24" s="1"/>
  <c r="AD381" i="24" a="1"/>
  <c r="AD381" i="24" s="1"/>
  <c r="AD519" i="24" a="1"/>
  <c r="AD519" i="24" s="1"/>
  <c r="AD682" i="24" a="1"/>
  <c r="AD682" i="24" s="1"/>
  <c r="AD121" i="24" a="1"/>
  <c r="AD121" i="24" s="1"/>
  <c r="AD250" i="24" a="1"/>
  <c r="AD250" i="24" s="1"/>
  <c r="AD377" i="24" a="1"/>
  <c r="AD377" i="24" s="1"/>
  <c r="AD697" i="24" a="1"/>
  <c r="AD697" i="24" s="1"/>
  <c r="AD61" i="24" a="1"/>
  <c r="AD61" i="24" s="1"/>
  <c r="AD143" i="24" a="1"/>
  <c r="AD143" i="24" s="1"/>
  <c r="AD271" i="24" a="1"/>
  <c r="AD271" i="24" s="1"/>
  <c r="AD467" i="24" a="1"/>
  <c r="AD467" i="24" s="1"/>
  <c r="AD680" i="24" a="1"/>
  <c r="AD680" i="24" s="1"/>
  <c r="AD53" i="24" a="1"/>
  <c r="AD53" i="24" s="1"/>
  <c r="AD283" i="24" a="1"/>
  <c r="AD283" i="24" s="1"/>
  <c r="AD202" i="24" a="1"/>
  <c r="AD202" i="24" s="1"/>
  <c r="AD197" i="24" a="1"/>
  <c r="AD197" i="24" s="1"/>
  <c r="AD160" i="24" a="1"/>
  <c r="AD160" i="24" s="1"/>
  <c r="AD447" i="24" a="1"/>
  <c r="AD447" i="24" s="1"/>
  <c r="AD228" i="24" a="1"/>
  <c r="AD228" i="24" s="1"/>
  <c r="AD206" i="24" a="1"/>
  <c r="AD206" i="24" s="1"/>
  <c r="AD775" i="24" a="1"/>
  <c r="AD775" i="24" s="1"/>
  <c r="AD27" i="24" a="1"/>
  <c r="AD27" i="24" s="1"/>
  <c r="AD669" i="24" a="1"/>
  <c r="AD669" i="24" s="1"/>
  <c r="AD701" i="24" a="1"/>
  <c r="AD701" i="24" s="1"/>
  <c r="AD537" i="24" a="1"/>
  <c r="AD537" i="24" s="1"/>
  <c r="AD13" i="24" a="1"/>
  <c r="AD13" i="24" s="1"/>
  <c r="AD580" i="24" a="1"/>
  <c r="AD580" i="24" s="1"/>
  <c r="AD506" i="24" a="1"/>
  <c r="AD506" i="24" s="1"/>
  <c r="AD420" i="24" a="1"/>
  <c r="AD420" i="24" s="1"/>
  <c r="AD470" i="24" a="1"/>
  <c r="AD470" i="24" s="1"/>
  <c r="AD172" i="24" a="1"/>
  <c r="AD172" i="24" s="1"/>
  <c r="AD493" i="24" a="1"/>
  <c r="AD493" i="24" s="1"/>
  <c r="AD369" i="24" a="1"/>
  <c r="AD369" i="24" s="1"/>
  <c r="AD290" i="24" a="1"/>
  <c r="AD290" i="24" s="1"/>
  <c r="AD215" i="24" a="1"/>
  <c r="AD215" i="24" s="1"/>
  <c r="AD238" i="24" a="1"/>
  <c r="AD238" i="24" s="1"/>
  <c r="AD544" i="24" a="1"/>
  <c r="AD544" i="24" s="1"/>
  <c r="AD459" i="24" a="1"/>
  <c r="AD459" i="24" s="1"/>
  <c r="AD269" i="24" a="1"/>
  <c r="AD269" i="24" s="1"/>
  <c r="AD168" i="24" a="1"/>
  <c r="AD168" i="24" s="1"/>
  <c r="AD100" i="24" a="1"/>
  <c r="AD100" i="24" s="1"/>
  <c r="AD90" i="24" a="1"/>
  <c r="AD90" i="24" s="1"/>
  <c r="AD334" i="24" a="1"/>
  <c r="AD334" i="24" s="1"/>
  <c r="AD622" i="24" a="1"/>
  <c r="AD622" i="24" s="1"/>
  <c r="AD104" i="24" a="1"/>
  <c r="AD104" i="24" s="1"/>
  <c r="AD742" i="24" a="1"/>
  <c r="AD742" i="24" s="1"/>
  <c r="AD741" i="24" a="1"/>
  <c r="AD741" i="24" s="1"/>
  <c r="AD625" i="24" a="1"/>
  <c r="AD625" i="24" s="1"/>
  <c r="AD463" i="24" a="1"/>
  <c r="AD463" i="24" s="1"/>
  <c r="AD712" i="24" a="1"/>
  <c r="AD712" i="24" s="1"/>
  <c r="AD678" i="24" a="1"/>
  <c r="AD678" i="24" s="1"/>
  <c r="AD578" i="24" a="1"/>
  <c r="AD578" i="24" s="1"/>
  <c r="AD639" i="24" a="1"/>
  <c r="AD639" i="24" s="1"/>
  <c r="AD600" i="24" a="1"/>
  <c r="AD600" i="24" s="1"/>
  <c r="AD149" i="24" a="1"/>
  <c r="AD149" i="24" s="1"/>
  <c r="AD704" i="24" a="1"/>
  <c r="AD704" i="24" s="1"/>
  <c r="AD784" i="24" a="1"/>
  <c r="AD784" i="24" s="1"/>
  <c r="AD726" i="24" a="1"/>
  <c r="AD726" i="24" s="1"/>
  <c r="AD632" i="24" a="1"/>
  <c r="AD632" i="24" s="1"/>
  <c r="AD584" i="24" a="1"/>
  <c r="AD584" i="24" s="1"/>
  <c r="AD142" i="24" a="1"/>
  <c r="AD142" i="24" s="1"/>
  <c r="AD604" i="24" a="1"/>
  <c r="AD604" i="24" s="1"/>
  <c r="AD657" i="24" a="1"/>
  <c r="AD657" i="24" s="1"/>
  <c r="AD554" i="24" a="1"/>
  <c r="AD554" i="24" s="1"/>
  <c r="AD495" i="24" a="1"/>
  <c r="AD495" i="24" s="1"/>
  <c r="AD189" i="24" a="1"/>
  <c r="AD189" i="24" s="1"/>
  <c r="AD535" i="24" a="1"/>
  <c r="AD535" i="24" s="1"/>
  <c r="AD453" i="24" a="1"/>
  <c r="AD453" i="24" s="1"/>
  <c r="AD649" i="24" a="1"/>
  <c r="AD649" i="24" s="1"/>
  <c r="AD750" i="24" a="1"/>
  <c r="AD750" i="24" s="1"/>
  <c r="AD83" i="24" a="1"/>
  <c r="AD83" i="24" s="1"/>
  <c r="AD245" i="24" a="1"/>
  <c r="AD245" i="24" s="1"/>
  <c r="AD403" i="24" a="1"/>
  <c r="AD403" i="24" s="1"/>
  <c r="AD527" i="24" a="1"/>
  <c r="AD527" i="24" s="1"/>
  <c r="AD681" i="24" a="1"/>
  <c r="AD681" i="24" s="1"/>
  <c r="AD112" i="24" a="1"/>
  <c r="AD112" i="24" s="1"/>
  <c r="AD241" i="24" a="1"/>
  <c r="AD241" i="24" s="1"/>
  <c r="AD407" i="24" a="1"/>
  <c r="AD407" i="24" s="1"/>
  <c r="AD737" i="24" a="1"/>
  <c r="AD737" i="24" s="1"/>
  <c r="AD111" i="24" a="1"/>
  <c r="AD111" i="24" s="1"/>
  <c r="AD266" i="24" a="1"/>
  <c r="AD266" i="24" s="1"/>
  <c r="AD502" i="24" a="1"/>
  <c r="AD502" i="24" s="1"/>
  <c r="AD652" i="24" a="1"/>
  <c r="AD652" i="24" s="1"/>
  <c r="AD62" i="24" a="1"/>
  <c r="AD62" i="24" s="1"/>
  <c r="AD94" i="24" a="1"/>
  <c r="AD94" i="24" s="1"/>
  <c r="AD360" i="24" a="1"/>
  <c r="AD360" i="24" s="1"/>
  <c r="AD603" i="24" a="1"/>
  <c r="AD603" i="24" s="1"/>
  <c r="AD718" i="24" a="1"/>
  <c r="AD718" i="24" s="1"/>
  <c r="AD116" i="24" a="1"/>
  <c r="AD116" i="24" s="1"/>
  <c r="AD280" i="24" a="1"/>
  <c r="AD280" i="24" s="1"/>
  <c r="AD441" i="24" a="1"/>
  <c r="AD441" i="24" s="1"/>
  <c r="AD624" i="24" a="1"/>
  <c r="AD624" i="24" s="1"/>
  <c r="AD30" i="24" a="1"/>
  <c r="AD30" i="24" s="1"/>
  <c r="AD187" i="24" a="1"/>
  <c r="AD187" i="24" s="1"/>
  <c r="AD284" i="24" a="1"/>
  <c r="AD284" i="24" s="1"/>
  <c r="AD614" i="24" a="1"/>
  <c r="AD614" i="24" s="1"/>
  <c r="AD748" i="24" a="1"/>
  <c r="AD748" i="24" s="1"/>
  <c r="AD99" i="24" a="1"/>
  <c r="AD99" i="24" s="1"/>
  <c r="AD188" i="24" a="1"/>
  <c r="AD188" i="24" s="1"/>
  <c r="AD363" i="24" a="1"/>
  <c r="AD363" i="24" s="1"/>
  <c r="AD606" i="24" a="1"/>
  <c r="AD606" i="24" s="1"/>
  <c r="AD205" i="24" a="1"/>
  <c r="AD205" i="24" s="1"/>
  <c r="AD285" i="24" a="1"/>
  <c r="AD285" i="24" s="1"/>
  <c r="AD207" i="24" a="1"/>
  <c r="AD207" i="24" s="1"/>
  <c r="AD481" i="24" a="1"/>
  <c r="AD481" i="24" s="1"/>
  <c r="AD433" i="24" a="1"/>
  <c r="AD433" i="24" s="1"/>
  <c r="AD171" i="24" a="1"/>
  <c r="AD171" i="24" s="1"/>
  <c r="AB577" i="24" a="1"/>
  <c r="AB577" i="24" s="1"/>
  <c r="AD671" i="24" a="1"/>
  <c r="AD671" i="24" s="1"/>
  <c r="AD751" i="24" a="1"/>
  <c r="AD751" i="24" s="1"/>
  <c r="AD539" i="24" a="1"/>
  <c r="AD539" i="24" s="1"/>
  <c r="AD610" i="24" a="1"/>
  <c r="AD610" i="24" s="1"/>
  <c r="AD373" i="24" a="1"/>
  <c r="AD373" i="24" s="1"/>
  <c r="AD666" i="24" a="1"/>
  <c r="AD666" i="24" s="1"/>
  <c r="AD498" i="24" a="1"/>
  <c r="AD498" i="24" s="1"/>
  <c r="AD391" i="24" a="1"/>
  <c r="AD391" i="24" s="1"/>
  <c r="AD342" i="24" a="1"/>
  <c r="AD342" i="24" s="1"/>
  <c r="AD357" i="24" a="1"/>
  <c r="AD357" i="24" s="1"/>
  <c r="AD21" i="24" a="1"/>
  <c r="AD21" i="24" s="1"/>
  <c r="AD309" i="24" a="1"/>
  <c r="AD309" i="24" s="1"/>
  <c r="AD275" i="24" a="1"/>
  <c r="AD275" i="24" s="1"/>
  <c r="AD455" i="24" a="1"/>
  <c r="AD455" i="24" s="1"/>
  <c r="AD81" i="24" a="1"/>
  <c r="AD81" i="24" s="1"/>
  <c r="AD144" i="24" a="1"/>
  <c r="AD144" i="24" s="1"/>
  <c r="AD355" i="24" a="1"/>
  <c r="AD355" i="24" s="1"/>
  <c r="AD705" i="24" a="1"/>
  <c r="AD705" i="24" s="1"/>
  <c r="AD456" i="24" a="1"/>
  <c r="AD456" i="24" s="1"/>
  <c r="AD68" i="24" a="1"/>
  <c r="AD68" i="24" s="1"/>
  <c r="AD42" i="24" a="1"/>
  <c r="AD42" i="24" s="1"/>
  <c r="AD49" i="24" a="1"/>
  <c r="AD49" i="24" s="1"/>
  <c r="AD450" i="24" a="1"/>
  <c r="AD450" i="24" s="1"/>
  <c r="AD725" i="24" a="1"/>
  <c r="AD725" i="24" s="1"/>
  <c r="AD703" i="24" a="1"/>
  <c r="AD703" i="24" s="1"/>
  <c r="AD602" i="24" a="1"/>
  <c r="AD602" i="24" s="1"/>
  <c r="AD647" i="24" a="1"/>
  <c r="AD647" i="24" s="1"/>
  <c r="AD478" i="24" a="1"/>
  <c r="AD478" i="24" s="1"/>
  <c r="AD47" i="24" a="1"/>
  <c r="AD47" i="24" s="1"/>
  <c r="AD628" i="24" a="1"/>
  <c r="AD628" i="24" s="1"/>
  <c r="AD579" i="24" a="1"/>
  <c r="AD579" i="24" s="1"/>
  <c r="AD490" i="24" a="1"/>
  <c r="AD490" i="24" s="1"/>
  <c r="AD523" i="24" a="1"/>
  <c r="AD523" i="24" s="1"/>
  <c r="AD434" i="24" a="1"/>
  <c r="AD434" i="24" s="1"/>
  <c r="AD20" i="24" a="1"/>
  <c r="AD20" i="24" s="1"/>
  <c r="AD613" i="24" a="1"/>
  <c r="AD613" i="24" s="1"/>
  <c r="AD670" i="24" a="1"/>
  <c r="AD670" i="24" s="1"/>
  <c r="AD570" i="24" a="1"/>
  <c r="AD570" i="24" s="1"/>
  <c r="AD504" i="24" a="1"/>
  <c r="AD504" i="24" s="1"/>
  <c r="AD426" i="24" a="1"/>
  <c r="AD426" i="24" s="1"/>
  <c r="AD698" i="24" a="1"/>
  <c r="AD698" i="24" s="1"/>
  <c r="AD514" i="24" a="1"/>
  <c r="AD514" i="24" s="1"/>
  <c r="AD531" i="24" a="1"/>
  <c r="AD531" i="24" s="1"/>
  <c r="AD471" i="24" a="1"/>
  <c r="AD471" i="24" s="1"/>
  <c r="AD396" i="24" a="1"/>
  <c r="AD396" i="24" s="1"/>
  <c r="AD64" i="24" a="1"/>
  <c r="AD64" i="24" s="1"/>
  <c r="AD346" i="24" a="1"/>
  <c r="AD346" i="24" s="1"/>
  <c r="AD399" i="24" a="1"/>
  <c r="AD399" i="24" s="1"/>
  <c r="AD571" i="24" a="1"/>
  <c r="AD571" i="24" s="1"/>
  <c r="AD633" i="24" a="1"/>
  <c r="AD633" i="24" s="1"/>
  <c r="AD58" i="24" a="1"/>
  <c r="AD58" i="24" s="1"/>
  <c r="AD166" i="24" a="1"/>
  <c r="AD166" i="24" s="1"/>
  <c r="AD311" i="24" a="1"/>
  <c r="AD311" i="24" s="1"/>
  <c r="AD440" i="24" a="1"/>
  <c r="AD440" i="24" s="1"/>
  <c r="AD615" i="24" a="1"/>
  <c r="AD615" i="24" s="1"/>
  <c r="AD18" i="24" a="1"/>
  <c r="AD18" i="24" s="1"/>
  <c r="AD162" i="24" a="1"/>
  <c r="AD162" i="24" s="1"/>
  <c r="AD324" i="24" a="1"/>
  <c r="AD324" i="24" s="1"/>
  <c r="AD651" i="24" a="1"/>
  <c r="AD651" i="24" s="1"/>
  <c r="AD28" i="24" a="1"/>
  <c r="AD28" i="24" s="1"/>
  <c r="AD173" i="24" a="1"/>
  <c r="AD173" i="24" s="1"/>
  <c r="AD402" i="24" a="1"/>
  <c r="AD402" i="24" s="1"/>
  <c r="AD591" i="24" a="1"/>
  <c r="AD591" i="24" s="1"/>
  <c r="AD721" i="24" a="1"/>
  <c r="AD721" i="24" s="1"/>
  <c r="AD105" i="24" a="1"/>
  <c r="AD105" i="24" s="1"/>
  <c r="AD299" i="24" a="1"/>
  <c r="AD299" i="24" s="1"/>
  <c r="AD513" i="24" a="1"/>
  <c r="AD513" i="24" s="1"/>
  <c r="AD586" i="24" a="1"/>
  <c r="AD586" i="24" s="1"/>
  <c r="AD26" i="24" a="1"/>
  <c r="AD26" i="24" s="1"/>
  <c r="AD214" i="24" a="1"/>
  <c r="AD214" i="24" s="1"/>
  <c r="AD356" i="24" a="1"/>
  <c r="AD356" i="24" s="1"/>
  <c r="AD559" i="24" a="1"/>
  <c r="AD559" i="24" s="1"/>
  <c r="AD714" i="24" a="1"/>
  <c r="AD714" i="24" s="1"/>
  <c r="AD11" i="24" a="1"/>
  <c r="AD11" i="24" s="1"/>
  <c r="AD210" i="24" a="1"/>
  <c r="AD210" i="24" s="1"/>
  <c r="AD542" i="24" a="1"/>
  <c r="AD542" i="24" s="1"/>
  <c r="AD661" i="24" a="1"/>
  <c r="AD661" i="24" s="1"/>
  <c r="AD731" i="24" a="1"/>
  <c r="AD731" i="24" s="1"/>
  <c r="AD96" i="24" a="1"/>
  <c r="AD96" i="24" s="1"/>
  <c r="AD293" i="24" a="1"/>
  <c r="AD293" i="24" s="1"/>
  <c r="AD526" i="24" a="1"/>
  <c r="AD526" i="24" s="1"/>
  <c r="AC778" i="24"/>
  <c r="AD619" i="24" a="1"/>
  <c r="AD619" i="24" s="1"/>
  <c r="AD785" i="24" a="1"/>
  <c r="AD785" i="24" s="1"/>
  <c r="AD781" i="24" a="1"/>
  <c r="AD781" i="24" s="1"/>
  <c r="AD729" i="24" a="1"/>
  <c r="AD729" i="24" s="1"/>
  <c r="C2" i="32"/>
  <c r="AD491" i="24" s="1" a="1"/>
  <c r="AD491" i="24" s="1"/>
  <c r="AD707" i="24" a="1"/>
  <c r="AD707" i="24" s="1"/>
  <c r="AD596" i="24" a="1"/>
  <c r="AD596" i="24" s="1"/>
  <c r="AD640" i="24" a="1"/>
  <c r="AD640" i="24" s="1"/>
  <c r="AD443" i="24" a="1"/>
  <c r="AD443" i="24" s="1"/>
  <c r="AD448" i="24" a="1"/>
  <c r="AD448" i="24" s="1"/>
  <c r="AD182" i="24" a="1"/>
  <c r="AD182" i="24" s="1"/>
  <c r="AD517" i="24" a="1"/>
  <c r="AD517" i="24" s="1"/>
  <c r="AD376" i="24" a="1"/>
  <c r="AD376" i="24" s="1"/>
  <c r="AD298" i="24" a="1"/>
  <c r="AD298" i="24" s="1"/>
  <c r="AD239" i="24" a="1"/>
  <c r="AD239" i="24" s="1"/>
  <c r="AD253" i="24" a="1"/>
  <c r="AD253" i="24" s="1"/>
  <c r="AD674" i="24" a="1"/>
  <c r="AD674" i="24" s="1"/>
  <c r="AD180" i="24" a="1"/>
  <c r="AD180" i="24" s="1"/>
  <c r="AD185" i="24" a="1"/>
  <c r="AD185" i="24" s="1"/>
  <c r="AD76" i="24" a="1"/>
  <c r="AD76" i="24" s="1"/>
  <c r="AD50" i="24" a="1"/>
  <c r="AD50" i="24" s="1"/>
  <c r="AD57" i="24" a="1"/>
  <c r="AD57" i="24" s="1"/>
  <c r="AD196" i="24" a="1"/>
  <c r="AD196" i="24" s="1"/>
  <c r="AD70" i="24" a="1"/>
  <c r="AD70" i="24" s="1"/>
  <c r="AD110" i="24" a="1"/>
  <c r="AD110" i="24" s="1"/>
  <c r="AD758" i="24" a="1"/>
  <c r="AD758" i="24" s="1"/>
  <c r="AD749" i="24" a="1"/>
  <c r="AD749" i="24" s="1"/>
  <c r="AD638" i="24" a="1"/>
  <c r="AD638" i="24" s="1"/>
  <c r="AD55" i="24" a="1"/>
  <c r="AD55" i="24" s="1"/>
  <c r="AD635" i="24" a="1"/>
  <c r="AD635" i="24" s="1"/>
  <c r="AD588" i="24" a="1"/>
  <c r="AD588" i="24" s="1"/>
  <c r="AD496" i="24" a="1"/>
  <c r="AD496" i="24" s="1"/>
  <c r="AD546" i="24" a="1"/>
  <c r="AD546" i="24" s="1"/>
  <c r="AD287" i="24" a="1"/>
  <c r="AD287" i="24" s="1"/>
  <c r="AD738" i="24" a="1"/>
  <c r="AD738" i="24" s="1"/>
  <c r="AD541" i="24" a="1"/>
  <c r="AD541" i="24" s="1"/>
  <c r="AD461" i="24" a="1"/>
  <c r="AD461" i="24" s="1"/>
  <c r="AD382" i="24" a="1"/>
  <c r="AD382" i="24" s="1"/>
  <c r="AD419" i="24" a="1"/>
  <c r="AD419" i="24" s="1"/>
  <c r="AD252" i="24" a="1"/>
  <c r="AD252" i="24" s="1"/>
  <c r="AD706" i="24" a="1"/>
  <c r="AD706" i="24" s="1"/>
  <c r="AD533" i="24" a="1"/>
  <c r="AD533" i="24" s="1"/>
  <c r="AD561" i="24" a="1"/>
  <c r="AD561" i="24" s="1"/>
  <c r="AD480" i="24" a="1"/>
  <c r="AD480" i="24" s="1"/>
  <c r="AD404" i="24" a="1"/>
  <c r="AD404" i="24" s="1"/>
  <c r="AD244" i="24" a="1"/>
  <c r="AD244" i="24" s="1"/>
  <c r="AD558" i="24" a="1"/>
  <c r="AD558" i="24" s="1"/>
  <c r="AD406" i="24" a="1"/>
  <c r="AD406" i="24" s="1"/>
  <c r="AD414" i="24" a="1"/>
  <c r="AD414" i="24" s="1"/>
  <c r="AD358" i="24" a="1"/>
  <c r="AD358" i="24" s="1"/>
  <c r="AD272" i="24" a="1"/>
  <c r="AD272" i="24" s="1"/>
  <c r="AD715" i="24" a="1"/>
  <c r="AD715" i="24" s="1"/>
  <c r="AD211" i="24" a="1"/>
  <c r="AD211" i="24" s="1"/>
  <c r="AD331" i="24" a="1"/>
  <c r="AD331" i="24" s="1"/>
  <c r="AD452" i="24" a="1"/>
  <c r="AD452" i="24" s="1"/>
  <c r="AD547" i="24" a="1"/>
  <c r="AD547" i="24" s="1"/>
  <c r="AD728" i="24" a="1"/>
  <c r="AD728" i="24" s="1"/>
  <c r="AD139" i="24" a="1"/>
  <c r="AD139" i="24" s="1"/>
  <c r="AD229" i="24" a="1"/>
  <c r="AD229" i="24" s="1"/>
  <c r="AD339" i="24" a="1"/>
  <c r="AD339" i="24" s="1"/>
  <c r="AD543" i="24" a="1"/>
  <c r="AD543" i="24" s="1"/>
  <c r="AD761" i="24" a="1"/>
  <c r="AD761" i="24" s="1"/>
  <c r="AD126" i="24" a="1"/>
  <c r="AD126" i="24" s="1"/>
  <c r="AD234" i="24" a="1"/>
  <c r="AD234" i="24" s="1"/>
  <c r="AD573" i="24" a="1"/>
  <c r="AD573" i="24" s="1"/>
  <c r="AD789" i="24" a="1"/>
  <c r="AD789" i="24" s="1"/>
  <c r="AD15" i="24" a="1"/>
  <c r="AD15" i="24" s="1"/>
  <c r="AD310" i="24" a="1"/>
  <c r="AD310" i="24" s="1"/>
  <c r="AD509" i="24" a="1"/>
  <c r="AD509" i="24" s="1"/>
  <c r="AD642" i="24" a="1"/>
  <c r="AD642" i="24" s="1"/>
  <c r="AD17" i="24" a="1"/>
  <c r="AD17" i="24" s="1"/>
  <c r="AD226" i="24" a="1"/>
  <c r="AD226" i="24" s="1"/>
  <c r="AD429" i="24" a="1"/>
  <c r="AD429" i="24" s="1"/>
  <c r="AD512" i="24" a="1"/>
  <c r="AD512" i="24" s="1"/>
  <c r="AD757" i="24" a="1"/>
  <c r="AD757" i="24" s="1"/>
  <c r="AD98" i="24" a="1"/>
  <c r="AD98" i="24" s="1"/>
  <c r="AD258" i="24" a="1"/>
  <c r="AD258" i="24" s="1"/>
  <c r="AD487" i="24" a="1"/>
  <c r="AD487" i="24" s="1"/>
  <c r="AD643" i="24" a="1"/>
  <c r="AD643" i="24" s="1"/>
  <c r="AD54" i="24" a="1"/>
  <c r="AD54" i="24" s="1"/>
  <c r="AD86" i="24" a="1"/>
  <c r="AD86" i="24" s="1"/>
  <c r="AD431" i="24" a="1"/>
  <c r="AD431" i="24" s="1"/>
  <c r="AD576" i="24" a="1"/>
  <c r="AD576" i="24" s="1"/>
  <c r="AD660" i="24" a="1"/>
  <c r="AD660" i="24" s="1"/>
  <c r="AD72" i="24" a="1"/>
  <c r="AD72" i="24" s="1"/>
  <c r="AD227" i="24" a="1"/>
  <c r="AD227" i="24" s="1"/>
  <c r="AD423" i="24" a="1"/>
  <c r="AD423" i="24" s="1"/>
  <c r="AC160" i="24"/>
  <c r="AD687" i="24" a="1"/>
  <c r="AD687" i="24" s="1"/>
  <c r="AD688" i="24" a="1"/>
  <c r="AD688" i="24" s="1"/>
  <c r="AD686" i="24" a="1"/>
  <c r="AD686" i="24" s="1"/>
  <c r="AD656" i="24" a="1"/>
  <c r="AD656" i="24" s="1"/>
  <c r="AD727" i="24" a="1"/>
  <c r="AD727" i="24" s="1"/>
  <c r="AD724" i="24" a="1"/>
  <c r="AD724" i="24" s="1"/>
  <c r="AD507" i="24" a="1"/>
  <c r="AD507" i="24" s="1"/>
  <c r="AD524" i="24" a="1"/>
  <c r="AD524" i="24" s="1"/>
  <c r="AD350" i="24" a="1"/>
  <c r="AD350" i="24" s="1"/>
  <c r="AD389" i="24" a="1"/>
  <c r="AD389" i="24" s="1"/>
  <c r="AD333" i="24" a="1"/>
  <c r="AD333" i="24" s="1"/>
  <c r="AD291" i="24" a="1"/>
  <c r="AD291" i="24" s="1"/>
  <c r="AD484" i="24" a="1"/>
  <c r="AD484" i="24" s="1"/>
  <c r="AD152" i="24" a="1"/>
  <c r="AD152" i="24" s="1"/>
  <c r="AD151" i="24" a="1"/>
  <c r="AD151" i="24" s="1"/>
  <c r="AD551" i="24" a="1"/>
  <c r="AD551" i="24" s="1"/>
  <c r="AD23" i="24" a="1"/>
  <c r="AD23" i="24" s="1"/>
  <c r="AD125" i="24" a="1"/>
  <c r="AD125" i="24" s="1"/>
  <c r="AD769" i="24" a="1"/>
  <c r="AD769" i="24" s="1"/>
  <c r="AD772" i="24" a="1"/>
  <c r="AD772" i="24" s="1"/>
  <c r="AD675" i="24" a="1"/>
  <c r="AD675" i="24" s="1"/>
  <c r="AD106" i="24" a="1"/>
  <c r="AD106" i="24" s="1"/>
  <c r="AD736" i="24" a="1"/>
  <c r="AD736" i="24" s="1"/>
  <c r="AD719" i="24" a="1"/>
  <c r="AD719" i="24" s="1"/>
  <c r="AD611" i="24" a="1"/>
  <c r="AD611" i="24" s="1"/>
  <c r="AD662" i="24" a="1"/>
  <c r="AD662" i="24" s="1"/>
  <c r="AD486" i="24" a="1"/>
  <c r="AD486" i="24" s="1"/>
  <c r="AD746" i="24" a="1"/>
  <c r="AD746" i="24" s="1"/>
  <c r="AD548" i="24" a="1"/>
  <c r="AD548" i="24" s="1"/>
  <c r="AD472" i="24" a="1"/>
  <c r="AD472" i="24" s="1"/>
  <c r="AD390" i="24" a="1"/>
  <c r="AD390" i="24" s="1"/>
  <c r="AD427" i="24" a="1"/>
  <c r="AD427" i="24" s="1"/>
  <c r="AD38" i="24" a="1"/>
  <c r="AD38" i="24" s="1"/>
  <c r="AD598" i="24" a="1"/>
  <c r="AD598" i="24" s="1"/>
  <c r="AD430" i="24" a="1"/>
  <c r="AD430" i="24" s="1"/>
  <c r="AD343" i="24" a="1"/>
  <c r="AD343" i="24" s="1"/>
  <c r="AD289" i="24" a="1"/>
  <c r="AD289" i="24" s="1"/>
  <c r="AD296" i="24" a="1"/>
  <c r="AD296" i="24" s="1"/>
  <c r="AD114" i="24" a="1"/>
  <c r="AD114" i="24" s="1"/>
  <c r="AD565" i="24" a="1"/>
  <c r="AD565" i="24" s="1"/>
  <c r="AD422" i="24" a="1"/>
  <c r="AD422" i="24" s="1"/>
  <c r="AD437" i="24" a="1"/>
  <c r="AD437" i="24" s="1"/>
  <c r="AD374" i="24" a="1"/>
  <c r="AD374" i="24" s="1"/>
  <c r="AD288" i="24" a="1"/>
  <c r="AD288" i="24" s="1"/>
  <c r="AD107" i="24" a="1"/>
  <c r="AD107" i="24" s="1"/>
  <c r="AD378" i="24" a="1"/>
  <c r="AD378" i="24" s="1"/>
  <c r="AD316" i="24" a="1"/>
  <c r="AD316" i="24" s="1"/>
  <c r="AD322" i="24" a="1"/>
  <c r="AD322" i="24" s="1"/>
  <c r="AD273" i="24" a="1"/>
  <c r="AD273" i="24" s="1"/>
  <c r="AD353" i="24" a="1"/>
  <c r="AD353" i="24" s="1"/>
  <c r="AD583" i="24" a="1"/>
  <c r="AD583" i="24" s="1"/>
  <c r="AD276" i="24" a="1"/>
  <c r="AD276" i="24" s="1"/>
  <c r="AD262" i="24" a="1"/>
  <c r="AD262" i="24" s="1"/>
  <c r="AD383" i="24" a="1"/>
  <c r="AD383" i="24" s="1"/>
  <c r="AD451" i="24" a="1"/>
  <c r="AD451" i="24" s="1"/>
  <c r="AD655" i="24" a="1"/>
  <c r="AD655" i="24" s="1"/>
  <c r="AD41" i="24" a="1"/>
  <c r="AD41" i="24" s="1"/>
  <c r="AD97" i="24" a="1"/>
  <c r="AD97" i="24" s="1"/>
  <c r="AD265" i="24" a="1"/>
  <c r="AD265" i="24" s="1"/>
  <c r="AD439" i="24" a="1"/>
  <c r="AD439" i="24" s="1"/>
  <c r="AD672" i="24" a="1"/>
  <c r="AD672" i="24" s="1"/>
  <c r="AD45" i="24" a="1"/>
  <c r="AD45" i="24" s="1"/>
  <c r="AD500" i="24" a="1"/>
  <c r="AD500" i="24" s="1"/>
  <c r="AD699" i="24" a="1"/>
  <c r="AD699" i="24" s="1"/>
  <c r="AD48" i="24" a="1"/>
  <c r="AD48" i="24" s="1"/>
  <c r="AD243" i="24" a="1"/>
  <c r="AD243" i="24" s="1"/>
  <c r="AD408" i="24" a="1"/>
  <c r="AD408" i="24" s="1"/>
  <c r="AD564" i="24" a="1"/>
  <c r="AD564" i="24" s="1"/>
  <c r="AD720" i="24" a="1"/>
  <c r="AD720" i="24" s="1"/>
  <c r="AD161" i="24" a="1"/>
  <c r="AD161" i="24" s="1"/>
  <c r="AD351" i="24" a="1"/>
  <c r="AD351" i="24" s="1"/>
  <c r="AD428" i="24" a="1"/>
  <c r="AD428" i="24" s="1"/>
  <c r="AD693" i="24" a="1"/>
  <c r="AD693" i="24" s="1"/>
  <c r="AD74" i="24" a="1"/>
  <c r="AD74" i="24" s="1"/>
  <c r="AD466" i="24" a="1"/>
  <c r="AD466" i="24" s="1"/>
  <c r="AD395" i="24" a="1"/>
  <c r="AD395" i="24" s="1"/>
  <c r="AD581" i="24" a="1"/>
  <c r="AD581" i="24" s="1"/>
  <c r="AD713" i="24" a="1"/>
  <c r="AD713" i="24" s="1"/>
  <c r="AD78" i="24" a="1"/>
  <c r="AD78" i="24" s="1"/>
  <c r="AD345" i="24" a="1"/>
  <c r="AD345" i="24" s="1"/>
  <c r="AD499" i="24" a="1"/>
  <c r="AD499" i="24" s="1"/>
  <c r="AD599" i="24" a="1"/>
  <c r="AD599" i="24" s="1"/>
  <c r="AD762" i="24" a="1"/>
  <c r="AD762" i="24" s="1"/>
  <c r="AD163" i="24" a="1"/>
  <c r="AD163" i="24" s="1"/>
  <c r="AD338" i="24" a="1"/>
  <c r="AD338" i="24" s="1"/>
  <c r="AD694" i="24" a="1"/>
  <c r="AD694" i="24" s="1"/>
  <c r="AD574" i="24" a="1"/>
  <c r="AD574" i="24" s="1"/>
  <c r="AD560" i="24" a="1"/>
  <c r="AD560" i="24" s="1"/>
  <c r="AD555" i="24" a="1"/>
  <c r="AD555" i="24" s="1"/>
  <c r="AD494" i="24" a="1"/>
  <c r="AD494" i="24" s="1"/>
  <c r="AD648" i="24" a="1"/>
  <c r="AD648" i="24" s="1"/>
  <c r="N108" i="31"/>
  <c r="Z112" i="31"/>
  <c r="AD56" i="24" s="1" a="1"/>
  <c r="AD56" i="24" s="1"/>
  <c r="N109" i="31"/>
  <c r="Z115" i="31"/>
  <c r="N110" i="31"/>
  <c r="N111" i="31"/>
  <c r="N112" i="31"/>
  <c r="N113" i="31"/>
  <c r="Z107" i="31"/>
  <c r="N106" i="31"/>
  <c r="N114" i="31"/>
  <c r="AC607" i="24" s="1"/>
  <c r="Z108" i="31"/>
  <c r="N4" i="31"/>
  <c r="N12" i="31"/>
  <c r="N20" i="31"/>
  <c r="N28" i="31"/>
  <c r="N36" i="31"/>
  <c r="N44" i="31"/>
  <c r="N52" i="31"/>
  <c r="N60" i="31"/>
  <c r="N68" i="31"/>
  <c r="N76" i="31"/>
  <c r="N84" i="31"/>
  <c r="N92" i="31"/>
  <c r="N100" i="31"/>
  <c r="N5" i="31"/>
  <c r="N13" i="31"/>
  <c r="N21" i="31"/>
  <c r="N29" i="31"/>
  <c r="N37" i="31"/>
  <c r="N45" i="31"/>
  <c r="N53" i="31"/>
  <c r="N61" i="31"/>
  <c r="N69" i="31"/>
  <c r="N77" i="31"/>
  <c r="N85" i="31"/>
  <c r="N93" i="31"/>
  <c r="N101" i="31"/>
  <c r="Z109" i="31"/>
  <c r="N6" i="31"/>
  <c r="N14" i="31"/>
  <c r="N22" i="31"/>
  <c r="N30" i="31"/>
  <c r="N38" i="31"/>
  <c r="N46" i="31"/>
  <c r="N54" i="31"/>
  <c r="N62" i="31"/>
  <c r="N70" i="31"/>
  <c r="N78" i="31"/>
  <c r="N86" i="31"/>
  <c r="N94" i="31"/>
  <c r="N102" i="31"/>
  <c r="N7" i="31"/>
  <c r="N15" i="31"/>
  <c r="N23" i="31"/>
  <c r="N31" i="31"/>
  <c r="N39" i="31"/>
  <c r="N47" i="31"/>
  <c r="N55" i="31"/>
  <c r="N63" i="31"/>
  <c r="N71" i="31"/>
  <c r="N79" i="31"/>
  <c r="N87" i="31"/>
  <c r="N95" i="31"/>
  <c r="N103" i="31"/>
  <c r="N107" i="31"/>
  <c r="N8" i="31"/>
  <c r="N16" i="31"/>
  <c r="N24" i="31"/>
  <c r="N32" i="31"/>
  <c r="N40" i="31"/>
  <c r="N48" i="31"/>
  <c r="N56" i="31"/>
  <c r="N64" i="31"/>
  <c r="N72" i="31"/>
  <c r="N80" i="31"/>
  <c r="N88" i="31"/>
  <c r="N96" i="31"/>
  <c r="N104" i="31"/>
  <c r="N115" i="31"/>
  <c r="AC147" i="24" s="1"/>
  <c r="N9" i="31"/>
  <c r="N17" i="31"/>
  <c r="N25" i="31"/>
  <c r="N33" i="31"/>
  <c r="N41" i="31"/>
  <c r="N49" i="31"/>
  <c r="N57" i="31"/>
  <c r="N65" i="31"/>
  <c r="N73" i="31"/>
  <c r="N81" i="31"/>
  <c r="N89" i="31"/>
  <c r="N97" i="31"/>
  <c r="N105" i="31"/>
  <c r="N2" i="31"/>
  <c r="N10" i="31"/>
  <c r="N18" i="31"/>
  <c r="N26" i="31"/>
  <c r="N34" i="31"/>
  <c r="N42" i="31"/>
  <c r="N50" i="31"/>
  <c r="N58" i="31"/>
  <c r="N66" i="31"/>
  <c r="N74" i="31"/>
  <c r="N82" i="31"/>
  <c r="N90" i="31"/>
  <c r="N98" i="31"/>
  <c r="N11" i="31"/>
  <c r="N75" i="31"/>
  <c r="N19" i="31"/>
  <c r="N83" i="31"/>
  <c r="N27" i="31"/>
  <c r="N91" i="31"/>
  <c r="N35" i="31"/>
  <c r="N99" i="31"/>
  <c r="N43" i="31"/>
  <c r="N51" i="31"/>
  <c r="N59" i="31"/>
  <c r="N3" i="31"/>
  <c r="N67" i="31"/>
  <c r="Z114" i="31"/>
  <c r="AD607" i="24" s="1" a="1"/>
  <c r="AD607" i="24" s="1"/>
  <c r="Z84" i="31"/>
  <c r="Z111" i="31"/>
  <c r="Z76" i="31"/>
  <c r="Z52" i="31"/>
  <c r="Z44" i="31"/>
  <c r="Z104" i="31"/>
  <c r="AD77" i="24" s="1" a="1"/>
  <c r="AD77" i="24" s="1"/>
  <c r="Z88" i="31"/>
  <c r="AD665" i="24" s="1" a="1"/>
  <c r="AD665" i="24" s="1"/>
  <c r="Z72" i="31"/>
  <c r="AD292" i="24" s="1" a="1"/>
  <c r="AD292" i="24" s="1"/>
  <c r="Z56" i="31"/>
  <c r="Z40" i="31"/>
  <c r="AD328" i="24" s="1" a="1"/>
  <c r="AD328" i="24" s="1"/>
  <c r="Z103" i="31"/>
  <c r="Z87" i="31"/>
  <c r="Z71" i="31"/>
  <c r="Z55" i="31"/>
  <c r="Z39" i="31"/>
  <c r="Z102" i="31"/>
  <c r="Z86" i="31"/>
  <c r="Z70" i="31"/>
  <c r="AD371" i="24" s="1" a="1"/>
  <c r="AD371" i="24" s="1"/>
  <c r="Z54" i="31"/>
  <c r="AD93" i="24" s="1" a="1"/>
  <c r="AD93" i="24" s="1"/>
  <c r="Z38" i="31"/>
  <c r="Z101" i="31"/>
  <c r="AD388" i="24" s="1" a="1"/>
  <c r="AD388" i="24" s="1"/>
  <c r="Z85" i="31"/>
  <c r="Z69" i="31"/>
  <c r="Z53" i="31"/>
  <c r="Z37" i="31"/>
  <c r="Z100" i="31"/>
  <c r="AD685" i="24" s="1" a="1"/>
  <c r="AD685" i="24" s="1"/>
  <c r="Z68" i="31"/>
  <c r="Z99" i="31"/>
  <c r="Z113" i="31"/>
  <c r="Z36" i="31"/>
  <c r="AD80" i="24" s="1" a="1"/>
  <c r="AD80" i="24" s="1"/>
  <c r="Z106" i="31"/>
  <c r="Z92" i="31"/>
  <c r="Z60" i="31"/>
  <c r="Z110" i="31"/>
  <c r="Z28" i="31"/>
  <c r="Z96" i="31"/>
  <c r="Z47" i="31"/>
  <c r="AD348" i="24" s="1" a="1"/>
  <c r="AD348" i="24" s="1"/>
  <c r="Z77" i="31"/>
  <c r="Z48" i="31"/>
  <c r="Z78" i="31"/>
  <c r="Z29" i="31"/>
  <c r="Z75" i="31"/>
  <c r="AD776" i="24" s="1" a="1"/>
  <c r="AD776" i="24" s="1"/>
  <c r="Z67" i="31"/>
  <c r="Z51" i="31"/>
  <c r="AD668" i="24" s="1" a="1"/>
  <c r="AD668" i="24" s="1"/>
  <c r="Z35" i="31"/>
  <c r="Z90" i="31"/>
  <c r="Z89" i="31"/>
  <c r="Z79" i="31"/>
  <c r="Z30" i="31"/>
  <c r="Z82" i="31"/>
  <c r="AD592" i="24" s="1" a="1"/>
  <c r="AD592" i="24" s="1"/>
  <c r="Z49" i="31"/>
  <c r="Z95" i="31"/>
  <c r="AD753" i="24" s="1" a="1"/>
  <c r="AD753" i="24" s="1"/>
  <c r="Z91" i="31"/>
  <c r="Z58" i="31"/>
  <c r="Z80" i="31"/>
  <c r="Z31" i="31"/>
  <c r="Z61" i="31"/>
  <c r="Z74" i="31"/>
  <c r="AD225" i="24" s="1" a="1"/>
  <c r="AD225" i="24" s="1"/>
  <c r="Z50" i="31"/>
  <c r="Z42" i="31"/>
  <c r="Z97" i="31"/>
  <c r="Z81" i="31"/>
  <c r="Z65" i="31"/>
  <c r="AD155" i="24" s="1" a="1"/>
  <c r="AD155" i="24" s="1"/>
  <c r="Z33" i="31"/>
  <c r="Z105" i="31"/>
  <c r="Z32" i="31"/>
  <c r="AD102" i="24" s="1" a="1"/>
  <c r="AD102" i="24" s="1"/>
  <c r="Z62" i="31"/>
  <c r="AD774" i="24" s="1" a="1"/>
  <c r="AD774" i="24" s="1"/>
  <c r="Z63" i="31"/>
  <c r="AD392" i="24" s="1" a="1"/>
  <c r="AD392" i="24" s="1"/>
  <c r="Z93" i="31"/>
  <c r="Z83" i="31"/>
  <c r="Z98" i="31"/>
  <c r="Z66" i="31"/>
  <c r="Z59" i="31"/>
  <c r="AD303" i="24" s="1" a="1"/>
  <c r="AD303" i="24" s="1"/>
  <c r="Z43" i="31"/>
  <c r="Z27" i="31"/>
  <c r="Z41" i="31"/>
  <c r="Z64" i="31"/>
  <c r="Z94" i="31"/>
  <c r="Z45" i="31"/>
  <c r="Z34" i="31"/>
  <c r="Z57" i="31"/>
  <c r="Z46" i="31"/>
  <c r="AD213" i="24" s="1" a="1"/>
  <c r="AD213" i="24" s="1"/>
  <c r="Z73" i="31"/>
  <c r="Z3" i="31"/>
  <c r="AD384" i="24" a="1"/>
  <c r="AD384" i="24" s="1"/>
  <c r="AD398" i="24" a="1"/>
  <c r="AD398" i="24" s="1"/>
  <c r="AD246" i="24" a="1"/>
  <c r="AD246" i="24" s="1"/>
  <c r="AD259" i="24" a="1"/>
  <c r="AD259" i="24" s="1"/>
  <c r="AD700" i="24" a="1"/>
  <c r="AD700" i="24" s="1"/>
  <c r="AD203" i="24" a="1"/>
  <c r="AD203" i="24" s="1"/>
  <c r="AD201" i="24" a="1"/>
  <c r="AD201" i="24" s="1"/>
  <c r="AD117" i="24" a="1"/>
  <c r="AD117" i="24" s="1"/>
  <c r="AD67" i="24" a="1"/>
  <c r="AD67" i="24" s="1"/>
  <c r="AD65" i="24" a="1"/>
  <c r="AD65" i="24" s="1"/>
  <c r="AD372" i="24" a="1"/>
  <c r="AD372" i="24" s="1"/>
  <c r="AD744" i="24" a="1"/>
  <c r="AD744" i="24" s="1"/>
  <c r="AD730" i="24" a="1"/>
  <c r="AD730" i="24" s="1"/>
  <c r="AD627" i="24" a="1"/>
  <c r="AD627" i="24" s="1"/>
  <c r="AD676" i="24" a="1"/>
  <c r="AD676" i="24" s="1"/>
  <c r="AD503" i="24" a="1"/>
  <c r="AD503" i="24" s="1"/>
  <c r="AD787" i="24" a="1"/>
  <c r="AD787" i="24" s="1"/>
  <c r="AD641" i="24" a="1"/>
  <c r="AD641" i="24" s="1"/>
  <c r="AD595" i="24" a="1"/>
  <c r="AD595" i="24" s="1"/>
  <c r="AD505" i="24" a="1"/>
  <c r="AD505" i="24" s="1"/>
  <c r="AD553" i="24" a="1"/>
  <c r="AD553" i="24" s="1"/>
  <c r="AD295" i="24" a="1"/>
  <c r="AD295" i="24" s="1"/>
  <c r="AD462" i="24" a="1"/>
  <c r="AD462" i="24" s="1"/>
  <c r="AD359" i="24" a="1"/>
  <c r="AD359" i="24" s="1"/>
  <c r="AD304" i="24" a="1"/>
  <c r="AD304" i="24" s="1"/>
  <c r="AD305" i="24" a="1"/>
  <c r="AD305" i="24" s="1"/>
  <c r="AD780" i="24" a="1"/>
  <c r="AD780" i="24" s="1"/>
  <c r="AD417" i="24" a="1"/>
  <c r="AD417" i="24" s="1"/>
  <c r="AD337" i="24" a="1"/>
  <c r="AD337" i="24" s="1"/>
  <c r="AD247" i="24" a="1"/>
  <c r="AD247" i="24" s="1"/>
  <c r="AD183" i="24" a="1"/>
  <c r="AD183" i="24" s="1"/>
  <c r="AD198" i="24" a="1"/>
  <c r="AD198" i="24" s="1"/>
  <c r="AD747" i="24" a="1"/>
  <c r="AD747" i="24" s="1"/>
  <c r="AD394" i="24" a="1"/>
  <c r="AD394" i="24" s="1"/>
  <c r="AD323" i="24" a="1"/>
  <c r="AD323" i="24" s="1"/>
  <c r="AD330" i="24" a="1"/>
  <c r="AD330" i="24" s="1"/>
  <c r="AD281" i="24" a="1"/>
  <c r="AD281" i="24" s="1"/>
  <c r="AD190" i="24" a="1"/>
  <c r="AD190" i="24" s="1"/>
  <c r="AD739" i="24" a="1"/>
  <c r="AD739" i="24" s="1"/>
  <c r="AD235" i="24" a="1"/>
  <c r="AD235" i="24" s="1"/>
  <c r="AD217" i="24" a="1"/>
  <c r="AD217" i="24" s="1"/>
  <c r="AD192" i="24" a="1"/>
  <c r="AD192" i="24" s="1"/>
  <c r="AD454" i="24" a="1"/>
  <c r="AD454" i="24" s="1"/>
  <c r="AD115" i="24" a="1"/>
  <c r="AD115" i="24" s="1"/>
  <c r="AD425" i="24" a="1"/>
  <c r="AD425" i="24" s="1"/>
  <c r="AD752" i="24" a="1"/>
  <c r="AD752" i="24" s="1"/>
  <c r="AD193" i="24" a="1"/>
  <c r="AD193" i="24" s="1"/>
  <c r="AD315" i="24" a="1"/>
  <c r="AD315" i="24" s="1"/>
  <c r="AD397" i="24" a="1"/>
  <c r="AD397" i="24" s="1"/>
  <c r="AD585" i="24" a="1"/>
  <c r="AD585" i="24" s="1"/>
  <c r="AD740" i="24" a="1"/>
  <c r="AD740" i="24" s="1"/>
  <c r="AD73" i="24" a="1"/>
  <c r="AD73" i="24" s="1"/>
  <c r="AD181" i="24" a="1"/>
  <c r="AD181" i="24" s="1"/>
  <c r="AD354" i="24" a="1"/>
  <c r="AD354" i="24" s="1"/>
  <c r="AD597" i="24" a="1"/>
  <c r="AD597" i="24" s="1"/>
  <c r="AD745" i="24" a="1"/>
  <c r="AD745" i="24" s="1"/>
  <c r="AD119" i="24" a="1"/>
  <c r="AD119" i="24" s="1"/>
  <c r="AD393" i="24" a="1"/>
  <c r="AD393" i="24" s="1"/>
  <c r="AD617" i="24" a="1"/>
  <c r="AD617" i="24" s="1"/>
  <c r="AD764" i="24" a="1"/>
  <c r="AD764" i="24" s="1"/>
  <c r="AD164" i="24" a="1"/>
  <c r="AD164" i="24" s="1"/>
  <c r="AD325" i="24" a="1"/>
  <c r="AD325" i="24" s="1"/>
  <c r="AD444" i="24" a="1"/>
  <c r="AD444" i="24" s="1"/>
  <c r="AD650" i="24" a="1"/>
  <c r="AD650" i="24" s="1"/>
  <c r="AD118" i="24" a="1"/>
  <c r="AD118" i="24" s="1"/>
  <c r="AD274" i="24" a="1"/>
  <c r="AD274" i="24" s="1"/>
  <c r="AD367" i="24" a="1"/>
  <c r="AD367" i="24" s="1"/>
  <c r="AD626" i="24" a="1"/>
  <c r="AD626" i="24" s="1"/>
  <c r="AD766" i="24" a="1"/>
  <c r="AD766" i="24" s="1"/>
  <c r="AD130" i="24" a="1"/>
  <c r="AD130" i="24" s="1"/>
  <c r="AD302" i="24" a="1"/>
  <c r="AD302" i="24" s="1"/>
  <c r="AD501" i="24" a="1"/>
  <c r="AD501" i="24" s="1"/>
  <c r="AD629" i="24" a="1"/>
  <c r="AD629" i="24" s="1"/>
  <c r="AD127" i="24" a="1"/>
  <c r="AD127" i="24" s="1"/>
  <c r="AD263" i="24" a="1"/>
  <c r="AD263" i="24" s="1"/>
  <c r="AD411" i="24" a="1"/>
  <c r="AD411" i="24" s="1"/>
  <c r="AD536" i="24" a="1"/>
  <c r="AD536" i="24" s="1"/>
  <c r="AD690" i="24" a="1"/>
  <c r="AD690" i="24" s="1"/>
  <c r="AD120" i="24" a="1"/>
  <c r="AD120" i="24" s="1"/>
  <c r="AD249" i="24" a="1"/>
  <c r="AD249" i="24" s="1"/>
  <c r="AD601" i="24" a="1"/>
  <c r="AD601" i="24" s="1"/>
  <c r="AD475" i="24" a="1"/>
  <c r="AD475" i="24" s="1"/>
  <c r="AD464" i="24" a="1"/>
  <c r="AD464" i="24" s="1"/>
  <c r="AD446" i="24" a="1"/>
  <c r="AD446" i="24" s="1"/>
  <c r="AD778" i="24" a="1"/>
  <c r="AD778" i="24" s="1"/>
  <c r="AD492" i="24" a="1"/>
  <c r="AD492" i="24" s="1"/>
  <c r="AD485" i="24" a="1"/>
  <c r="AD485" i="24" s="1"/>
  <c r="Y400" i="24"/>
  <c r="Y60" i="24"/>
  <c r="Y364" i="24"/>
  <c r="Y268" i="24"/>
  <c r="AA91" i="24"/>
  <c r="AA213" i="24"/>
  <c r="AA93" i="24"/>
  <c r="AA774" i="24"/>
  <c r="AA371" i="24"/>
  <c r="AA552" i="24"/>
  <c r="AA150" i="24"/>
  <c r="AA702" i="24"/>
  <c r="AA300" i="24"/>
  <c r="AA348" i="24"/>
  <c r="AA138" i="24"/>
  <c r="AA392" i="24"/>
  <c r="AA421" i="24"/>
  <c r="AA663" i="24"/>
  <c r="AA753" i="24"/>
  <c r="AA102" i="24"/>
  <c r="AA328" i="24"/>
  <c r="AA364" i="24"/>
  <c r="AA436" i="24"/>
  <c r="AA292" i="24"/>
  <c r="AA665" i="24"/>
  <c r="AA132" i="24"/>
  <c r="AA77" i="24"/>
  <c r="AA103" i="24"/>
  <c r="AA329" i="24"/>
  <c r="AA155" i="24"/>
  <c r="AA677" i="24"/>
  <c r="AA788" i="24"/>
  <c r="AA174" i="24"/>
  <c r="AA366" i="24"/>
  <c r="AA267" i="24"/>
  <c r="AA225" i="24"/>
  <c r="AA592" i="24"/>
  <c r="AA540" i="24"/>
  <c r="AA303" i="24"/>
  <c r="AA776" i="24"/>
  <c r="AA80" i="24"/>
  <c r="AA131" i="24"/>
  <c r="AA335" i="24"/>
  <c r="AA577" i="24"/>
  <c r="AA685" i="24"/>
  <c r="AA186" i="24"/>
  <c r="AA534" i="24"/>
  <c r="AA388" i="24"/>
  <c r="AA137" i="24"/>
  <c r="AA765" i="24"/>
  <c r="AA223" i="24"/>
  <c r="AB469" i="24" a="1"/>
  <c r="AB469" i="24" s="1"/>
  <c r="Y7" i="24"/>
  <c r="Y66" i="24"/>
  <c r="Y457" i="24"/>
  <c r="Y9" i="24"/>
  <c r="Y668" i="24"/>
  <c r="AB777" i="24" a="1"/>
  <c r="AB777" i="24" s="1"/>
  <c r="AB474" i="24" a="1"/>
  <c r="AB474" i="24" s="1"/>
  <c r="AB232" i="24" a="1"/>
  <c r="AB232" i="24" s="1"/>
  <c r="AB708" i="24" a="1"/>
  <c r="AB708" i="24" s="1"/>
  <c r="AA220" i="24"/>
  <c r="AB179" i="24" a="1"/>
  <c r="AB179" i="24" s="1"/>
  <c r="AB379" i="24" a="1"/>
  <c r="AB379" i="24" s="1"/>
  <c r="AB770" i="24" a="1"/>
  <c r="AB770" i="24" s="1"/>
  <c r="AA179" i="24"/>
  <c r="AB221" i="24" a="1"/>
  <c r="AB221" i="24" s="1"/>
  <c r="AB177" i="24" a="1"/>
  <c r="AB177" i="24" s="1"/>
  <c r="AB711" i="24" a="1"/>
  <c r="AB711" i="24" s="1"/>
  <c r="AB760" i="24" a="1"/>
  <c r="AB760" i="24" s="1"/>
  <c r="AB220" i="24" a="1"/>
  <c r="AB220" i="24" s="1"/>
  <c r="AA177" i="24"/>
  <c r="AB612" i="24" a="1"/>
  <c r="AB612" i="24" s="1"/>
  <c r="AA612" i="24"/>
  <c r="AB582" i="24" a="1"/>
  <c r="AB582" i="24" s="1"/>
  <c r="AB385" i="24" a="1"/>
  <c r="AB385" i="24" s="1"/>
  <c r="AA454" i="24"/>
  <c r="AA767" i="24"/>
  <c r="AB767" i="24" a="1"/>
  <c r="AB767" i="24" s="1"/>
  <c r="AA282" i="24"/>
  <c r="AA101" i="24"/>
  <c r="AA126" i="24"/>
  <c r="AC768" i="24"/>
  <c r="AC324" i="24"/>
  <c r="AC789" i="24"/>
  <c r="AC600" i="24"/>
  <c r="AC23" i="24"/>
  <c r="AC178" i="24"/>
  <c r="AC513" i="24"/>
  <c r="AC89" i="24"/>
  <c r="AC403" i="24"/>
  <c r="AC221" i="24"/>
  <c r="AC611" i="24"/>
  <c r="AC140" i="24"/>
  <c r="AC57" i="24"/>
  <c r="AC470" i="24"/>
  <c r="AC304" i="24"/>
  <c r="AC710" i="24"/>
  <c r="AC594" i="24"/>
  <c r="AC722" i="24"/>
  <c r="AC357" i="24"/>
  <c r="AC169" i="24"/>
  <c r="AC516" i="24"/>
  <c r="AC81" i="24"/>
  <c r="AC418" i="24"/>
  <c r="AC252" i="24"/>
  <c r="AC616" i="24"/>
  <c r="AC694" i="24"/>
  <c r="AC72" i="24"/>
  <c r="AC456" i="24"/>
  <c r="AC715" i="24"/>
  <c r="AC775" i="24"/>
  <c r="AC318" i="24"/>
  <c r="AC321" i="24"/>
  <c r="AC598" i="24"/>
  <c r="AC31" i="24"/>
  <c r="AC422" i="24"/>
  <c r="AC358" i="24"/>
  <c r="AC294" i="24"/>
  <c r="AC211" i="24"/>
  <c r="AC720" i="24"/>
  <c r="AC541" i="24"/>
  <c r="AC650" i="24"/>
  <c r="AC524" i="24"/>
  <c r="AC51" i="24"/>
  <c r="AC537" i="24"/>
  <c r="AC115" i="24"/>
  <c r="AC246" i="24"/>
  <c r="AC176" i="24"/>
  <c r="AC741" i="24"/>
  <c r="AC617" i="24"/>
  <c r="AC737" i="24"/>
  <c r="AC697" i="24"/>
  <c r="AC121" i="24"/>
  <c r="AC18" i="24"/>
  <c r="AC224" i="24"/>
  <c r="AC483" i="24"/>
  <c r="AC413" i="24"/>
  <c r="AC333" i="24"/>
  <c r="AC256" i="24"/>
  <c r="AC187" i="24"/>
  <c r="AC746" i="24"/>
  <c r="AC630" i="24"/>
  <c r="AC786" i="24"/>
  <c r="AC780" i="24"/>
  <c r="AC26" i="24"/>
  <c r="AC295" i="24"/>
  <c r="AC478" i="24"/>
  <c r="AC412" i="24"/>
  <c r="AC322" i="24"/>
  <c r="AC254" i="24"/>
  <c r="AC184" i="24"/>
  <c r="AC751" i="24"/>
  <c r="AC623" i="24"/>
  <c r="AC762" i="24"/>
  <c r="AC784" i="24"/>
  <c r="AC29" i="24"/>
  <c r="AC264" i="24"/>
  <c r="AC190" i="24"/>
  <c r="AC416" i="24"/>
  <c r="AC347" i="24"/>
  <c r="AC274" i="24"/>
  <c r="AC203" i="24"/>
  <c r="AC589" i="24"/>
  <c r="AC631" i="24"/>
  <c r="AC514" i="24"/>
  <c r="AC493" i="24"/>
  <c r="AC143" i="24"/>
  <c r="AC45" i="24"/>
  <c r="AC601" i="24"/>
  <c r="AC110" i="24"/>
  <c r="AC474" i="24"/>
  <c r="AC306" i="24"/>
  <c r="AC744" i="24"/>
  <c r="AC125" i="24"/>
  <c r="AC362" i="24"/>
  <c r="AC157" i="24"/>
  <c r="AC763" i="24"/>
  <c r="AC36" i="24"/>
  <c r="AC196" i="24"/>
  <c r="AC553" i="24"/>
  <c r="AC119" i="24"/>
  <c r="AC108" i="24"/>
  <c r="AC435" i="24"/>
  <c r="AC280" i="24"/>
  <c r="AC664" i="24"/>
  <c r="AC769" i="24"/>
  <c r="AC729" i="24"/>
  <c r="AC118" i="24"/>
  <c r="AC346" i="24"/>
  <c r="AC161" i="24"/>
  <c r="AC705" i="24"/>
  <c r="AC34" i="24"/>
  <c r="AC404" i="24"/>
  <c r="AC209" i="24"/>
  <c r="AC586" i="24"/>
  <c r="AC133" i="24"/>
  <c r="AC116" i="24"/>
  <c r="AC423" i="24"/>
  <c r="AC661" i="24"/>
  <c r="AC640" i="24"/>
  <c r="AC781" i="24"/>
  <c r="AC468" i="24"/>
  <c r="AC319" i="24"/>
  <c r="AC732" i="24"/>
  <c r="AC5" i="24"/>
  <c r="AC419" i="24"/>
  <c r="AC353" i="24"/>
  <c r="AC278" i="24"/>
  <c r="AC192" i="24"/>
  <c r="AC692" i="24"/>
  <c r="AC509" i="24"/>
  <c r="AC649" i="24"/>
  <c r="AC591" i="24"/>
  <c r="AC42" i="24"/>
  <c r="AC279" i="24"/>
  <c r="AC445" i="24"/>
  <c r="AC311" i="24"/>
  <c r="AC251" i="24"/>
  <c r="AC716" i="24"/>
  <c r="AC581" i="24"/>
  <c r="AC653" i="24"/>
  <c r="AC644" i="24"/>
  <c r="AC99" i="24"/>
  <c r="AC73" i="24"/>
  <c r="AC472" i="24"/>
  <c r="AC393" i="24"/>
  <c r="AC334" i="24"/>
  <c r="AC247" i="24"/>
  <c r="AC175" i="24"/>
  <c r="AC717" i="24"/>
  <c r="AC738" i="24"/>
  <c r="AC700" i="24"/>
  <c r="AC120" i="24"/>
  <c r="AC21" i="24"/>
  <c r="AC453" i="24"/>
  <c r="AC460" i="24"/>
  <c r="AC323" i="24"/>
  <c r="AC242" i="24"/>
  <c r="AC718" i="24"/>
  <c r="AC614" i="24"/>
  <c r="AC734" i="24"/>
  <c r="AC771" i="24"/>
  <c r="AC124" i="24"/>
  <c r="AC12" i="24"/>
  <c r="AC71" i="24"/>
  <c r="AC283" i="24"/>
  <c r="AC414" i="24"/>
  <c r="AC339" i="24"/>
  <c r="AC270" i="24"/>
  <c r="AC199" i="24"/>
  <c r="AC742" i="24"/>
  <c r="AC635" i="24"/>
  <c r="AC502" i="24"/>
  <c r="AC773" i="24"/>
  <c r="AC139" i="24"/>
  <c r="AC41" i="24"/>
  <c r="AC197" i="24"/>
  <c r="AC466" i="24"/>
  <c r="AC290" i="24"/>
  <c r="AC673" i="24"/>
  <c r="AC730" i="24"/>
  <c r="AC479" i="24"/>
  <c r="AC688" i="24"/>
  <c r="AC336" i="24"/>
  <c r="AC691" i="24"/>
  <c r="AC565" i="24"/>
  <c r="AC24" i="24"/>
  <c r="AC378" i="24"/>
  <c r="AC518" i="24"/>
  <c r="AC428" i="24"/>
  <c r="AC250" i="24"/>
  <c r="AC613" i="24"/>
  <c r="AC526" i="24"/>
  <c r="AC74" i="24"/>
  <c r="AC482" i="24"/>
  <c r="AC523" i="24"/>
  <c r="AC500" i="24"/>
  <c r="AC14" i="24"/>
  <c r="AC367" i="24"/>
  <c r="AC194" i="24"/>
  <c r="AC536" i="24"/>
  <c r="AC104" i="24"/>
  <c r="AC406" i="24"/>
  <c r="AC239" i="24"/>
  <c r="AC615" i="24"/>
  <c r="AC558" i="24"/>
  <c r="AC68" i="24"/>
  <c r="AC455" i="24"/>
  <c r="AC291" i="24"/>
  <c r="AC687" i="24"/>
  <c r="AC782" i="24"/>
  <c r="AC475" i="24"/>
  <c r="AC337" i="24"/>
  <c r="AC409" i="24"/>
  <c r="AC342" i="24"/>
  <c r="AC193" i="24"/>
  <c r="AC522" i="24"/>
  <c r="AC618" i="24"/>
  <c r="AC508" i="24"/>
  <c r="AC698" i="24"/>
  <c r="AC39" i="24"/>
  <c r="AC171" i="24"/>
  <c r="AC314" i="24"/>
  <c r="AC235" i="24"/>
  <c r="AC172" i="24"/>
  <c r="AC657" i="24"/>
  <c r="AC573" i="24"/>
  <c r="AC606" i="24"/>
  <c r="AC596" i="24"/>
  <c r="AC92" i="24"/>
  <c r="AC227" i="24"/>
  <c r="AC65" i="24"/>
  <c r="AC464" i="24"/>
  <c r="AC372" i="24"/>
  <c r="AC313" i="24"/>
  <c r="AC248" i="24"/>
  <c r="AC149" i="24"/>
  <c r="AC709" i="24"/>
  <c r="AC585" i="24"/>
  <c r="AC652" i="24"/>
  <c r="AC642" i="24"/>
  <c r="AC87" i="24"/>
  <c r="AC451" i="24"/>
  <c r="AC462" i="24"/>
  <c r="AC376" i="24"/>
  <c r="AC308" i="24"/>
  <c r="AC240" i="24"/>
  <c r="AC167" i="24"/>
  <c r="AC713" i="24"/>
  <c r="AC582" i="24"/>
  <c r="AC656" i="24"/>
  <c r="AC641" i="24"/>
  <c r="AC86" i="24"/>
  <c r="AC11" i="24"/>
  <c r="AC64" i="24"/>
  <c r="AC465" i="24"/>
  <c r="AC327" i="24"/>
  <c r="AC255" i="24"/>
  <c r="AC183" i="24"/>
  <c r="AC754" i="24"/>
  <c r="AC625" i="24"/>
  <c r="AC764" i="24"/>
  <c r="AC731" i="24"/>
  <c r="AC22" i="24"/>
  <c r="AC263" i="24"/>
  <c r="AC432" i="24"/>
  <c r="AC257" i="24"/>
  <c r="AC593" i="24"/>
  <c r="AC262" i="24"/>
  <c r="AC477" i="24"/>
  <c r="AC305" i="24"/>
  <c r="AC739" i="24"/>
  <c r="AC701" i="24"/>
  <c r="AC583" i="24"/>
  <c r="AC158" i="24"/>
  <c r="AC735" i="24"/>
  <c r="AC37" i="24"/>
  <c r="AC411" i="24"/>
  <c r="AC633" i="24"/>
  <c r="AC142" i="24"/>
  <c r="AC53" i="24"/>
  <c r="AC481" i="24"/>
  <c r="AC298" i="24"/>
  <c r="AC708" i="24"/>
  <c r="AC695" i="24"/>
  <c r="AC293" i="24"/>
  <c r="AC380" i="24"/>
  <c r="AC165" i="24"/>
  <c r="AC504" i="24"/>
  <c r="AC76" i="24"/>
  <c r="AC401" i="24"/>
  <c r="AC212" i="24"/>
  <c r="AC580" i="24"/>
  <c r="AC134" i="24"/>
  <c r="AC117" i="24"/>
  <c r="AC429" i="24"/>
  <c r="AC684" i="24"/>
  <c r="AC595" i="24"/>
  <c r="AC646" i="24"/>
  <c r="AC484" i="24"/>
  <c r="AC399" i="24"/>
  <c r="AC330" i="24"/>
  <c r="AC265" i="24"/>
  <c r="AC749" i="24"/>
  <c r="AC624" i="24"/>
  <c r="AC533" i="24"/>
  <c r="AC128" i="24"/>
  <c r="AC28" i="24"/>
  <c r="AC560" i="24"/>
  <c r="AC370" i="24"/>
  <c r="AC301" i="24"/>
  <c r="AC159" i="24"/>
  <c r="AC544" i="24"/>
  <c r="AC532" i="24"/>
  <c r="AC489" i="24"/>
  <c r="AC88" i="24"/>
  <c r="AC10" i="24"/>
  <c r="AC54" i="24"/>
  <c r="AC459" i="24"/>
  <c r="AC384" i="24"/>
  <c r="AC315" i="24"/>
  <c r="AC229" i="24"/>
  <c r="AC162" i="24"/>
  <c r="AC659" i="24"/>
  <c r="AC579" i="24"/>
  <c r="AC604" i="24"/>
  <c r="AC561" i="24"/>
  <c r="AC83" i="24"/>
  <c r="AC530" i="24"/>
  <c r="AC359" i="24"/>
  <c r="AC307" i="24"/>
  <c r="AC236" i="24"/>
  <c r="AC156" i="24"/>
  <c r="AC682" i="24"/>
  <c r="AC578" i="24"/>
  <c r="AC603" i="24"/>
  <c r="AC562" i="24"/>
  <c r="AC386" i="24"/>
  <c r="AC450" i="24"/>
  <c r="AC461" i="24"/>
  <c r="AC394" i="24"/>
  <c r="AC332" i="24"/>
  <c r="AC241" i="24"/>
  <c r="AC173" i="24"/>
  <c r="AC711" i="24"/>
  <c r="AC621" i="24"/>
  <c r="AC707" i="24"/>
  <c r="AC779" i="24"/>
  <c r="AC17" i="24"/>
  <c r="AC69" i="24"/>
  <c r="AC397" i="24"/>
  <c r="AC234" i="24"/>
  <c r="AC622" i="24"/>
  <c r="AC639" i="24"/>
  <c r="AC63" i="24"/>
  <c r="AC438" i="24"/>
  <c r="AC284" i="24"/>
  <c r="AC662" i="24"/>
  <c r="AC726" i="24"/>
  <c r="AC361" i="24"/>
  <c r="AC485" i="24"/>
  <c r="AC320" i="24"/>
  <c r="AC556" i="24"/>
  <c r="AC568" i="24"/>
  <c r="AC20" i="24"/>
  <c r="AC390" i="24"/>
  <c r="AC198" i="24"/>
  <c r="AC549" i="24"/>
  <c r="AC106" i="24"/>
  <c r="AC441" i="24"/>
  <c r="AC281" i="24"/>
  <c r="AC680" i="24"/>
  <c r="AC727" i="24"/>
  <c r="AC273" i="24"/>
  <c r="AC338" i="24"/>
  <c r="AC148" i="24"/>
  <c r="AC704" i="24"/>
  <c r="AC25" i="24"/>
  <c r="AC375" i="24"/>
  <c r="AC188" i="24"/>
  <c r="AC96" i="24"/>
  <c r="AC396" i="24"/>
  <c r="AC237" i="24"/>
  <c r="AC626" i="24"/>
  <c r="AC766" i="24"/>
  <c r="AC67" i="24"/>
  <c r="AC473" i="24"/>
  <c r="AC408" i="24"/>
  <c r="AC326" i="24"/>
  <c r="AC249" i="24"/>
  <c r="AC180" i="24"/>
  <c r="AC752" i="24"/>
  <c r="AC632" i="24"/>
  <c r="AC736" i="24"/>
  <c r="AC725" i="24"/>
  <c r="AC122" i="24"/>
  <c r="AC19" i="24"/>
  <c r="AC258" i="24"/>
  <c r="AC381" i="24"/>
  <c r="AC288" i="24"/>
  <c r="AC216" i="24"/>
  <c r="AC758" i="24"/>
  <c r="AC667" i="24"/>
  <c r="AC548" i="24"/>
  <c r="AC597" i="24"/>
  <c r="AC559" i="24"/>
  <c r="AC50" i="24"/>
  <c r="AC517" i="24"/>
  <c r="AC114" i="24"/>
  <c r="AC442" i="24"/>
  <c r="AC151" i="24"/>
  <c r="AC675" i="24"/>
  <c r="AC539" i="24"/>
  <c r="AC535" i="24"/>
  <c r="AC492" i="24"/>
  <c r="AC79" i="24"/>
  <c r="AC506" i="24"/>
  <c r="AC59" i="24"/>
  <c r="AC443" i="24"/>
  <c r="AC369" i="24"/>
  <c r="AC297" i="24"/>
  <c r="AC222" i="24"/>
  <c r="AC145" i="24"/>
  <c r="AC658" i="24"/>
  <c r="AC543" i="24"/>
  <c r="AC495" i="24"/>
  <c r="AC491" i="24"/>
  <c r="AC78" i="24"/>
  <c r="AC463" i="24"/>
  <c r="AC55" i="24"/>
  <c r="AC458" i="24"/>
  <c r="AC317" i="24"/>
  <c r="AC238" i="24"/>
  <c r="AC166" i="24"/>
  <c r="AC714" i="24"/>
  <c r="AC584" i="24"/>
  <c r="AC655" i="24"/>
  <c r="AC643" i="24"/>
  <c r="AC90" i="24"/>
  <c r="AC6" i="24"/>
  <c r="AC62" i="24"/>
  <c r="AC395" i="24"/>
  <c r="AC219" i="24"/>
  <c r="AC570" i="24"/>
  <c r="AC130" i="24"/>
  <c r="AC111" i="24"/>
  <c r="AC433" i="24"/>
  <c r="AC253" i="24"/>
  <c r="AC683" i="24"/>
  <c r="AC772" i="24"/>
  <c r="AC261" i="24"/>
  <c r="AC467" i="24"/>
  <c r="AC748" i="24"/>
  <c r="AC645" i="24"/>
  <c r="AC181" i="24"/>
  <c r="AC360" i="24"/>
  <c r="AC511" i="24"/>
  <c r="AC84" i="24"/>
  <c r="AC425" i="24"/>
  <c r="AC245" i="24"/>
  <c r="AC609" i="24"/>
  <c r="AC724" i="24"/>
  <c r="AC70" i="24"/>
  <c r="AC480" i="24"/>
  <c r="AC325" i="24"/>
  <c r="AC740" i="24"/>
  <c r="AC498" i="24"/>
  <c r="AC16" i="24"/>
  <c r="AC355" i="24"/>
  <c r="AC153" i="24"/>
  <c r="AC519" i="24"/>
  <c r="AC415" i="24"/>
  <c r="AC572" i="24"/>
  <c r="AC127" i="24"/>
  <c r="AC113" i="24"/>
  <c r="AC469" i="24"/>
  <c r="AC389" i="24"/>
  <c r="AC310" i="24"/>
  <c r="AC244" i="24"/>
  <c r="AC152" i="24"/>
  <c r="AC712" i="24"/>
  <c r="AC571" i="24"/>
  <c r="AC703" i="24"/>
  <c r="AC648" i="24"/>
  <c r="AC100" i="24"/>
  <c r="AC13" i="24"/>
  <c r="AC75" i="24"/>
  <c r="AC350" i="24"/>
  <c r="AC285" i="24"/>
  <c r="AC200" i="24"/>
  <c r="AC690" i="24"/>
  <c r="AC678" i="24"/>
  <c r="AC503" i="24"/>
  <c r="AC651" i="24"/>
  <c r="AC590" i="24"/>
  <c r="AC35" i="24"/>
  <c r="AC233" i="24"/>
  <c r="AC107" i="24"/>
  <c r="AC354" i="24"/>
  <c r="AC287" i="24"/>
  <c r="AC215" i="24"/>
  <c r="AC721" i="24"/>
  <c r="AC660" i="24"/>
  <c r="AC542" i="24"/>
  <c r="AC759" i="24"/>
  <c r="AC525" i="24"/>
  <c r="AC48" i="24"/>
  <c r="AC699" i="24"/>
  <c r="AC452" i="24"/>
  <c r="AC420" i="24"/>
  <c r="AC374" i="24"/>
  <c r="AC286" i="24"/>
  <c r="AC214" i="24"/>
  <c r="AC588" i="24"/>
  <c r="AC669" i="24"/>
  <c r="AC545" i="24"/>
  <c r="AC760" i="24"/>
  <c r="AC52" i="24"/>
  <c r="AC202" i="24"/>
  <c r="AC449" i="24"/>
  <c r="AC437" i="24"/>
  <c r="AC363" i="24"/>
  <c r="AC230" i="24"/>
  <c r="AC154" i="24"/>
  <c r="AC666" i="24"/>
  <c r="AC599" i="24"/>
  <c r="AC563" i="24"/>
  <c r="AC97" i="24"/>
  <c r="AC168" i="24"/>
  <c r="AC56" i="24"/>
  <c r="AC373" i="24"/>
  <c r="AC182" i="24"/>
  <c r="AC551" i="24"/>
  <c r="AC98" i="24"/>
  <c r="AC407" i="24"/>
  <c r="AC226" i="24"/>
  <c r="AC628" i="24"/>
  <c r="AC638" i="24"/>
  <c r="AC58" i="24"/>
  <c r="AC439" i="24"/>
  <c r="AC276" i="24"/>
  <c r="AC670" i="24"/>
  <c r="AC728" i="24"/>
  <c r="AC494" i="24"/>
  <c r="AC379" i="24"/>
  <c r="AC345" i="24"/>
  <c r="AC163" i="24"/>
  <c r="AC706" i="24"/>
  <c r="AC33" i="24"/>
  <c r="AC405" i="24"/>
  <c r="AC210" i="24"/>
  <c r="AC620" i="24"/>
  <c r="AC144" i="24"/>
  <c r="AC444" i="24"/>
  <c r="AC476" i="24"/>
  <c r="AC302" i="24"/>
  <c r="AC719" i="24"/>
  <c r="AC770" i="24"/>
  <c r="AC755" i="24"/>
  <c r="AC352" i="24"/>
  <c r="AC340" i="24"/>
  <c r="AC757" i="24"/>
  <c r="AC654" i="24"/>
  <c r="AC30" i="24"/>
  <c r="AC365" i="24"/>
  <c r="AC185" i="24"/>
  <c r="AC95" i="24"/>
  <c r="AC383" i="24"/>
  <c r="AC316" i="24"/>
  <c r="AC232" i="24"/>
  <c r="AC170" i="24"/>
  <c r="AC672" i="24"/>
  <c r="AC576" i="24"/>
  <c r="AC602" i="24"/>
  <c r="AC94" i="24"/>
  <c r="AC496" i="24"/>
  <c r="AC61" i="24"/>
  <c r="AC343" i="24"/>
  <c r="AC271" i="24"/>
  <c r="AC191" i="24"/>
  <c r="AC756" i="24"/>
  <c r="AC610" i="24"/>
  <c r="AC510" i="24"/>
  <c r="AC696" i="24"/>
  <c r="AC135" i="24"/>
  <c r="AC43" i="24"/>
  <c r="AC410" i="24"/>
  <c r="AC427" i="24"/>
  <c r="AC351" i="24"/>
  <c r="AC275" i="24"/>
  <c r="AC201" i="24"/>
  <c r="AC637" i="24"/>
  <c r="AC681" i="24"/>
  <c r="AC512" i="24"/>
  <c r="AC564" i="24"/>
  <c r="AC487" i="24"/>
  <c r="AC40" i="24"/>
  <c r="AC555" i="24"/>
  <c r="AC109" i="24"/>
  <c r="AC417" i="24"/>
  <c r="AC349" i="24"/>
  <c r="AC277" i="24"/>
  <c r="AC195" i="24"/>
  <c r="AC636" i="24"/>
  <c r="AC627" i="24"/>
  <c r="AC501" i="24"/>
  <c r="AC529" i="24"/>
  <c r="AC141" i="24"/>
  <c r="AC44" i="24"/>
  <c r="AC686" i="24"/>
  <c r="AC105" i="24"/>
  <c r="AC377" i="24"/>
  <c r="AC296" i="24"/>
  <c r="AC218" i="24"/>
  <c r="AC164" i="24"/>
  <c r="AC674" i="24"/>
  <c r="AC550" i="24"/>
  <c r="AC497" i="24"/>
  <c r="AC490" i="24"/>
  <c r="AC426" i="24"/>
  <c r="AC447" i="24"/>
  <c r="AC382" i="24"/>
  <c r="AC761" i="24"/>
  <c r="AC47" i="24"/>
  <c r="AC391" i="24"/>
  <c r="AC206" i="24"/>
  <c r="AC575" i="24"/>
  <c r="AC123" i="24"/>
  <c r="AC448" i="24"/>
  <c r="AC424" i="24"/>
  <c r="AC243" i="24"/>
  <c r="AC527" i="24"/>
  <c r="AC259" i="24"/>
  <c r="AC486" i="24"/>
  <c r="AC331" i="24"/>
  <c r="AC557" i="24"/>
  <c r="AC531" i="24"/>
  <c r="AC15" i="24"/>
  <c r="AC387" i="24"/>
  <c r="AC208" i="24"/>
  <c r="AC546" i="24"/>
  <c r="AC446" i="24"/>
  <c r="AC434" i="24"/>
  <c r="AC272" i="24"/>
  <c r="AC679" i="24"/>
  <c r="AC647" i="24"/>
  <c r="AC619" i="24"/>
  <c r="AC471" i="24"/>
  <c r="AC309" i="24"/>
  <c r="AC743" i="24"/>
  <c r="AC499" i="24"/>
  <c r="AC8" i="24"/>
  <c r="AC368" i="24"/>
  <c r="AC567" i="24"/>
  <c r="AC46" i="24"/>
  <c r="AC440" i="24"/>
  <c r="AC385" i="24"/>
  <c r="AC299" i="24"/>
  <c r="AC228" i="24"/>
  <c r="AC146" i="24"/>
  <c r="AC676" i="24"/>
  <c r="AC488" i="24"/>
  <c r="AC82" i="24"/>
  <c r="AC693" i="24"/>
  <c r="AC260" i="24"/>
  <c r="AC189" i="24"/>
  <c r="AC750" i="24"/>
  <c r="AC629" i="24"/>
  <c r="AC787" i="24"/>
  <c r="AC777" i="24"/>
  <c r="AC129" i="24"/>
  <c r="AC27" i="24"/>
  <c r="AC723" i="24"/>
  <c r="AC431" i="24"/>
  <c r="AC398" i="24"/>
  <c r="AC341" i="24"/>
  <c r="AC269" i="24"/>
  <c r="AC204" i="24"/>
  <c r="AC745" i="24"/>
  <c r="AC608" i="24"/>
  <c r="AC507" i="24"/>
  <c r="AC783" i="24"/>
  <c r="AC136" i="24"/>
  <c r="AC32" i="24"/>
  <c r="AC231" i="24"/>
  <c r="AC402" i="24"/>
  <c r="AC344" i="24"/>
  <c r="AC266" i="24"/>
  <c r="AC207" i="24"/>
  <c r="AC747" i="24"/>
  <c r="AC634" i="24"/>
  <c r="AC505" i="24"/>
  <c r="AC785" i="24"/>
  <c r="AC38" i="24"/>
  <c r="AC205" i="24"/>
  <c r="AC430" i="24"/>
  <c r="AC356" i="24"/>
  <c r="AC289" i="24"/>
  <c r="AC217" i="24"/>
  <c r="AC554" i="24"/>
  <c r="AC671" i="24"/>
  <c r="AC547" i="24"/>
  <c r="AC733" i="24"/>
  <c r="AC49" i="24"/>
  <c r="AC574" i="24"/>
  <c r="AC112" i="24"/>
  <c r="AG2" i="24"/>
  <c r="AF2" i="24"/>
  <c r="AF528" i="24" s="1" a="1"/>
  <c r="AF528" i="24" s="1"/>
  <c r="AF85" i="24" l="1" a="1"/>
  <c r="AF85" i="24" s="1"/>
  <c r="AE85" i="24"/>
  <c r="AE515" i="24"/>
  <c r="AF515" i="24" a="1"/>
  <c r="AF515" i="24" s="1"/>
  <c r="AD534" i="24" a="1"/>
  <c r="AD534" i="24" s="1"/>
  <c r="AD150" i="24" a="1"/>
  <c r="AD150" i="24" s="1"/>
  <c r="AD103" i="24" a="1"/>
  <c r="AD103" i="24" s="1"/>
  <c r="AD552" i="24" a="1"/>
  <c r="AD552" i="24" s="1"/>
  <c r="AD174" i="24" a="1"/>
  <c r="AD174" i="24" s="1"/>
  <c r="AD223" i="24" a="1"/>
  <c r="AD223" i="24" s="1"/>
  <c r="AD300" i="24" a="1"/>
  <c r="AD300" i="24" s="1"/>
  <c r="AD788" i="24" a="1"/>
  <c r="AD788" i="24" s="1"/>
  <c r="AD267" i="24" a="1"/>
  <c r="AD267" i="24" s="1"/>
  <c r="AD421" i="24" a="1"/>
  <c r="AD421" i="24" s="1"/>
  <c r="AD436" i="24" a="1"/>
  <c r="AD436" i="24" s="1"/>
  <c r="AD186" i="24" a="1"/>
  <c r="AD186" i="24" s="1"/>
  <c r="AD329" i="24" a="1"/>
  <c r="AD329" i="24" s="1"/>
  <c r="AD132" i="24" a="1"/>
  <c r="AD132" i="24" s="1"/>
  <c r="AD91" i="24" a="1"/>
  <c r="AD91" i="24" s="1"/>
  <c r="AD663" i="24" a="1"/>
  <c r="AD663" i="24" s="1"/>
  <c r="AD677" i="24" a="1"/>
  <c r="AD677" i="24" s="1"/>
  <c r="AD366" i="24" a="1"/>
  <c r="AD366" i="24" s="1"/>
  <c r="AD131" i="24" a="1"/>
  <c r="AD131" i="24" s="1"/>
  <c r="AD335" i="24" a="1"/>
  <c r="AD335" i="24" s="1"/>
  <c r="AD577" i="24" a="1"/>
  <c r="AD577" i="24" s="1"/>
  <c r="AD137" i="24" a="1"/>
  <c r="AD137" i="24" s="1"/>
  <c r="AD765" i="24" a="1"/>
  <c r="AD765" i="24" s="1"/>
  <c r="AD138" i="24" a="1"/>
  <c r="AD138" i="24" s="1"/>
  <c r="AD147" i="24" a="1"/>
  <c r="AD147" i="24" s="1"/>
  <c r="AD702" i="24" a="1"/>
  <c r="AD702" i="24" s="1"/>
  <c r="AE587" i="24"/>
  <c r="AF689" i="24" a="1"/>
  <c r="AF689" i="24" s="1"/>
  <c r="AF520" i="24" a="1"/>
  <c r="AF520" i="24" s="1"/>
  <c r="AE569" i="24"/>
  <c r="AF587" i="24" a="1"/>
  <c r="AF587" i="24" s="1"/>
  <c r="AF566" i="24" a="1"/>
  <c r="AF566" i="24" s="1"/>
  <c r="AF521" i="24" a="1"/>
  <c r="AF521" i="24" s="1"/>
  <c r="AE566" i="24"/>
  <c r="AE605" i="24"/>
  <c r="AF205" i="24" a="1"/>
  <c r="AF205" i="24" s="1"/>
  <c r="O116" i="31"/>
  <c r="AA116" i="31"/>
  <c r="AF569" i="24" a="1"/>
  <c r="AF569" i="24" s="1"/>
  <c r="AE520" i="24"/>
  <c r="AE689" i="24"/>
  <c r="AE528" i="24"/>
  <c r="AE521" i="24"/>
  <c r="AF605" i="24" a="1"/>
  <c r="AF605" i="24" s="1"/>
  <c r="AD540" i="24" a="1"/>
  <c r="AD540" i="24" s="1"/>
  <c r="AD457" i="24" a="1"/>
  <c r="AD457" i="24" s="1"/>
  <c r="AD282" i="24" a="1"/>
  <c r="AD282" i="24" s="1"/>
  <c r="AD538" i="24" a="1"/>
  <c r="AD538" i="24" s="1"/>
  <c r="AD60" i="24" a="1"/>
  <c r="AD60" i="24" s="1"/>
  <c r="AD268" i="24" a="1"/>
  <c r="AD268" i="24" s="1"/>
  <c r="AD66" i="24" a="1"/>
  <c r="AD66" i="24" s="1"/>
  <c r="AD364" i="24" a="1"/>
  <c r="AD364" i="24" s="1"/>
  <c r="AD312" i="24" a="1"/>
  <c r="AD312" i="24" s="1"/>
  <c r="AD9" i="24" a="1"/>
  <c r="AD9" i="24" s="1"/>
  <c r="AD400" i="24" a="1"/>
  <c r="AD400" i="24" s="1"/>
  <c r="AD7" i="24" a="1"/>
  <c r="AD7" i="24" s="1"/>
  <c r="AF698" i="24" a="1"/>
  <c r="AF698" i="24" s="1"/>
  <c r="AF745" i="24" a="1"/>
  <c r="AF745" i="24" s="1"/>
  <c r="AF625" i="24" a="1"/>
  <c r="AF625" i="24" s="1"/>
  <c r="AF487" i="24" a="1"/>
  <c r="AF487" i="24" s="1"/>
  <c r="AF518" i="24" a="1"/>
  <c r="AF518" i="24" s="1"/>
  <c r="AF568" i="24" a="1"/>
  <c r="AF568" i="24" s="1"/>
  <c r="AF613" i="24" a="1"/>
  <c r="AF613" i="24" s="1"/>
  <c r="AF707" i="24" a="1"/>
  <c r="AF707" i="24" s="1"/>
  <c r="AF682" i="24" a="1"/>
  <c r="AF682" i="24" s="1"/>
  <c r="AF740" i="24" a="1"/>
  <c r="AF740" i="24" s="1"/>
  <c r="AF579" i="24" a="1"/>
  <c r="AF579" i="24" s="1"/>
  <c r="AF737" i="24" a="1"/>
  <c r="AF737" i="24" s="1"/>
  <c r="AF584" i="24" a="1"/>
  <c r="AF584" i="24" s="1"/>
  <c r="AF22" i="24" a="1"/>
  <c r="AF22" i="24" s="1"/>
  <c r="AF477" i="24" a="1"/>
  <c r="AF477" i="24" s="1"/>
  <c r="AF443" i="24" a="1"/>
  <c r="AF443" i="24" s="1"/>
  <c r="AF398" i="24" a="1"/>
  <c r="AF398" i="24" s="1"/>
  <c r="AF294" i="24" a="1"/>
  <c r="AF294" i="24" s="1"/>
  <c r="AF654" i="24" a="1"/>
  <c r="AF654" i="24" s="1"/>
  <c r="AF272" i="24" a="1"/>
  <c r="AF272" i="24" s="1"/>
  <c r="AF651" i="24" a="1"/>
  <c r="AF651" i="24" s="1"/>
  <c r="AF36" i="24" a="1"/>
  <c r="AF36" i="24" s="1"/>
  <c r="AF695" i="24" a="1"/>
  <c r="AF695" i="24" s="1"/>
  <c r="AF291" i="24" a="1"/>
  <c r="AF291" i="24" s="1"/>
  <c r="AF249" i="24" a="1"/>
  <c r="AF249" i="24" s="1"/>
  <c r="AF466" i="24" a="1"/>
  <c r="AF466" i="24" s="1"/>
  <c r="AF94" i="24" a="1"/>
  <c r="AF94" i="24" s="1"/>
  <c r="AF105" i="24" a="1"/>
  <c r="AF105" i="24" s="1"/>
  <c r="AF645" i="24" a="1"/>
  <c r="AF645" i="24" s="1"/>
  <c r="AF144" i="24" a="1"/>
  <c r="AF144" i="24" s="1"/>
  <c r="AF638" i="24" a="1"/>
  <c r="AF638" i="24" s="1"/>
  <c r="AF341" i="24" a="1"/>
  <c r="AF341" i="24" s="1"/>
  <c r="AF444" i="24" a="1"/>
  <c r="AF444" i="24" s="1"/>
  <c r="AF510" i="24" a="1"/>
  <c r="AF510" i="24" s="1"/>
  <c r="AF363" i="24" a="1"/>
  <c r="AF363" i="24" s="1"/>
  <c r="AF343" i="24" a="1"/>
  <c r="AF343" i="24" s="1"/>
  <c r="AF274" i="24" a="1"/>
  <c r="AF274" i="24" s="1"/>
  <c r="AF191" i="24" a="1"/>
  <c r="AF191" i="24" s="1"/>
  <c r="AF195" i="24" a="1"/>
  <c r="AF195" i="24" s="1"/>
  <c r="AF715" i="24" a="1"/>
  <c r="AF715" i="24" s="1"/>
  <c r="AF183" i="24" a="1"/>
  <c r="AF183" i="24" s="1"/>
  <c r="AF671" i="24" a="1"/>
  <c r="AF671" i="24" s="1"/>
  <c r="AF422" i="24" a="1"/>
  <c r="AF422" i="24" s="1"/>
  <c r="AF162" i="24" a="1"/>
  <c r="AF162" i="24" s="1"/>
  <c r="AF121" i="24" a="1"/>
  <c r="AF121" i="24" s="1"/>
  <c r="AF41" i="24" a="1"/>
  <c r="AF41" i="24" s="1"/>
  <c r="AF530" i="24" a="1"/>
  <c r="AF530" i="24" s="1"/>
  <c r="AF403" i="24" a="1"/>
  <c r="AF403" i="24" s="1"/>
  <c r="AF478" i="24" a="1"/>
  <c r="AF478" i="24" s="1"/>
  <c r="AF496" i="24" a="1"/>
  <c r="AF496" i="24" s="1"/>
  <c r="AF350" i="24" a="1"/>
  <c r="AF350" i="24" s="1"/>
  <c r="AF330" i="24" a="1"/>
  <c r="AF330" i="24" s="1"/>
  <c r="AF246" i="24" a="1"/>
  <c r="AF246" i="24" s="1"/>
  <c r="AF160" i="24" a="1"/>
  <c r="AF160" i="24" s="1"/>
  <c r="AF718" i="24" a="1"/>
  <c r="AF718" i="24" s="1"/>
  <c r="AF700" i="24" a="1"/>
  <c r="AF700" i="24" s="1"/>
  <c r="AF116" i="24" a="1"/>
  <c r="AF116" i="24" s="1"/>
  <c r="AF650" i="24" a="1"/>
  <c r="AF650" i="24" s="1"/>
  <c r="AF358" i="24" a="1"/>
  <c r="AF358" i="24" s="1"/>
  <c r="AF97" i="24" a="1"/>
  <c r="AF97" i="24" s="1"/>
  <c r="AF107" i="24" a="1"/>
  <c r="AF107" i="24" s="1"/>
  <c r="AF26" i="24" a="1"/>
  <c r="AF26" i="24" s="1"/>
  <c r="AF514" i="24" a="1"/>
  <c r="AF514" i="24" s="1"/>
  <c r="AF391" i="24" a="1"/>
  <c r="AF391" i="24" s="1"/>
  <c r="AF583" i="24" a="1"/>
  <c r="AF583" i="24" s="1"/>
  <c r="AF618" i="24" a="1"/>
  <c r="AF618" i="24" s="1"/>
  <c r="AF710" i="24" a="1"/>
  <c r="AF710" i="24" s="1"/>
  <c r="AF594" i="24" a="1"/>
  <c r="AF594" i="24" s="1"/>
  <c r="AF176" i="24" a="1"/>
  <c r="AF176" i="24" s="1"/>
  <c r="AF462" i="24" a="1"/>
  <c r="AF462" i="24" s="1"/>
  <c r="AF470" i="24" a="1"/>
  <c r="AF470" i="24" s="1"/>
  <c r="AF338" i="24" a="1"/>
  <c r="AF338" i="24" s="1"/>
  <c r="AF317" i="24" a="1"/>
  <c r="AF317" i="24" s="1"/>
  <c r="AF226" i="24" a="1"/>
  <c r="AF226" i="24" s="1"/>
  <c r="AF157" i="24" a="1"/>
  <c r="AF157" i="24" s="1"/>
  <c r="AF250" i="24" a="1"/>
  <c r="AF250" i="24" s="1"/>
  <c r="AF188" i="24" a="1"/>
  <c r="AF188" i="24" s="1"/>
  <c r="AF88" i="24" a="1"/>
  <c r="AF88" i="24" s="1"/>
  <c r="AF119" i="24" a="1"/>
  <c r="AF119" i="24" s="1"/>
  <c r="AF536" i="24" a="1"/>
  <c r="AF536" i="24" s="1"/>
  <c r="AE160" i="24"/>
  <c r="AF768" i="24" a="1"/>
  <c r="AF768" i="24" s="1"/>
  <c r="AF485" i="24" a="1"/>
  <c r="AF485" i="24" s="1"/>
  <c r="AF231" i="24" a="1"/>
  <c r="AF231" i="24" s="1"/>
  <c r="AF699" i="24" a="1"/>
  <c r="AF699" i="24" s="1"/>
  <c r="AF293" i="24" a="1"/>
  <c r="AF293" i="24" s="1"/>
  <c r="AF786" i="24" a="1"/>
  <c r="AF786" i="24" s="1"/>
  <c r="AF92" i="24" a="1"/>
  <c r="AF92" i="24" s="1"/>
  <c r="AF527" i="24" a="1"/>
  <c r="AF527" i="24" s="1"/>
  <c r="AF581" i="24" a="1"/>
  <c r="AF581" i="24" s="1"/>
  <c r="AF636" i="24" a="1"/>
  <c r="AF636" i="24" s="1"/>
  <c r="AF629" i="24" a="1"/>
  <c r="AF629" i="24" s="1"/>
  <c r="AF747" i="24" a="1"/>
  <c r="AF747" i="24" s="1"/>
  <c r="AF787" i="24" a="1"/>
  <c r="AF787" i="24" s="1"/>
  <c r="AF746" i="24" a="1"/>
  <c r="AF746" i="24" s="1"/>
  <c r="AF659" i="24" a="1"/>
  <c r="AF659" i="24" s="1"/>
  <c r="AF243" i="24" a="1"/>
  <c r="AF243" i="24" s="1"/>
  <c r="AF657" i="24" a="1"/>
  <c r="AF657" i="24" s="1"/>
  <c r="AF473" i="24" a="1"/>
  <c r="AF473" i="24" s="1"/>
  <c r="AF35" i="24" a="1"/>
  <c r="AF35" i="24" s="1"/>
  <c r="AF531" i="24" a="1"/>
  <c r="AF531" i="24" s="1"/>
  <c r="AF381" i="24" a="1"/>
  <c r="AF381" i="24" s="1"/>
  <c r="AF368" i="24" a="1"/>
  <c r="AF368" i="24" s="1"/>
  <c r="AF295" i="24" a="1"/>
  <c r="AF295" i="24" s="1"/>
  <c r="AF218" i="24" a="1"/>
  <c r="AF218" i="24" s="1"/>
  <c r="AF559" i="24" a="1"/>
  <c r="AF559" i="24" s="1"/>
  <c r="AF596" i="24" a="1"/>
  <c r="AF596" i="24" s="1"/>
  <c r="AF578" i="24" a="1"/>
  <c r="AF578" i="24" s="1"/>
  <c r="AF752" i="24" a="1"/>
  <c r="AF752" i="24" s="1"/>
  <c r="AF603" i="24" a="1"/>
  <c r="AF603" i="24" s="1"/>
  <c r="AF222" i="24" a="1"/>
  <c r="AF222" i="24" s="1"/>
  <c r="AF454" i="24" a="1"/>
  <c r="AF454" i="24" s="1"/>
  <c r="AF16" i="24" a="1"/>
  <c r="AF16" i="24" s="1"/>
  <c r="AF73" i="24" a="1"/>
  <c r="AF73" i="24" s="1"/>
  <c r="AF507" i="24" a="1"/>
  <c r="AF507" i="24" s="1"/>
  <c r="AF71" i="24" a="1"/>
  <c r="AF71" i="24" s="1"/>
  <c r="AF595" i="24" a="1"/>
  <c r="AF595" i="24" s="1"/>
  <c r="AF304" i="24" a="1"/>
  <c r="AF304" i="24" s="1"/>
  <c r="AF547" i="24" a="1"/>
  <c r="AF547" i="24" s="1"/>
  <c r="AF726" i="24" a="1"/>
  <c r="AF726" i="24" s="1"/>
  <c r="AF427" i="24" a="1"/>
  <c r="AF427" i="24" s="1"/>
  <c r="AF407" i="24" a="1"/>
  <c r="AF407" i="24" s="1"/>
  <c r="AF310" i="24" a="1"/>
  <c r="AF310" i="24" s="1"/>
  <c r="AF275" i="24" a="1"/>
  <c r="AF275" i="24" s="1"/>
  <c r="AF185" i="24" a="1"/>
  <c r="AF185" i="24" s="1"/>
  <c r="AF24" i="24" a="1"/>
  <c r="AF24" i="24" s="1"/>
  <c r="AF789" i="24" a="1"/>
  <c r="AF789" i="24" s="1"/>
  <c r="AF639" i="24" a="1"/>
  <c r="AF639" i="24" s="1"/>
  <c r="AF378" i="24" a="1"/>
  <c r="AF378" i="24" s="1"/>
  <c r="AF615" i="24" a="1"/>
  <c r="AF615" i="24" s="1"/>
  <c r="AF78" i="24" a="1"/>
  <c r="AF78" i="24" s="1"/>
  <c r="AF115" i="24" a="1"/>
  <c r="AF115" i="24" s="1"/>
  <c r="AF33" i="24" a="1"/>
  <c r="AF33" i="24" s="1"/>
  <c r="AF502" i="24" a="1"/>
  <c r="AF502" i="24" s="1"/>
  <c r="AF430" i="24" a="1"/>
  <c r="AF430" i="24" s="1"/>
  <c r="AF336" i="24" a="1"/>
  <c r="AF336" i="24" s="1"/>
  <c r="AF401" i="24" a="1"/>
  <c r="AF401" i="24" s="1"/>
  <c r="AF382" i="24" a="1"/>
  <c r="AF382" i="24" s="1"/>
  <c r="AF289" i="24" a="1"/>
  <c r="AF289" i="24" s="1"/>
  <c r="AF261" i="24" a="1"/>
  <c r="AF261" i="24" s="1"/>
  <c r="AF459" i="24" a="1"/>
  <c r="AF459" i="24" s="1"/>
  <c r="AF117" i="24" a="1"/>
  <c r="AF117" i="24" s="1"/>
  <c r="AF763" i="24" a="1"/>
  <c r="AF763" i="24" s="1"/>
  <c r="AF599" i="24" a="1"/>
  <c r="AF599" i="24" s="1"/>
  <c r="AF779" i="24" a="1"/>
  <c r="AF779" i="24" s="1"/>
  <c r="AF604" i="24" a="1"/>
  <c r="AF604" i="24" s="1"/>
  <c r="AF149" i="24" a="1"/>
  <c r="AF149" i="24" s="1"/>
  <c r="AF76" i="24" a="1"/>
  <c r="AF76" i="24" s="1"/>
  <c r="AF14" i="24" a="1"/>
  <c r="AF14" i="24" s="1"/>
  <c r="AF482" i="24" a="1"/>
  <c r="AF482" i="24" s="1"/>
  <c r="AF418" i="24" a="1"/>
  <c r="AF418" i="24" s="1"/>
  <c r="AF315" i="24" a="1"/>
  <c r="AF315" i="24" s="1"/>
  <c r="AF749" i="24" a="1"/>
  <c r="AF749" i="24" s="1"/>
  <c r="AF557" i="24" a="1"/>
  <c r="AF557" i="24" s="1"/>
  <c r="AF754" i="24" a="1"/>
  <c r="AF754" i="24" s="1"/>
  <c r="AF441" i="24" a="1"/>
  <c r="AF441" i="24" s="1"/>
  <c r="AF434" i="24" a="1"/>
  <c r="AF434" i="24" s="1"/>
  <c r="AF383" i="24" a="1"/>
  <c r="AF383" i="24" s="1"/>
  <c r="AF356" i="24" a="1"/>
  <c r="AF356" i="24" s="1"/>
  <c r="AF262" i="24" a="1"/>
  <c r="AF262" i="24" s="1"/>
  <c r="AF247" i="24" a="1"/>
  <c r="AF247" i="24" s="1"/>
  <c r="AF158" i="24" a="1"/>
  <c r="AF158" i="24" s="1"/>
  <c r="AF104" i="24" a="1"/>
  <c r="AF104" i="24" s="1"/>
  <c r="AF175" i="24" a="1"/>
  <c r="AF175" i="24" s="1"/>
  <c r="AF89" i="24" a="1"/>
  <c r="AF89" i="24" s="1"/>
  <c r="AF74" i="24" a="1"/>
  <c r="AF74" i="24" s="1"/>
  <c r="AF31" i="24" a="1"/>
  <c r="AF31" i="24" s="1"/>
  <c r="AF442" i="24" a="1"/>
  <c r="AF442" i="24" s="1"/>
  <c r="AF431" i="24" a="1"/>
  <c r="AF431" i="24" s="1"/>
  <c r="AF646" i="24" a="1"/>
  <c r="AF646" i="24" s="1"/>
  <c r="AF410" i="24" a="1"/>
  <c r="AF410" i="24" s="1"/>
  <c r="AF171" i="24" a="1"/>
  <c r="AF171" i="24" s="1"/>
  <c r="AF560" i="24" a="1"/>
  <c r="AF560" i="24" s="1"/>
  <c r="O106" i="31"/>
  <c r="O114" i="31"/>
  <c r="O107" i="31"/>
  <c r="O115" i="31"/>
  <c r="O108" i="31"/>
  <c r="AA106" i="31"/>
  <c r="O109" i="31"/>
  <c r="AA107" i="31"/>
  <c r="O110" i="31"/>
  <c r="AA108" i="31"/>
  <c r="O111" i="31"/>
  <c r="AA109" i="31"/>
  <c r="O112" i="31"/>
  <c r="AA112" i="31"/>
  <c r="AF56" i="24" s="1" a="1"/>
  <c r="AF56" i="24" s="1"/>
  <c r="O4" i="31"/>
  <c r="O12" i="31"/>
  <c r="O20" i="31"/>
  <c r="O28" i="31"/>
  <c r="O36" i="31"/>
  <c r="O44" i="31"/>
  <c r="O52" i="31"/>
  <c r="O60" i="31"/>
  <c r="O68" i="31"/>
  <c r="O76" i="31"/>
  <c r="O84" i="31"/>
  <c r="O92" i="31"/>
  <c r="O100" i="31"/>
  <c r="O5" i="31"/>
  <c r="O13" i="31"/>
  <c r="O21" i="31"/>
  <c r="O29" i="31"/>
  <c r="O37" i="31"/>
  <c r="O45" i="31"/>
  <c r="O53" i="31"/>
  <c r="O61" i="31"/>
  <c r="O69" i="31"/>
  <c r="O77" i="31"/>
  <c r="O85" i="31"/>
  <c r="O93" i="31"/>
  <c r="O101" i="31"/>
  <c r="O6" i="31"/>
  <c r="O14" i="31"/>
  <c r="O22" i="31"/>
  <c r="O30" i="31"/>
  <c r="O38" i="31"/>
  <c r="O46" i="31"/>
  <c r="O54" i="31"/>
  <c r="O62" i="31"/>
  <c r="O70" i="31"/>
  <c r="O78" i="31"/>
  <c r="O86" i="31"/>
  <c r="O94" i="31"/>
  <c r="O102" i="31"/>
  <c r="AA115" i="31"/>
  <c r="O7" i="31"/>
  <c r="O15" i="31"/>
  <c r="O23" i="31"/>
  <c r="O31" i="31"/>
  <c r="O39" i="31"/>
  <c r="O47" i="31"/>
  <c r="O55" i="31"/>
  <c r="O63" i="31"/>
  <c r="O71" i="31"/>
  <c r="O79" i="31"/>
  <c r="O87" i="31"/>
  <c r="O95" i="31"/>
  <c r="O103" i="31"/>
  <c r="O8" i="31"/>
  <c r="O16" i="31"/>
  <c r="O24" i="31"/>
  <c r="O32" i="31"/>
  <c r="O40" i="31"/>
  <c r="O48" i="31"/>
  <c r="O56" i="31"/>
  <c r="O64" i="31"/>
  <c r="O72" i="31"/>
  <c r="O80" i="31"/>
  <c r="O88" i="31"/>
  <c r="O96" i="31"/>
  <c r="O104" i="31"/>
  <c r="O9" i="31"/>
  <c r="O17" i="31"/>
  <c r="O25" i="31"/>
  <c r="O33" i="31"/>
  <c r="O41" i="31"/>
  <c r="O49" i="31"/>
  <c r="O57" i="31"/>
  <c r="O65" i="31"/>
  <c r="O73" i="31"/>
  <c r="O81" i="31"/>
  <c r="O89" i="31"/>
  <c r="O97" i="31"/>
  <c r="O105" i="31"/>
  <c r="O113" i="31"/>
  <c r="O2" i="31"/>
  <c r="O10" i="31"/>
  <c r="O18" i="31"/>
  <c r="O26" i="31"/>
  <c r="O34" i="31"/>
  <c r="O42" i="31"/>
  <c r="O50" i="31"/>
  <c r="O58" i="31"/>
  <c r="O66" i="31"/>
  <c r="O74" i="31"/>
  <c r="O82" i="31"/>
  <c r="O90" i="31"/>
  <c r="O98" i="31"/>
  <c r="O51" i="31"/>
  <c r="O59" i="31"/>
  <c r="O3" i="31"/>
  <c r="O67" i="31"/>
  <c r="O11" i="31"/>
  <c r="O75" i="31"/>
  <c r="O19" i="31"/>
  <c r="O83" i="31"/>
  <c r="O27" i="31"/>
  <c r="O91" i="31"/>
  <c r="O35" i="31"/>
  <c r="O99" i="31"/>
  <c r="O43" i="31"/>
  <c r="AA76" i="31"/>
  <c r="AA44" i="31"/>
  <c r="AA110" i="31"/>
  <c r="AA104" i="31"/>
  <c r="AA88" i="31"/>
  <c r="AF665" i="24" s="1" a="1"/>
  <c r="AF665" i="24" s="1"/>
  <c r="AA72" i="31"/>
  <c r="AA56" i="31"/>
  <c r="AA40" i="31"/>
  <c r="AF328" i="24" s="1" a="1"/>
  <c r="AF328" i="24" s="1"/>
  <c r="AA103" i="31"/>
  <c r="AA87" i="31"/>
  <c r="AA71" i="31"/>
  <c r="AA55" i="31"/>
  <c r="AA39" i="31"/>
  <c r="AA102" i="31"/>
  <c r="AA86" i="31"/>
  <c r="AF150" i="24" s="1" a="1"/>
  <c r="AF150" i="24" s="1"/>
  <c r="AA70" i="31"/>
  <c r="AA54" i="31"/>
  <c r="AA38" i="31"/>
  <c r="AA101" i="31"/>
  <c r="AA85" i="31"/>
  <c r="AA69" i="31"/>
  <c r="AA53" i="31"/>
  <c r="AA37" i="31"/>
  <c r="AA100" i="31"/>
  <c r="AA68" i="31"/>
  <c r="AF131" i="24" s="1" a="1"/>
  <c r="AF131" i="24" s="1"/>
  <c r="AA114" i="31"/>
  <c r="AF607" i="24" s="1" a="1"/>
  <c r="AF607" i="24" s="1"/>
  <c r="AA36" i="31"/>
  <c r="AA113" i="31"/>
  <c r="AA92" i="31"/>
  <c r="AA60" i="31"/>
  <c r="AA111" i="31"/>
  <c r="AA84" i="31"/>
  <c r="AA52" i="31"/>
  <c r="AA28" i="31"/>
  <c r="AA96" i="31"/>
  <c r="AA80" i="31"/>
  <c r="AA64" i="31"/>
  <c r="AA48" i="31"/>
  <c r="AA32" i="31"/>
  <c r="AA95" i="31"/>
  <c r="AA79" i="31"/>
  <c r="AA63" i="31"/>
  <c r="AF392" i="24" s="1" a="1"/>
  <c r="AF392" i="24" s="1"/>
  <c r="AA47" i="31"/>
  <c r="AA31" i="31"/>
  <c r="AA94" i="31"/>
  <c r="AA78" i="31"/>
  <c r="AA62" i="31"/>
  <c r="AA46" i="31"/>
  <c r="AA30" i="31"/>
  <c r="AA93" i="31"/>
  <c r="AA77" i="31"/>
  <c r="AA61" i="31"/>
  <c r="AA45" i="31"/>
  <c r="AA29" i="31"/>
  <c r="AA91" i="31"/>
  <c r="AA75" i="31"/>
  <c r="AA67" i="31"/>
  <c r="AA51" i="31"/>
  <c r="AA35" i="31"/>
  <c r="AA49" i="31"/>
  <c r="AA74" i="31"/>
  <c r="AA42" i="31"/>
  <c r="AA97" i="31"/>
  <c r="AA81" i="31"/>
  <c r="AF788" i="24" s="1" a="1"/>
  <c r="AF788" i="24" s="1"/>
  <c r="AA65" i="31"/>
  <c r="AF155" i="24" s="1" a="1"/>
  <c r="AF155" i="24" s="1"/>
  <c r="AA33" i="31"/>
  <c r="AA82" i="31"/>
  <c r="AA99" i="31"/>
  <c r="AA83" i="31"/>
  <c r="AA98" i="31"/>
  <c r="AA66" i="31"/>
  <c r="AA59" i="31"/>
  <c r="AF303" i="24" s="1" a="1"/>
  <c r="AF303" i="24" s="1"/>
  <c r="AA43" i="31"/>
  <c r="AA27" i="31"/>
  <c r="AA34" i="31"/>
  <c r="AA57" i="31"/>
  <c r="AA50" i="31"/>
  <c r="AF366" i="24" s="1" a="1"/>
  <c r="AF366" i="24" s="1"/>
  <c r="AA90" i="31"/>
  <c r="AA58" i="31"/>
  <c r="AA105" i="31"/>
  <c r="AA89" i="31"/>
  <c r="AA73" i="31"/>
  <c r="AA41" i="31"/>
  <c r="AA3" i="31"/>
  <c r="AF265" i="24" a="1"/>
  <c r="AF265" i="24" s="1"/>
  <c r="AF591" i="24" a="1"/>
  <c r="AF591" i="24" s="1"/>
  <c r="AF624" i="24" a="1"/>
  <c r="AF624" i="24" s="1"/>
  <c r="AF662" i="24" a="1"/>
  <c r="AF662" i="24" s="1"/>
  <c r="AF667" i="24" a="1"/>
  <c r="AF667" i="24" s="1"/>
  <c r="AF163" i="24" a="1"/>
  <c r="AF163" i="24" s="1"/>
  <c r="AF630" i="24" a="1"/>
  <c r="AF630" i="24" s="1"/>
  <c r="AF100" i="24" a="1"/>
  <c r="AF100" i="24" s="1"/>
  <c r="AF734" i="24" a="1"/>
  <c r="AF734" i="24" s="1"/>
  <c r="AF334" i="24" a="1"/>
  <c r="AF334" i="24" s="1"/>
  <c r="AF589" i="24" a="1"/>
  <c r="AF589" i="24" s="1"/>
  <c r="AF561" i="24" a="1"/>
  <c r="AF561" i="24" s="1"/>
  <c r="AF29" i="24" a="1"/>
  <c r="AF29" i="24" s="1"/>
  <c r="AF440" i="24" a="1"/>
  <c r="AF440" i="24" s="1"/>
  <c r="AF420" i="24" a="1"/>
  <c r="AF420" i="24" s="1"/>
  <c r="AF324" i="24" a="1"/>
  <c r="AF324" i="24" s="1"/>
  <c r="AF302" i="24" a="1"/>
  <c r="AF302" i="24" s="1"/>
  <c r="AF211" i="24" a="1"/>
  <c r="AF211" i="24" s="1"/>
  <c r="AF81" i="24" a="1"/>
  <c r="AF81" i="24" s="1"/>
  <c r="AF230" i="24" a="1"/>
  <c r="AF230" i="24" s="1"/>
  <c r="AF731" i="24" a="1"/>
  <c r="AF731" i="24" s="1"/>
  <c r="AF266" i="24" a="1"/>
  <c r="AF266" i="24" s="1"/>
  <c r="AF688" i="24" a="1"/>
  <c r="AF688" i="24" s="1"/>
  <c r="AF449" i="24" a="1"/>
  <c r="AF449" i="24" s="1"/>
  <c r="AF455" i="24" a="1"/>
  <c r="AF455" i="24" s="1"/>
  <c r="AF135" i="24" a="1"/>
  <c r="AF135" i="24" s="1"/>
  <c r="AF62" i="24" a="1"/>
  <c r="AF62" i="24" s="1"/>
  <c r="AF575" i="24" a="1"/>
  <c r="AF575" i="24" s="1"/>
  <c r="AF429" i="24" a="1"/>
  <c r="AF429" i="24" s="1"/>
  <c r="AF717" i="24" a="1"/>
  <c r="AF717" i="24" s="1"/>
  <c r="AF505" i="24" a="1"/>
  <c r="AF505" i="24" s="1"/>
  <c r="AF714" i="24" a="1"/>
  <c r="AF714" i="24" s="1"/>
  <c r="AF314" i="24" a="1"/>
  <c r="AF314" i="24" s="1"/>
  <c r="AF771" i="24" a="1"/>
  <c r="AF771" i="24" s="1"/>
  <c r="AF345" i="24" a="1"/>
  <c r="AF345" i="24" s="1"/>
  <c r="AF311" i="24" a="1"/>
  <c r="AF311" i="24" s="1"/>
  <c r="AF234" i="24" a="1"/>
  <c r="AF234" i="24" s="1"/>
  <c r="AF178" i="24" a="1"/>
  <c r="AF178" i="24" s="1"/>
  <c r="AF87" i="24" a="1"/>
  <c r="AF87" i="24" s="1"/>
  <c r="AF52" i="24" a="1"/>
  <c r="AF52" i="24" s="1"/>
  <c r="AF716" i="24" a="1"/>
  <c r="AF716" i="24" s="1"/>
  <c r="AF549" i="24" a="1"/>
  <c r="AF549" i="24" s="1"/>
  <c r="AF705" i="24" a="1"/>
  <c r="AF705" i="24" s="1"/>
  <c r="AF546" i="24" a="1"/>
  <c r="AF546" i="24" s="1"/>
  <c r="AF108" i="24" a="1"/>
  <c r="AF108" i="24" s="1"/>
  <c r="AF34" i="24" a="1"/>
  <c r="AF34" i="24" s="1"/>
  <c r="AF425" i="24" a="1"/>
  <c r="AF425" i="24" s="1"/>
  <c r="AF419" i="24" a="1"/>
  <c r="AF419" i="24" s="1"/>
  <c r="AF360" i="24" a="1"/>
  <c r="AF360" i="24" s="1"/>
  <c r="AF273" i="24" a="1"/>
  <c r="AF273" i="24" s="1"/>
  <c r="AF333" i="24" a="1"/>
  <c r="AF333" i="24" s="1"/>
  <c r="AF290" i="24" a="1"/>
  <c r="AF290" i="24" s="1"/>
  <c r="AF208" i="24" a="1"/>
  <c r="AF208" i="24" s="1"/>
  <c r="AF353" i="24" a="1"/>
  <c r="AF353" i="24" s="1"/>
  <c r="AF13" i="24" a="1"/>
  <c r="AF13" i="24" s="1"/>
  <c r="AF30" i="24" a="1"/>
  <c r="AF30" i="24" s="1"/>
  <c r="AF683" i="24" a="1"/>
  <c r="AF683" i="24" s="1"/>
  <c r="AF480" i="24" a="1"/>
  <c r="AF480" i="24" s="1"/>
  <c r="AF680" i="24" a="1"/>
  <c r="AF680" i="24" s="1"/>
  <c r="AF512" i="24" a="1"/>
  <c r="AF512" i="24" s="1"/>
  <c r="AF57" i="24" a="1"/>
  <c r="AF57" i="24" s="1"/>
  <c r="AF558" i="24" a="1"/>
  <c r="AF558" i="24" s="1"/>
  <c r="AF406" i="24" a="1"/>
  <c r="AF406" i="24" s="1"/>
  <c r="AF393" i="24" a="1"/>
  <c r="AF393" i="24" s="1"/>
  <c r="AF322" i="24" a="1"/>
  <c r="AF322" i="24" s="1"/>
  <c r="AF253" i="24" a="1"/>
  <c r="AF253" i="24" s="1"/>
  <c r="AF684" i="24" a="1"/>
  <c r="AF684" i="24" s="1"/>
  <c r="AF352" i="24" a="1"/>
  <c r="AF352" i="24" s="1"/>
  <c r="AF681" i="24" a="1"/>
  <c r="AF681" i="24" s="1"/>
  <c r="AF203" i="24" a="1"/>
  <c r="AF203" i="24" s="1"/>
  <c r="AF730" i="24" a="1"/>
  <c r="AF730" i="24" s="1"/>
  <c r="AF319" i="24" a="1"/>
  <c r="AF319" i="24" s="1"/>
  <c r="AF277" i="24" a="1"/>
  <c r="AF277" i="24" s="1"/>
  <c r="AF193" i="24" a="1"/>
  <c r="AF193" i="24" s="1"/>
  <c r="AF153" i="24" a="1"/>
  <c r="AF153" i="24" s="1"/>
  <c r="AF124" i="24" a="1"/>
  <c r="AF124" i="24" s="1"/>
  <c r="AF5" i="24" a="1"/>
  <c r="AF5" i="24" s="1"/>
  <c r="AF83" i="24" a="1"/>
  <c r="AF83" i="24" s="1"/>
  <c r="AF75" i="24" a="1"/>
  <c r="AF75" i="24" s="1"/>
  <c r="AF532" i="24" a="1"/>
  <c r="AF532" i="24" s="1"/>
  <c r="AF489" i="24" a="1"/>
  <c r="AF489" i="24" s="1"/>
  <c r="AF373" i="24" a="1"/>
  <c r="AF373" i="24" s="1"/>
  <c r="AF279" i="24" a="1"/>
  <c r="AF279" i="24" s="1"/>
  <c r="AF494" i="24" a="1"/>
  <c r="AF494" i="24" s="1"/>
  <c r="AF233" i="24" a="1"/>
  <c r="AF233" i="24" s="1"/>
  <c r="AF727" i="24" a="1"/>
  <c r="AF727" i="24" s="1"/>
  <c r="AF446" i="24" a="1"/>
  <c r="AF446" i="24" s="1"/>
  <c r="AF686" i="24" a="1"/>
  <c r="AF686" i="24" s="1"/>
  <c r="AF610" i="24" a="1"/>
  <c r="AF610" i="24" s="1"/>
  <c r="AF676" i="24" a="1"/>
  <c r="AF676" i="24" s="1"/>
  <c r="AF719" i="24" a="1"/>
  <c r="AF719" i="24" s="1"/>
  <c r="AF692" i="24" a="1"/>
  <c r="AF692" i="24" s="1"/>
  <c r="AF51" i="24" a="1"/>
  <c r="AF51" i="24" s="1"/>
  <c r="AF408" i="24" a="1"/>
  <c r="AF408" i="24" s="1"/>
  <c r="AF500" i="24" a="1"/>
  <c r="AF500" i="24" s="1"/>
  <c r="AF428" i="24" a="1"/>
  <c r="AF428" i="24" s="1"/>
  <c r="AF733" i="24" a="1"/>
  <c r="AF733" i="24" s="1"/>
  <c r="AF541" i="24" a="1"/>
  <c r="AF541" i="24" s="1"/>
  <c r="AF738" i="24" a="1"/>
  <c r="AF738" i="24" s="1"/>
  <c r="AF402" i="24" a="1"/>
  <c r="AF402" i="24" s="1"/>
  <c r="AF784" i="24" a="1"/>
  <c r="AF784" i="24" s="1"/>
  <c r="AF370" i="24" a="1"/>
  <c r="AF370" i="24" s="1"/>
  <c r="AF332" i="24" a="1"/>
  <c r="AF332" i="24" s="1"/>
  <c r="AF248" i="24" a="1"/>
  <c r="AF248" i="24" s="1"/>
  <c r="AF199" i="24" a="1"/>
  <c r="AF199" i="24" s="1"/>
  <c r="AF145" i="24" a="1"/>
  <c r="AF145" i="24" s="1"/>
  <c r="AF65" i="24" a="1"/>
  <c r="AF65" i="24" s="1"/>
  <c r="AF666" i="24" a="1"/>
  <c r="AF666" i="24" s="1"/>
  <c r="AF614" i="24" a="1"/>
  <c r="AF614" i="24" s="1"/>
  <c r="AF626" i="24" a="1"/>
  <c r="AF626" i="24" s="1"/>
  <c r="AF164" i="24" a="1"/>
  <c r="AF164" i="24" s="1"/>
  <c r="AF136" i="24" a="1"/>
  <c r="AF136" i="24" s="1"/>
  <c r="AF55" i="24" a="1"/>
  <c r="AF55" i="24" s="1"/>
  <c r="AF516" i="24" a="1"/>
  <c r="AF516" i="24" s="1"/>
  <c r="AF481" i="24" a="1"/>
  <c r="AF481" i="24" s="1"/>
  <c r="AF347" i="24" a="1"/>
  <c r="AF347" i="24" s="1"/>
  <c r="AF647" i="24" a="1"/>
  <c r="AF647" i="24" s="1"/>
  <c r="AF244" i="24" a="1"/>
  <c r="AF244" i="24" s="1"/>
  <c r="AF644" i="24" a="1"/>
  <c r="AF644" i="24" s="1"/>
  <c r="AF742" i="24" a="1"/>
  <c r="AF742" i="24" s="1"/>
  <c r="AF678" i="24" a="1"/>
  <c r="AF678" i="24" s="1"/>
  <c r="AF285" i="24" a="1"/>
  <c r="AF285" i="24" s="1"/>
  <c r="AF241" i="24" a="1"/>
  <c r="AF241" i="24" s="1"/>
  <c r="AF167" i="24" a="1"/>
  <c r="AF167" i="24" s="1"/>
  <c r="AF38" i="24" a="1"/>
  <c r="AF38" i="24" s="1"/>
  <c r="AF79" i="24" a="1"/>
  <c r="AF79" i="24" s="1"/>
  <c r="AF758" i="24" a="1"/>
  <c r="AF758" i="24" s="1"/>
  <c r="AF634" i="24" a="1"/>
  <c r="AF634" i="24" s="1"/>
  <c r="AF123" i="24" a="1"/>
  <c r="AF123" i="24" s="1"/>
  <c r="AF632" i="24" a="1"/>
  <c r="AF632" i="24" s="1"/>
  <c r="AF313" i="24" a="1"/>
  <c r="AF313" i="24" s="1"/>
  <c r="AF486" i="24" a="1"/>
  <c r="AF486" i="24" s="1"/>
  <c r="AF504" i="24" a="1"/>
  <c r="AF504" i="24" s="1"/>
  <c r="AF355" i="24" a="1"/>
  <c r="AF355" i="24" s="1"/>
  <c r="AF337" i="24" a="1"/>
  <c r="AF337" i="24" s="1"/>
  <c r="AF260" i="24" a="1"/>
  <c r="AF260" i="24" s="1"/>
  <c r="AF184" i="24" a="1"/>
  <c r="AF184" i="24" s="1"/>
  <c r="AF271" i="24" a="1"/>
  <c r="AF271" i="24" s="1"/>
  <c r="AF227" i="24" a="1"/>
  <c r="AF227" i="24" s="1"/>
  <c r="AF154" i="24" a="1"/>
  <c r="AF154" i="24" s="1"/>
  <c r="AF140" i="24" a="1"/>
  <c r="AF140" i="24" s="1"/>
  <c r="AF39" i="24" a="1"/>
  <c r="AF39" i="24" s="1"/>
  <c r="AF635" i="24" a="1"/>
  <c r="AF635" i="24" s="1"/>
  <c r="AF623" i="24" a="1"/>
  <c r="AF623" i="24" s="1"/>
  <c r="AF769" i="24" a="1"/>
  <c r="AF769" i="24" s="1"/>
  <c r="AF598" i="24" a="1"/>
  <c r="AF598" i="24" s="1"/>
  <c r="AF217" i="24" a="1"/>
  <c r="AF217" i="24" s="1"/>
  <c r="AF471" i="24" a="1"/>
  <c r="AF471" i="24" s="1"/>
  <c r="AF492" i="24" a="1"/>
  <c r="AF492" i="24" s="1"/>
  <c r="AF344" i="24" a="1"/>
  <c r="AF344" i="24" s="1"/>
  <c r="AF323" i="24" a="1"/>
  <c r="AF323" i="24" s="1"/>
  <c r="AF239" i="24" a="1"/>
  <c r="AF239" i="24" s="1"/>
  <c r="AF165" i="24" a="1"/>
  <c r="AF165" i="24" s="1"/>
  <c r="AF588" i="24" a="1"/>
  <c r="AF588" i="24" s="1"/>
  <c r="AF750" i="24" a="1"/>
  <c r="AF750" i="24" s="1"/>
  <c r="AF617" i="24" a="1"/>
  <c r="AF617" i="24" s="1"/>
  <c r="AF465" i="24" a="1"/>
  <c r="AF465" i="24" s="1"/>
  <c r="AF649" i="24" a="1"/>
  <c r="AF649" i="24" s="1"/>
  <c r="AF256" i="24" a="1"/>
  <c r="AF256" i="24" s="1"/>
  <c r="AF201" i="24" a="1"/>
  <c r="AF201" i="24" s="1"/>
  <c r="AF95" i="24" a="1"/>
  <c r="AF95" i="24" s="1"/>
  <c r="AF125" i="24" a="1"/>
  <c r="AF125" i="24" s="1"/>
  <c r="AF6" i="24" a="1"/>
  <c r="AF6" i="24" s="1"/>
  <c r="AF84" i="24" a="1"/>
  <c r="AF84" i="24" s="1"/>
  <c r="AF63" i="24" a="1"/>
  <c r="AF63" i="24" s="1"/>
  <c r="AF483" i="24" a="1"/>
  <c r="AF483" i="24" s="1"/>
  <c r="AF460" i="24" a="1"/>
  <c r="AF460" i="24" s="1"/>
  <c r="AF404" i="24" a="1"/>
  <c r="AF404" i="24" s="1"/>
  <c r="AF301" i="24" a="1"/>
  <c r="AF301" i="24" s="1"/>
  <c r="AF197" i="24" a="1"/>
  <c r="AF197" i="24" s="1"/>
  <c r="AF426" i="24" a="1"/>
  <c r="AF426" i="24" s="1"/>
  <c r="AF463" i="24" a="1"/>
  <c r="AF463" i="24" s="1"/>
  <c r="AF574" i="24" a="1"/>
  <c r="AF574" i="24" s="1"/>
  <c r="AF361" i="24" a="1"/>
  <c r="AF361" i="24" s="1"/>
  <c r="AF537" i="24" a="1"/>
  <c r="AF537" i="24" s="1"/>
  <c r="AF701" i="24" a="1"/>
  <c r="AF701" i="24" s="1"/>
  <c r="AF743" i="24" a="1"/>
  <c r="AF743" i="24" s="1"/>
  <c r="AF748" i="24" a="1"/>
  <c r="AF748" i="24" s="1"/>
  <c r="AF190" i="24" a="1"/>
  <c r="AF190" i="24" s="1"/>
  <c r="AF457" i="24" a="1"/>
  <c r="AF457" i="24" s="1"/>
  <c r="AF346" i="24" a="1"/>
  <c r="AF346" i="24" s="1"/>
  <c r="AF548" i="24" a="1"/>
  <c r="AF548" i="24" s="1"/>
  <c r="AF388" i="24" a="1"/>
  <c r="AF388" i="24" s="1"/>
  <c r="AF585" i="24" a="1"/>
  <c r="AF585" i="24" s="1"/>
  <c r="AF77" i="24" a="1"/>
  <c r="AF77" i="24" s="1"/>
  <c r="AF656" i="24" a="1"/>
  <c r="AF656" i="24" s="1"/>
  <c r="AF637" i="24" a="1"/>
  <c r="AF637" i="24" s="1"/>
  <c r="AF660" i="24" a="1"/>
  <c r="AF660" i="24" s="1"/>
  <c r="AF299" i="24" a="1"/>
  <c r="AF299" i="24" s="1"/>
  <c r="AF658" i="24" a="1"/>
  <c r="AF658" i="24" s="1"/>
  <c r="AF109" i="24" a="1"/>
  <c r="AF109" i="24" s="1"/>
  <c r="AF703" i="24" a="1"/>
  <c r="AF703" i="24" s="1"/>
  <c r="AF298" i="24" a="1"/>
  <c r="AF298" i="24" s="1"/>
  <c r="AF263" i="24" a="1"/>
  <c r="AF263" i="24" s="1"/>
  <c r="AF180" i="24" a="1"/>
  <c r="AF180" i="24" s="1"/>
  <c r="AF141" i="24" a="1"/>
  <c r="AF141" i="24" s="1"/>
  <c r="AF111" i="24" a="1"/>
  <c r="AF111" i="24" s="1"/>
  <c r="AF732" i="24" a="1"/>
  <c r="AF732" i="24" s="1"/>
  <c r="AF572" i="24" a="1"/>
  <c r="AF572" i="24" s="1"/>
  <c r="AF721" i="24" a="1"/>
  <c r="AF721" i="24" s="1"/>
  <c r="AF570" i="24" a="1"/>
  <c r="AF570" i="24" s="1"/>
  <c r="AF130" i="24" a="1"/>
  <c r="AF130" i="24" s="1"/>
  <c r="AF49" i="24" a="1"/>
  <c r="AF49" i="24" s="1"/>
  <c r="AF461" i="24" a="1"/>
  <c r="AF461" i="24" s="1"/>
  <c r="AF437" i="24" a="1"/>
  <c r="AF437" i="24" s="1"/>
  <c r="AF374" i="24" a="1"/>
  <c r="AF374" i="24" s="1"/>
  <c r="AF287" i="24" a="1"/>
  <c r="AF287" i="24" s="1"/>
  <c r="AF551" i="24" a="1"/>
  <c r="AF551" i="24" s="1"/>
  <c r="AF519" i="24" a="1"/>
  <c r="AF519" i="24" s="1"/>
  <c r="AF571" i="24" a="1"/>
  <c r="AF571" i="24" s="1"/>
  <c r="AF744" i="24" a="1"/>
  <c r="AF744" i="24" s="1"/>
  <c r="AF590" i="24" a="1"/>
  <c r="AF590" i="24" s="1"/>
  <c r="AF215" i="24" a="1"/>
  <c r="AF215" i="24" s="1"/>
  <c r="AF168" i="24" a="1"/>
  <c r="AF168" i="24" s="1"/>
  <c r="AF134" i="24" a="1"/>
  <c r="AF134" i="24" s="1"/>
  <c r="AF67" i="24" a="1"/>
  <c r="AF67" i="24" s="1"/>
  <c r="AF501" i="24" a="1"/>
  <c r="AF501" i="24" s="1"/>
  <c r="AF782" i="24" a="1"/>
  <c r="AF782" i="24" s="1"/>
  <c r="AF580" i="24" a="1"/>
  <c r="AF580" i="24" s="1"/>
  <c r="AF10" i="24" a="1"/>
  <c r="AF10" i="24" s="1"/>
  <c r="AF513" i="24" a="1"/>
  <c r="AF513" i="24" s="1"/>
  <c r="AF661" i="24" a="1"/>
  <c r="AF661" i="24" s="1"/>
  <c r="AF414" i="24" a="1"/>
  <c r="AF414" i="24" s="1"/>
  <c r="AF395" i="24" a="1"/>
  <c r="AF395" i="24" s="1"/>
  <c r="AF296" i="24" a="1"/>
  <c r="AF296" i="24" s="1"/>
  <c r="AF269" i="24" a="1"/>
  <c r="AF269" i="24" s="1"/>
  <c r="AF450" i="24" a="1"/>
  <c r="AF450" i="24" s="1"/>
  <c r="AF11" i="24" a="1"/>
  <c r="AF11" i="24" s="1"/>
  <c r="AF194" i="24" a="1"/>
  <c r="AF194" i="24" s="1"/>
  <c r="AF148" i="24" a="1"/>
  <c r="AF148" i="24" s="1"/>
  <c r="AF120" i="24" a="1"/>
  <c r="AF120" i="24" s="1"/>
  <c r="AF54" i="24" a="1"/>
  <c r="AF54" i="24" s="1"/>
  <c r="AF451" i="24" a="1"/>
  <c r="AF451" i="24" s="1"/>
  <c r="AF757" i="24" a="1"/>
  <c r="AF757" i="24" s="1"/>
  <c r="AF564" i="24" a="1"/>
  <c r="AF564" i="24" s="1"/>
  <c r="AF762" i="24" a="1"/>
  <c r="AF762" i="24" s="1"/>
  <c r="AF552" i="24" a="1"/>
  <c r="AF552" i="24" s="1"/>
  <c r="AF389" i="24" a="1"/>
  <c r="AF389" i="24" s="1"/>
  <c r="AF376" i="24" a="1"/>
  <c r="AF376" i="24" s="1"/>
  <c r="AF276" i="24" a="1"/>
  <c r="AF276" i="24" s="1"/>
  <c r="AF254" i="24" a="1"/>
  <c r="AF254" i="24" s="1"/>
  <c r="AF172" i="24" a="1"/>
  <c r="AF172" i="24" s="1"/>
  <c r="AF110" i="24" a="1"/>
  <c r="AF110" i="24" s="1"/>
  <c r="AF448" i="24" a="1"/>
  <c r="AF448" i="24" s="1"/>
  <c r="AF764" i="24" a="1"/>
  <c r="AF764" i="24" s="1"/>
  <c r="AF503" i="24" a="1"/>
  <c r="AF503" i="24" s="1"/>
  <c r="AF712" i="24" a="1"/>
  <c r="AF712" i="24" s="1"/>
  <c r="AF525" i="24" a="1"/>
  <c r="AF525" i="24" s="1"/>
  <c r="AF182" i="24" a="1"/>
  <c r="AF182" i="24" s="1"/>
  <c r="AF96" i="24" a="1"/>
  <c r="AF96" i="24" s="1"/>
  <c r="AF106" i="24" a="1"/>
  <c r="AF106" i="24" s="1"/>
  <c r="AF40" i="24" a="1"/>
  <c r="AF40" i="24" s="1"/>
  <c r="AF476" i="24" a="1"/>
  <c r="AF476" i="24" s="1"/>
  <c r="AF44" i="24" a="1"/>
  <c r="AF44" i="24" s="1"/>
  <c r="AF539" i="24" a="1"/>
  <c r="AF539" i="24" s="1"/>
  <c r="AF394" i="24" a="1"/>
  <c r="AF394" i="24" s="1"/>
  <c r="AF375" i="24" a="1"/>
  <c r="AF375" i="24" s="1"/>
  <c r="AF308" i="24" a="1"/>
  <c r="AF308" i="24" s="1"/>
  <c r="AF238" i="24" a="1"/>
  <c r="AF238" i="24" s="1"/>
  <c r="AF517" i="24" a="1"/>
  <c r="AF517" i="24" s="1"/>
  <c r="AF236" i="24" a="1"/>
  <c r="AF236" i="24" s="1"/>
  <c r="AF729" i="24" a="1"/>
  <c r="AF729" i="24" s="1"/>
  <c r="AF475" i="24" a="1"/>
  <c r="AF475" i="24" s="1"/>
  <c r="AF207" i="24" a="1"/>
  <c r="AF207" i="24" s="1"/>
  <c r="AF433" i="24" a="1"/>
  <c r="AF433" i="24" s="1"/>
  <c r="AF766" i="24" a="1"/>
  <c r="AF766" i="24" s="1"/>
  <c r="AF765" i="24" a="1"/>
  <c r="AF765" i="24" s="1"/>
  <c r="AF327" i="24" a="1"/>
  <c r="AF327" i="24" s="1"/>
  <c r="AF364" i="24" a="1"/>
  <c r="AF364" i="24" s="1"/>
  <c r="AF493" i="24" a="1"/>
  <c r="AF493" i="24" s="1"/>
  <c r="AF611" i="24" a="1"/>
  <c r="AF611" i="24" s="1"/>
  <c r="AF616" i="24" a="1"/>
  <c r="AF616" i="24" s="1"/>
  <c r="AF704" i="24" a="1"/>
  <c r="AF704" i="24" s="1"/>
  <c r="AF772" i="24" a="1"/>
  <c r="AF772" i="24" s="1"/>
  <c r="AF609" i="24" a="1"/>
  <c r="AF609" i="24" s="1"/>
  <c r="AF741" i="24" a="1"/>
  <c r="AF741" i="24" s="1"/>
  <c r="AF785" i="24" a="1"/>
  <c r="AF785" i="24" s="1"/>
  <c r="AF565" i="24" a="1"/>
  <c r="AF565" i="24" s="1"/>
  <c r="AF641" i="24" a="1"/>
  <c r="AF641" i="24" s="1"/>
  <c r="AF606" i="24" a="1"/>
  <c r="AF606" i="24" s="1"/>
  <c r="AF759" i="24" a="1"/>
  <c r="AF759" i="24" s="1"/>
  <c r="AF620" i="24" a="1"/>
  <c r="AF620" i="24" s="1"/>
  <c r="AF242" i="24" a="1"/>
  <c r="AF242" i="24" s="1"/>
  <c r="AF181" i="24" a="1"/>
  <c r="AF181" i="24" s="1"/>
  <c r="AF82" i="24" a="1"/>
  <c r="AF82" i="24" s="1"/>
  <c r="AF112" i="24" a="1"/>
  <c r="AF112" i="24" s="1"/>
  <c r="AF523" i="24" a="1"/>
  <c r="AF523" i="24" s="1"/>
  <c r="AF653" i="24" a="1"/>
  <c r="AF653" i="24" s="1"/>
  <c r="AF456" i="24" a="1"/>
  <c r="AF456" i="24" s="1"/>
  <c r="AF643" i="24" a="1"/>
  <c r="AF643" i="24" s="1"/>
  <c r="AF384" i="24" a="1"/>
  <c r="AF384" i="24" s="1"/>
  <c r="AF17" i="24" a="1"/>
  <c r="AF17" i="24" s="1"/>
  <c r="AF526" i="24" a="1"/>
  <c r="AF526" i="24" s="1"/>
  <c r="AF369" i="24" a="1"/>
  <c r="AF369" i="24" s="1"/>
  <c r="AF349" i="24" a="1"/>
  <c r="AF349" i="24" s="1"/>
  <c r="AF281" i="24" a="1"/>
  <c r="AF281" i="24" s="1"/>
  <c r="AF210" i="24" a="1"/>
  <c r="AF210" i="24" s="1"/>
  <c r="AF209" i="24" a="1"/>
  <c r="AF209" i="24" s="1"/>
  <c r="AF723" i="24" a="1"/>
  <c r="AF723" i="24" s="1"/>
  <c r="AF204" i="24" a="1"/>
  <c r="AF204" i="24" s="1"/>
  <c r="AF679" i="24" a="1"/>
  <c r="AF679" i="24" s="1"/>
  <c r="AF472" i="24" a="1"/>
  <c r="AF472" i="24" s="1"/>
  <c r="AF169" i="24" a="1"/>
  <c r="AF169" i="24" s="1"/>
  <c r="AF127" i="24" a="1"/>
  <c r="AF127" i="24" s="1"/>
  <c r="AF48" i="24" a="1"/>
  <c r="AF48" i="24" s="1"/>
  <c r="AF543" i="24" a="1"/>
  <c r="AF543" i="24" s="1"/>
  <c r="AF417" i="24" a="1"/>
  <c r="AF417" i="24" s="1"/>
  <c r="AF709" i="24" a="1"/>
  <c r="AF709" i="24" s="1"/>
  <c r="AF464" i="24" a="1"/>
  <c r="AF464" i="24" s="1"/>
  <c r="AF706" i="24" a="1"/>
  <c r="AF706" i="24" s="1"/>
  <c r="AF286" i="24" a="1"/>
  <c r="AF286" i="24" s="1"/>
  <c r="AF751" i="24" a="1"/>
  <c r="AF751" i="24" s="1"/>
  <c r="AF340" i="24" a="1"/>
  <c r="AF340" i="24" s="1"/>
  <c r="AF297" i="24" a="1"/>
  <c r="AF297" i="24" s="1"/>
  <c r="AF224" i="24" a="1"/>
  <c r="AF224" i="24" s="1"/>
  <c r="AF173" i="24" a="1"/>
  <c r="AF173" i="24" s="1"/>
  <c r="AF37" i="24" a="1"/>
  <c r="AF37" i="24" s="1"/>
  <c r="AF46" i="24" a="1"/>
  <c r="AF46" i="24" s="1"/>
  <c r="AF143" i="24" a="1"/>
  <c r="AF143" i="24" s="1"/>
  <c r="AF114" i="24" a="1"/>
  <c r="AF114" i="24" s="1"/>
  <c r="AF32" i="24" a="1"/>
  <c r="AF32" i="24" s="1"/>
  <c r="AF522" i="24" a="1"/>
  <c r="AF522" i="24" s="1"/>
  <c r="AF397" i="24" a="1"/>
  <c r="AF397" i="24" s="1"/>
  <c r="AF693" i="24" a="1"/>
  <c r="AF693" i="24" s="1"/>
  <c r="AF372" i="24" a="1"/>
  <c r="AF372" i="24" s="1"/>
  <c r="AF690" i="24" a="1"/>
  <c r="AF690" i="24" s="1"/>
  <c r="AF237" i="24" a="1"/>
  <c r="AF237" i="24" s="1"/>
  <c r="AF735" i="24" a="1"/>
  <c r="AF735" i="24" s="1"/>
  <c r="AF326" i="24" a="1"/>
  <c r="AF326" i="24" s="1"/>
  <c r="AF284" i="24" a="1"/>
  <c r="AF284" i="24" s="1"/>
  <c r="AF200" i="24" a="1"/>
  <c r="AF200" i="24" s="1"/>
  <c r="AF166" i="24" a="1"/>
  <c r="AF166" i="24" s="1"/>
  <c r="AF139" i="24" a="1"/>
  <c r="AF139" i="24" s="1"/>
  <c r="AF20" i="24" a="1"/>
  <c r="AF20" i="24" s="1"/>
  <c r="AF648" i="24" a="1"/>
  <c r="AF648" i="24" s="1"/>
  <c r="AF691" i="24" a="1"/>
  <c r="AF691" i="24" s="1"/>
  <c r="AF45" i="24" a="1"/>
  <c r="AF45" i="24" s="1"/>
  <c r="AF642" i="24" a="1"/>
  <c r="AF642" i="24" s="1"/>
  <c r="AF306" i="24" a="1"/>
  <c r="AF306" i="24" s="1"/>
  <c r="AF90" i="24" a="1"/>
  <c r="AF90" i="24" s="1"/>
  <c r="AF99" i="24" a="1"/>
  <c r="AF99" i="24" s="1"/>
  <c r="AF12" i="24" a="1"/>
  <c r="AF12" i="24" s="1"/>
  <c r="AF499" i="24" a="1"/>
  <c r="AF499" i="24" s="1"/>
  <c r="AF386" i="24" a="1"/>
  <c r="AF386" i="24" s="1"/>
  <c r="AF778" i="24" a="1"/>
  <c r="AF778" i="24" s="1"/>
  <c r="AF439" i="24" a="1"/>
  <c r="AF439" i="24" s="1"/>
  <c r="AF331" i="24" a="1"/>
  <c r="AF331" i="24" s="1"/>
  <c r="AF309" i="24" a="1"/>
  <c r="AF309" i="24" s="1"/>
  <c r="AF219" i="24" a="1"/>
  <c r="AF219" i="24" s="1"/>
  <c r="AF151" i="24" a="1"/>
  <c r="AF151" i="24" s="1"/>
  <c r="AF781" i="24" a="1"/>
  <c r="AF781" i="24" s="1"/>
  <c r="AF447" i="24" a="1"/>
  <c r="AF447" i="24" s="1"/>
  <c r="AF601" i="24" a="1"/>
  <c r="AF601" i="24" s="1"/>
  <c r="AF387" i="24" a="1"/>
  <c r="AF387" i="24" s="1"/>
  <c r="AF687" i="24" a="1"/>
  <c r="AF687" i="24" s="1"/>
  <c r="AF283" i="24" a="1"/>
  <c r="AF283" i="24" s="1"/>
  <c r="AF415" i="24" a="1"/>
  <c r="AF415" i="24" s="1"/>
  <c r="AF586" i="24" a="1"/>
  <c r="AF586" i="24" s="1"/>
  <c r="AF627" i="24" a="1"/>
  <c r="AF627" i="24" s="1"/>
  <c r="AF664" i="24" a="1"/>
  <c r="AF664" i="24" s="1"/>
  <c r="AF725" i="24" a="1"/>
  <c r="AF725" i="24" s="1"/>
  <c r="AF509" i="24" a="1"/>
  <c r="AF509" i="24" s="1"/>
  <c r="AF170" i="24" a="1"/>
  <c r="AF170" i="24" s="1"/>
  <c r="AF484" i="24" a="1"/>
  <c r="AF484" i="24" s="1"/>
  <c r="AF396" i="24" a="1"/>
  <c r="AF396" i="24" s="1"/>
  <c r="AF602" i="24" a="1"/>
  <c r="AF602" i="24" s="1"/>
  <c r="AF257" i="24" a="1"/>
  <c r="AF257" i="24" s="1"/>
  <c r="AF251" i="24" a="1"/>
  <c r="AF251" i="24" s="1"/>
  <c r="AF739" i="24" a="1"/>
  <c r="AF739" i="24" s="1"/>
  <c r="AF320" i="24" a="1"/>
  <c r="AF320" i="24" s="1"/>
  <c r="AF696" i="24" a="1"/>
  <c r="AF696" i="24" s="1"/>
  <c r="AF497" i="24" a="1"/>
  <c r="AF497" i="24" s="1"/>
  <c r="AF362" i="24" a="1"/>
  <c r="AF362" i="24" s="1"/>
  <c r="AF19" i="24" a="1"/>
  <c r="AF19" i="24" s="1"/>
  <c r="AF68" i="24" a="1"/>
  <c r="AF68" i="24" s="1"/>
  <c r="AF25" i="24" a="1"/>
  <c r="AF25" i="24" s="1"/>
  <c r="AF435" i="24" a="1"/>
  <c r="AF435" i="24" s="1"/>
  <c r="AF196" i="24" a="1"/>
  <c r="AF196" i="24" s="1"/>
  <c r="AF600" i="24" a="1"/>
  <c r="AF600" i="24" s="1"/>
  <c r="AF495" i="24" a="1"/>
  <c r="AF495" i="24" s="1"/>
  <c r="AF554" i="24" a="1"/>
  <c r="AF554" i="24" s="1"/>
  <c r="AF783" i="24" a="1"/>
  <c r="AF783" i="24" s="1"/>
  <c r="AF432" i="24" a="1"/>
  <c r="AF432" i="24" s="1"/>
  <c r="AF413" i="24" a="1"/>
  <c r="AF413" i="24" s="1"/>
  <c r="AF318" i="24" a="1"/>
  <c r="AF318" i="24" s="1"/>
  <c r="AF288" i="24" a="1"/>
  <c r="AF288" i="24" s="1"/>
  <c r="AF198" i="24" a="1"/>
  <c r="AF198" i="24" s="1"/>
  <c r="AF86" i="24" a="1"/>
  <c r="AF86" i="24" s="1"/>
  <c r="AF252" i="24" a="1"/>
  <c r="AF252" i="24" s="1"/>
  <c r="AF652" i="24" a="1"/>
  <c r="AF652" i="24" s="1"/>
  <c r="AF563" i="24" a="1"/>
  <c r="AF563" i="24" s="1"/>
  <c r="AF621" i="24" a="1"/>
  <c r="AF621" i="24" s="1"/>
  <c r="AF23" i="24" a="1"/>
  <c r="AF23" i="24" s="1"/>
  <c r="AF128" i="24" a="1"/>
  <c r="AF128" i="24" s="1"/>
  <c r="AF42" i="24" a="1"/>
  <c r="AF42" i="24" s="1"/>
  <c r="AF508" i="24" a="1"/>
  <c r="AF508" i="24" s="1"/>
  <c r="AF458" i="24" a="1"/>
  <c r="AF458" i="24" s="1"/>
  <c r="AF342" i="24" a="1"/>
  <c r="AF342" i="24" s="1"/>
  <c r="AF640" i="24" a="1"/>
  <c r="AF640" i="24" s="1"/>
  <c r="AF229" i="24" a="1"/>
  <c r="AF229" i="24" s="1"/>
  <c r="AF633" i="24" a="1"/>
  <c r="AF633" i="24" s="1"/>
  <c r="AF670" i="24" a="1"/>
  <c r="AF670" i="24" s="1"/>
  <c r="AF278" i="24" a="1"/>
  <c r="AF278" i="24" s="1"/>
  <c r="AF235" i="24" a="1"/>
  <c r="AF235" i="24" s="1"/>
  <c r="AF159" i="24" a="1"/>
  <c r="AF159" i="24" s="1"/>
  <c r="AF15" i="24" a="1"/>
  <c r="AF15" i="24" s="1"/>
  <c r="AF53" i="24" a="1"/>
  <c r="AF53" i="24" s="1"/>
  <c r="AF156" i="24" a="1"/>
  <c r="AF156" i="24" s="1"/>
  <c r="AF101" i="24" a="1"/>
  <c r="AF101" i="24" s="1"/>
  <c r="AF27" i="24" a="1"/>
  <c r="AF27" i="24" s="1"/>
  <c r="AF490" i="24" a="1"/>
  <c r="AF490" i="24" s="1"/>
  <c r="AF423" i="24" a="1"/>
  <c r="AF423" i="24" s="1"/>
  <c r="AF321" i="24" a="1"/>
  <c r="AF321" i="24" s="1"/>
  <c r="AF608" i="24" a="1"/>
  <c r="AF608" i="24" s="1"/>
  <c r="AF58" i="24" a="1"/>
  <c r="AF58" i="24" s="1"/>
  <c r="AF622" i="24" a="1"/>
  <c r="AF622" i="24" s="1"/>
  <c r="AF567" i="24" a="1"/>
  <c r="AF567" i="24" s="1"/>
  <c r="AF655" i="24" a="1"/>
  <c r="AF655" i="24" s="1"/>
  <c r="AF264" i="24" a="1"/>
  <c r="AF264" i="24" s="1"/>
  <c r="AF214" i="24" a="1"/>
  <c r="AF214" i="24" s="1"/>
  <c r="AF133" i="24" a="1"/>
  <c r="AF133" i="24" s="1"/>
  <c r="AF21" i="24" a="1"/>
  <c r="AF21" i="24" s="1"/>
  <c r="AF348" i="24" a="1"/>
  <c r="AF348" i="24" s="1"/>
  <c r="AF756" i="24" a="1"/>
  <c r="AF756" i="24" s="1"/>
  <c r="AF593" i="24" a="1"/>
  <c r="AF593" i="24" s="1"/>
  <c r="AF761" i="24" a="1"/>
  <c r="AF761" i="24" s="1"/>
  <c r="AF597" i="24" a="1"/>
  <c r="AF597" i="24" s="1"/>
  <c r="AF98" i="24" a="1"/>
  <c r="AF98" i="24" s="1"/>
  <c r="AF70" i="24" a="1"/>
  <c r="AF70" i="24" s="1"/>
  <c r="AF453" i="24" a="1"/>
  <c r="AF453" i="24" s="1"/>
  <c r="AF468" i="24" a="1"/>
  <c r="AF468" i="24" s="1"/>
  <c r="AF411" i="24" a="1"/>
  <c r="AF411" i="24" s="1"/>
  <c r="AF307" i="24" a="1"/>
  <c r="AF307" i="24" s="1"/>
  <c r="AF377" i="24" a="1"/>
  <c r="AF377" i="24" s="1"/>
  <c r="AF339" i="24" a="1"/>
  <c r="AF339" i="24" s="1"/>
  <c r="AF255" i="24" a="1"/>
  <c r="AF255" i="24" s="1"/>
  <c r="AF212" i="24" a="1"/>
  <c r="AF212" i="24" s="1"/>
  <c r="AF152" i="24" a="1"/>
  <c r="AF152" i="24" s="1"/>
  <c r="AF72" i="24" a="1"/>
  <c r="AF72" i="24" s="1"/>
  <c r="D2" i="32"/>
  <c r="AF755" i="24" a="1"/>
  <c r="AF755" i="24" s="1"/>
  <c r="AF479" i="24" a="1"/>
  <c r="AF479" i="24" s="1"/>
  <c r="AF228" i="24" a="1"/>
  <c r="AF228" i="24" s="1"/>
  <c r="AF555" i="24" a="1"/>
  <c r="AF555" i="24" s="1"/>
  <c r="AF202" i="24" a="1"/>
  <c r="AF202" i="24" s="1"/>
  <c r="AF292" i="24" a="1"/>
  <c r="AF292" i="24" s="1"/>
  <c r="AF628" i="24" a="1"/>
  <c r="AF628" i="24" s="1"/>
  <c r="AF673" i="24" a="1"/>
  <c r="AF673" i="24" s="1"/>
  <c r="AF697" i="24" a="1"/>
  <c r="AF697" i="24" s="1"/>
  <c r="AF775" i="24" a="1"/>
  <c r="AF775" i="24" s="1"/>
  <c r="AF694" i="24" a="1"/>
  <c r="AF694" i="24" s="1"/>
  <c r="AF258" i="24" a="1"/>
  <c r="AF258" i="24" s="1"/>
  <c r="AF416" i="24" a="1"/>
  <c r="AF416" i="24" s="1"/>
  <c r="AF511" i="24" a="1"/>
  <c r="AF511" i="24" s="1"/>
  <c r="AF573" i="24" a="1"/>
  <c r="AF573" i="24" s="1"/>
  <c r="AF282" i="24" a="1"/>
  <c r="AF282" i="24" s="1"/>
  <c r="AF550" i="24" a="1"/>
  <c r="AF550" i="24" s="1"/>
  <c r="AF535" i="24" a="1"/>
  <c r="AF535" i="24" s="1"/>
  <c r="AF674" i="24" a="1"/>
  <c r="AF674" i="24" s="1"/>
  <c r="AF669" i="24" a="1"/>
  <c r="AF669" i="24" s="1"/>
  <c r="AF631" i="24" a="1"/>
  <c r="AF631" i="24" s="1"/>
  <c r="AF216" i="24" a="1"/>
  <c r="AF216" i="24" s="1"/>
  <c r="AF8" i="24" a="1"/>
  <c r="AF8" i="24" s="1"/>
  <c r="AF69" i="24" a="1"/>
  <c r="AF69" i="24" s="1"/>
  <c r="AF524" i="24" a="1"/>
  <c r="AF524" i="24" s="1"/>
  <c r="AF452" i="24" a="1"/>
  <c r="AF452" i="24" s="1"/>
  <c r="AF359" i="24" a="1"/>
  <c r="AF359" i="24" s="1"/>
  <c r="AF728" i="24" a="1"/>
  <c r="AF728" i="24" s="1"/>
  <c r="AF533" i="24" a="1"/>
  <c r="AF533" i="24" s="1"/>
  <c r="AF722" i="24" a="1"/>
  <c r="AF722" i="24" s="1"/>
  <c r="AF365" i="24" a="1"/>
  <c r="AF365" i="24" s="1"/>
  <c r="AF773" i="24" a="1"/>
  <c r="AF773" i="24" s="1"/>
  <c r="AF351" i="24" a="1"/>
  <c r="AF351" i="24" s="1"/>
  <c r="AF325" i="24" a="1"/>
  <c r="AF325" i="24" s="1"/>
  <c r="AF240" i="24" a="1"/>
  <c r="AF240" i="24" s="1"/>
  <c r="AF192" i="24" a="1"/>
  <c r="AF192" i="24" s="1"/>
  <c r="AF129" i="24" a="1"/>
  <c r="AF129" i="24" s="1"/>
  <c r="AF59" i="24" a="1"/>
  <c r="AF59" i="24" s="1"/>
  <c r="AF724" i="24" a="1"/>
  <c r="AF724" i="24" s="1"/>
  <c r="AF556" i="24" a="1"/>
  <c r="AF556" i="24" s="1"/>
  <c r="AF713" i="24" a="1"/>
  <c r="AF713" i="24" s="1"/>
  <c r="AF553" i="24" a="1"/>
  <c r="AF553" i="24" s="1"/>
  <c r="AF122" i="24" a="1"/>
  <c r="AF122" i="24" s="1"/>
  <c r="AF43" i="24" a="1"/>
  <c r="AF43" i="24" s="1"/>
  <c r="AF438" i="24" a="1"/>
  <c r="AF438" i="24" s="1"/>
  <c r="AF424" i="24" a="1"/>
  <c r="AF424" i="24" s="1"/>
  <c r="AF367" i="24" a="1"/>
  <c r="AF367" i="24" s="1"/>
  <c r="AF280" i="24" a="1"/>
  <c r="AF280" i="24" s="1"/>
  <c r="AF542" i="24" a="1"/>
  <c r="AF542" i="24" s="1"/>
  <c r="AF357" i="24" a="1"/>
  <c r="AF357" i="24" s="1"/>
  <c r="AF562" i="24" a="1"/>
  <c r="AF562" i="24" s="1"/>
  <c r="AF736" i="24" a="1"/>
  <c r="AF736" i="24" s="1"/>
  <c r="AF576" i="24" a="1"/>
  <c r="AF576" i="24" s="1"/>
  <c r="AF206" i="24" a="1"/>
  <c r="AF206" i="24" s="1"/>
  <c r="AF161" i="24" a="1"/>
  <c r="AF161" i="24" s="1"/>
  <c r="AF126" i="24" a="1"/>
  <c r="AF126" i="24" s="1"/>
  <c r="AF61" i="24" a="1"/>
  <c r="AF61" i="24" s="1"/>
  <c r="AF488" i="24" a="1"/>
  <c r="AF488" i="24" s="1"/>
  <c r="AF64" i="24" a="1"/>
  <c r="AF64" i="24" s="1"/>
  <c r="AF28" i="24" a="1"/>
  <c r="AF28" i="24" s="1"/>
  <c r="AF412" i="24" a="1"/>
  <c r="AF412" i="24" s="1"/>
  <c r="AF405" i="24" a="1"/>
  <c r="AF405" i="24" s="1"/>
  <c r="AF354" i="24" a="1"/>
  <c r="AF354" i="24" s="1"/>
  <c r="AF259" i="24" a="1"/>
  <c r="AF259" i="24" s="1"/>
  <c r="AF506" i="24" a="1"/>
  <c r="AF506" i="24" s="1"/>
  <c r="AF780" i="24" a="1"/>
  <c r="AF780" i="24" s="1"/>
  <c r="AF529" i="24" a="1"/>
  <c r="AF529" i="24" s="1"/>
  <c r="AF720" i="24" a="1"/>
  <c r="AF720" i="24" s="1"/>
  <c r="AF544" i="24" a="1"/>
  <c r="AF544" i="24" s="1"/>
  <c r="AF189" i="24" a="1"/>
  <c r="AF189" i="24" s="1"/>
  <c r="AF142" i="24" a="1"/>
  <c r="AF142" i="24" s="1"/>
  <c r="AF113" i="24" a="1"/>
  <c r="AF113" i="24" s="1"/>
  <c r="AF47" i="24" a="1"/>
  <c r="AF47" i="24" s="1"/>
  <c r="AF467" i="24" a="1"/>
  <c r="AF467" i="24" s="1"/>
  <c r="AF675" i="24" a="1"/>
  <c r="AF675" i="24" s="1"/>
  <c r="AF390" i="24" a="1"/>
  <c r="AF390" i="24" s="1"/>
  <c r="AF672" i="24" a="1"/>
  <c r="AF672" i="24" s="1"/>
  <c r="AF498" i="24" a="1"/>
  <c r="AF498" i="24" s="1"/>
  <c r="AF50" i="24" a="1"/>
  <c r="AF50" i="24" s="1"/>
  <c r="AF545" i="24" a="1"/>
  <c r="AF545" i="24" s="1"/>
  <c r="AF399" i="24" a="1"/>
  <c r="AF399" i="24" s="1"/>
  <c r="AF380" i="24" a="1"/>
  <c r="AF380" i="24" s="1"/>
  <c r="AF316" i="24" a="1"/>
  <c r="AF316" i="24" s="1"/>
  <c r="AF245" i="24" a="1"/>
  <c r="AF245" i="24" s="1"/>
  <c r="AF305" i="24" a="1"/>
  <c r="AF305" i="24" s="1"/>
  <c r="AF270" i="24" a="1"/>
  <c r="AF270" i="24" s="1"/>
  <c r="AF187" i="24" a="1"/>
  <c r="AF187" i="24" s="1"/>
  <c r="AF146" i="24" a="1"/>
  <c r="AF146" i="24" s="1"/>
  <c r="AF118" i="24" a="1"/>
  <c r="AF118" i="24" s="1"/>
  <c r="AE778" i="24"/>
  <c r="AF685" i="24" a="1"/>
  <c r="AF685" i="24" s="1"/>
  <c r="AF619" i="24" a="1"/>
  <c r="AF619" i="24" s="1"/>
  <c r="AF409" i="24" a="1"/>
  <c r="AF409" i="24" s="1"/>
  <c r="AF18" i="24" a="1"/>
  <c r="AF18" i="24" s="1"/>
  <c r="AF445" i="24" a="1"/>
  <c r="AF445" i="24" s="1"/>
  <c r="AA668" i="24"/>
  <c r="AA538" i="24"/>
  <c r="AA312" i="24"/>
  <c r="AA9" i="24"/>
  <c r="AA268" i="24"/>
  <c r="AC300" i="24"/>
  <c r="AC348" i="24"/>
  <c r="AC138" i="24"/>
  <c r="AC392" i="24"/>
  <c r="AC421" i="24"/>
  <c r="AC663" i="24"/>
  <c r="AC753" i="24"/>
  <c r="AC102" i="24"/>
  <c r="AC328" i="24"/>
  <c r="AC364" i="24"/>
  <c r="AC436" i="24"/>
  <c r="AC292" i="24"/>
  <c r="AC665" i="24"/>
  <c r="AC132" i="24"/>
  <c r="AC77" i="24"/>
  <c r="AC103" i="24"/>
  <c r="AC329" i="24"/>
  <c r="AC155" i="24"/>
  <c r="AC677" i="24"/>
  <c r="AC788" i="24"/>
  <c r="AC174" i="24"/>
  <c r="AC366" i="24"/>
  <c r="AC267" i="24"/>
  <c r="AC225" i="24"/>
  <c r="AC592" i="24"/>
  <c r="AC540" i="24"/>
  <c r="AC303" i="24"/>
  <c r="AC776" i="24"/>
  <c r="AC80" i="24"/>
  <c r="AC131" i="24"/>
  <c r="AC335" i="24"/>
  <c r="AC577" i="24"/>
  <c r="AC685" i="24"/>
  <c r="AC534" i="24"/>
  <c r="AC137" i="24"/>
  <c r="AC223" i="24"/>
  <c r="AC765" i="24"/>
  <c r="AC186" i="24"/>
  <c r="AC388" i="24"/>
  <c r="AC552" i="24"/>
  <c r="AC150" i="24"/>
  <c r="AC702" i="24"/>
  <c r="AC91" i="24"/>
  <c r="AC213" i="24"/>
  <c r="AC774" i="24"/>
  <c r="AC93" i="24"/>
  <c r="AC371" i="24"/>
  <c r="AD469" i="24" a="1"/>
  <c r="AD469" i="24" s="1"/>
  <c r="AA400" i="24"/>
  <c r="AA60" i="24"/>
  <c r="AA7" i="24"/>
  <c r="AA66" i="24"/>
  <c r="AA457" i="24"/>
  <c r="AD474" i="24" a="1"/>
  <c r="AD474" i="24" s="1"/>
  <c r="AD777" i="24" a="1"/>
  <c r="AD777" i="24" s="1"/>
  <c r="AD220" i="24" a="1"/>
  <c r="AD220" i="24" s="1"/>
  <c r="AC177" i="24"/>
  <c r="AD232" i="24" a="1"/>
  <c r="AD232" i="24" s="1"/>
  <c r="AD708" i="24" a="1"/>
  <c r="AD708" i="24" s="1"/>
  <c r="AC220" i="24"/>
  <c r="AD179" i="24" a="1"/>
  <c r="AD179" i="24" s="1"/>
  <c r="AD379" i="24" a="1"/>
  <c r="AD379" i="24" s="1"/>
  <c r="AD770" i="24" a="1"/>
  <c r="AD770" i="24" s="1"/>
  <c r="AC179" i="24"/>
  <c r="AD760" i="24" a="1"/>
  <c r="AD760" i="24" s="1"/>
  <c r="AD221" i="24" a="1"/>
  <c r="AD221" i="24" s="1"/>
  <c r="AD177" i="24" a="1"/>
  <c r="AD177" i="24" s="1"/>
  <c r="AD711" i="24" a="1"/>
  <c r="AD711" i="24" s="1"/>
  <c r="AD612" i="24" a="1"/>
  <c r="AD612" i="24" s="1"/>
  <c r="AC612" i="24"/>
  <c r="AD582" i="24" a="1"/>
  <c r="AD582" i="24" s="1"/>
  <c r="AD385" i="24" a="1"/>
  <c r="AD385" i="24" s="1"/>
  <c r="AC454" i="24"/>
  <c r="AD767" i="24" a="1"/>
  <c r="AD767" i="24" s="1"/>
  <c r="AC767" i="24"/>
  <c r="AC282" i="24"/>
  <c r="AC126" i="24"/>
  <c r="AC101" i="24"/>
  <c r="AE182" i="24"/>
  <c r="AE642" i="24"/>
  <c r="AE283" i="24"/>
  <c r="AE251" i="24"/>
  <c r="AE786" i="24"/>
  <c r="AE307" i="24"/>
  <c r="AE623" i="24"/>
  <c r="AE61" i="24"/>
  <c r="AE327" i="24"/>
  <c r="AE680" i="24"/>
  <c r="AE202" i="24"/>
  <c r="AE368" i="24"/>
  <c r="AE712" i="24"/>
  <c r="AE45" i="24"/>
  <c r="AE397" i="24"/>
  <c r="AE162" i="24"/>
  <c r="AE490" i="24"/>
  <c r="AE460" i="24"/>
  <c r="AE218" i="24"/>
  <c r="AE655" i="24"/>
  <c r="AE278" i="24"/>
  <c r="AE581" i="24"/>
  <c r="AE439" i="24"/>
  <c r="AE351" i="24"/>
  <c r="AE249" i="24"/>
  <c r="AE154" i="24"/>
  <c r="AE681" i="24"/>
  <c r="AE602" i="24"/>
  <c r="AE94" i="24"/>
  <c r="AE105" i="24"/>
  <c r="AE455" i="24"/>
  <c r="AE381" i="24"/>
  <c r="AE272" i="24"/>
  <c r="AE167" i="24"/>
  <c r="AE667" i="24"/>
  <c r="AE738" i="24"/>
  <c r="AE120" i="24"/>
  <c r="AE469" i="24"/>
  <c r="AE385" i="24"/>
  <c r="AE274" i="24"/>
  <c r="AE175" i="24"/>
  <c r="AE676" i="24"/>
  <c r="AE505" i="24"/>
  <c r="AE69" i="24"/>
  <c r="AE474" i="24"/>
  <c r="AE367" i="24"/>
  <c r="AE286" i="24"/>
  <c r="AE189" i="24"/>
  <c r="AE715" i="24"/>
  <c r="AE547" i="24"/>
  <c r="AE205" i="24"/>
  <c r="AE483" i="24"/>
  <c r="AE394" i="24"/>
  <c r="AE193" i="24"/>
  <c r="AE711" i="24"/>
  <c r="AE539" i="24"/>
  <c r="AE488" i="24"/>
  <c r="AE537" i="24"/>
  <c r="AE21" i="24"/>
  <c r="AE453" i="24"/>
  <c r="AE518" i="24"/>
  <c r="AE645" i="24"/>
  <c r="AE140" i="24"/>
  <c r="AE37" i="24"/>
  <c r="AE494" i="24"/>
  <c r="AE108" i="24"/>
  <c r="AE378" i="24"/>
  <c r="AE221" i="24"/>
  <c r="AE158" i="24"/>
  <c r="AE670" i="24"/>
  <c r="AE553" i="24"/>
  <c r="AE568" i="24"/>
  <c r="AE527" i="24"/>
  <c r="AE181" i="24"/>
  <c r="AE57" i="24"/>
  <c r="AE415" i="24"/>
  <c r="AE320" i="24"/>
  <c r="AE243" i="24"/>
  <c r="AE748" i="24"/>
  <c r="AE611" i="24"/>
  <c r="AE735" i="24"/>
  <c r="AE728" i="24"/>
  <c r="AE119" i="24"/>
  <c r="AE20" i="24"/>
  <c r="AE259" i="24"/>
  <c r="AE787" i="24"/>
  <c r="AE777" i="24"/>
  <c r="AE129" i="24"/>
  <c r="AE27" i="24"/>
  <c r="AE723" i="24"/>
  <c r="AE412" i="24"/>
  <c r="AE164" i="24"/>
  <c r="AE143" i="24"/>
  <c r="AE462" i="24"/>
  <c r="AE192" i="24"/>
  <c r="AE497" i="24"/>
  <c r="AE269" i="24"/>
  <c r="AE578" i="24"/>
  <c r="AE297" i="24"/>
  <c r="AE625" i="24"/>
  <c r="AE450" i="24"/>
  <c r="AE324" i="24"/>
  <c r="AE684" i="24"/>
  <c r="AE574" i="24"/>
  <c r="AE387" i="24"/>
  <c r="AE756" i="24"/>
  <c r="AE86" i="24"/>
  <c r="AE438" i="24"/>
  <c r="AE184" i="24"/>
  <c r="AE784" i="24"/>
  <c r="AE118" i="24"/>
  <c r="AE250" i="24"/>
  <c r="AE501" i="24"/>
  <c r="AE422" i="24"/>
  <c r="AE339" i="24"/>
  <c r="AE248" i="24"/>
  <c r="AE720" i="24"/>
  <c r="AE635" i="24"/>
  <c r="AE650" i="24"/>
  <c r="AE51" i="24"/>
  <c r="AE435" i="24"/>
  <c r="AE349" i="24"/>
  <c r="AE246" i="24"/>
  <c r="AE157" i="24"/>
  <c r="AE627" i="24"/>
  <c r="AE604" i="24"/>
  <c r="AE83" i="24"/>
  <c r="AE110" i="24"/>
  <c r="AE354" i="24"/>
  <c r="AE265" i="24"/>
  <c r="AE166" i="24"/>
  <c r="AE660" i="24"/>
  <c r="AE734" i="24"/>
  <c r="AE124" i="24"/>
  <c r="AE55" i="24"/>
  <c r="AE481" i="24"/>
  <c r="AE370" i="24"/>
  <c r="AE276" i="24"/>
  <c r="AE502" i="24"/>
  <c r="AE139" i="24"/>
  <c r="AE75" i="24"/>
  <c r="AE472" i="24"/>
  <c r="AE383" i="24"/>
  <c r="AE289" i="24"/>
  <c r="AE187" i="24"/>
  <c r="AE672" i="24"/>
  <c r="AE509" i="24"/>
  <c r="AE591" i="24"/>
  <c r="AE197" i="24"/>
  <c r="AE451" i="24"/>
  <c r="AE504" i="24"/>
  <c r="AE770" i="24"/>
  <c r="AE133" i="24"/>
  <c r="AE25" i="24"/>
  <c r="AE619" i="24"/>
  <c r="AE423" i="24"/>
  <c r="AE380" i="24"/>
  <c r="AE302" i="24"/>
  <c r="AE209" i="24"/>
  <c r="AE148" i="24"/>
  <c r="AE679" i="24"/>
  <c r="AE536" i="24"/>
  <c r="AE498" i="24"/>
  <c r="AE694" i="24"/>
  <c r="AE76" i="24"/>
  <c r="AE755" i="24"/>
  <c r="AE116" i="24"/>
  <c r="AE390" i="24"/>
  <c r="AE325" i="24"/>
  <c r="AE252" i="24"/>
  <c r="AE165" i="24"/>
  <c r="AE719" i="24"/>
  <c r="AE586" i="24"/>
  <c r="AE704" i="24"/>
  <c r="AE647" i="24"/>
  <c r="AE104" i="24"/>
  <c r="AE16" i="24"/>
  <c r="AE72" i="24"/>
  <c r="AE737" i="24"/>
  <c r="AE697" i="24"/>
  <c r="AE121" i="24"/>
  <c r="AE18" i="24"/>
  <c r="AE224" i="24"/>
  <c r="AE359" i="24"/>
  <c r="AE751" i="24"/>
  <c r="AE78" i="24"/>
  <c r="AE434" i="24"/>
  <c r="AE641" i="24"/>
  <c r="AE688" i="24"/>
  <c r="AE235" i="24"/>
  <c r="AE762" i="24"/>
  <c r="AE266" i="24"/>
  <c r="AE543" i="24"/>
  <c r="AE296" i="24"/>
  <c r="AE622" i="24"/>
  <c r="AE449" i="24"/>
  <c r="AE353" i="24"/>
  <c r="AE716" i="24"/>
  <c r="AE26" i="24"/>
  <c r="AE398" i="24"/>
  <c r="AE156" i="24"/>
  <c r="AE487" i="24"/>
  <c r="AE461" i="24"/>
  <c r="AE210" i="24"/>
  <c r="AE535" i="24"/>
  <c r="AE427" i="24"/>
  <c r="AE326" i="24"/>
  <c r="AE230" i="24"/>
  <c r="AE637" i="24"/>
  <c r="AE632" i="24"/>
  <c r="AE698" i="24"/>
  <c r="AE39" i="24"/>
  <c r="AE432" i="24"/>
  <c r="AE338" i="24"/>
  <c r="AE240" i="24"/>
  <c r="AE758" i="24"/>
  <c r="AE616" i="24"/>
  <c r="AE759" i="24"/>
  <c r="AE48" i="24"/>
  <c r="AE440" i="24"/>
  <c r="AE347" i="24"/>
  <c r="AE247" i="24"/>
  <c r="AE146" i="24"/>
  <c r="AE631" i="24"/>
  <c r="AE603" i="24"/>
  <c r="AE466" i="24"/>
  <c r="AE374" i="24"/>
  <c r="AE260" i="24"/>
  <c r="AE153" i="24"/>
  <c r="AE669" i="24"/>
  <c r="AE707" i="24"/>
  <c r="AE447" i="24"/>
  <c r="AE464" i="24"/>
  <c r="AE173" i="24"/>
  <c r="AE675" i="24"/>
  <c r="AE533" i="24"/>
  <c r="AE128" i="24"/>
  <c r="AE64" i="24"/>
  <c r="AE530" i="24"/>
  <c r="AE761" i="24"/>
  <c r="AE730" i="24"/>
  <c r="AE130" i="24"/>
  <c r="AE23" i="24"/>
  <c r="AE262" i="24"/>
  <c r="AE424" i="24"/>
  <c r="AE382" i="24"/>
  <c r="AE290" i="24"/>
  <c r="AE219" i="24"/>
  <c r="AE789" i="24"/>
  <c r="AE551" i="24"/>
  <c r="AE639" i="24"/>
  <c r="AE47" i="24"/>
  <c r="AE479" i="24"/>
  <c r="AE111" i="24"/>
  <c r="AE365" i="24"/>
  <c r="AE306" i="24"/>
  <c r="AE234" i="24"/>
  <c r="AE673" i="24"/>
  <c r="AE570" i="24"/>
  <c r="AE600" i="24"/>
  <c r="AE593" i="24"/>
  <c r="AE98" i="24"/>
  <c r="AE125" i="24"/>
  <c r="AE63" i="24"/>
  <c r="AE653" i="24"/>
  <c r="AE644" i="24"/>
  <c r="AE99" i="24"/>
  <c r="AE73" i="24"/>
  <c r="AE341" i="24"/>
  <c r="AE682" i="24"/>
  <c r="AE6" i="24"/>
  <c r="AE161" i="24"/>
  <c r="AE458" i="24"/>
  <c r="AE200" i="24"/>
  <c r="AE564" i="24"/>
  <c r="AE478" i="24"/>
  <c r="AE229" i="24"/>
  <c r="AE764" i="24"/>
  <c r="AE254" i="24"/>
  <c r="AE550" i="24"/>
  <c r="AE331" i="24"/>
  <c r="AE279" i="24"/>
  <c r="AE373" i="24"/>
  <c r="AE745" i="24"/>
  <c r="AE90" i="24"/>
  <c r="AE443" i="24"/>
  <c r="AE183" i="24"/>
  <c r="AE731" i="24"/>
  <c r="AE273" i="24"/>
  <c r="AE414" i="24"/>
  <c r="AE313" i="24"/>
  <c r="AE211" i="24"/>
  <c r="AE742" i="24"/>
  <c r="AE585" i="24"/>
  <c r="AE725" i="24"/>
  <c r="AE19" i="24"/>
  <c r="AE417" i="24"/>
  <c r="AE226" i="24"/>
  <c r="AE636" i="24"/>
  <c r="AE617" i="24"/>
  <c r="AE783" i="24"/>
  <c r="AE32" i="24"/>
  <c r="AE330" i="24"/>
  <c r="AE238" i="24"/>
  <c r="AE721" i="24"/>
  <c r="AE624" i="24"/>
  <c r="AE760" i="24"/>
  <c r="AE52" i="24"/>
  <c r="AE441" i="24"/>
  <c r="AE242" i="24"/>
  <c r="AE159" i="24"/>
  <c r="AE599" i="24"/>
  <c r="AE97" i="24"/>
  <c r="AE459" i="24"/>
  <c r="AE356" i="24"/>
  <c r="AE256" i="24"/>
  <c r="AE170" i="24"/>
  <c r="AE671" i="24"/>
  <c r="AE703" i="24"/>
  <c r="AE100" i="24"/>
  <c r="AE115" i="24"/>
  <c r="AE506" i="24"/>
  <c r="AE59" i="24"/>
  <c r="AE706" i="24"/>
  <c r="AE769" i="24"/>
  <c r="AE15" i="24"/>
  <c r="AE74" i="24"/>
  <c r="AE406" i="24"/>
  <c r="AE345" i="24"/>
  <c r="AE280" i="24"/>
  <c r="AE198" i="24"/>
  <c r="AE557" i="24"/>
  <c r="AE613" i="24"/>
  <c r="AE511" i="24"/>
  <c r="AE594" i="24"/>
  <c r="AE142" i="24"/>
  <c r="AE33" i="24"/>
  <c r="AE729" i="24"/>
  <c r="AE106" i="24"/>
  <c r="AE360" i="24"/>
  <c r="AE304" i="24"/>
  <c r="AE163" i="24"/>
  <c r="AE664" i="24"/>
  <c r="AE549" i="24"/>
  <c r="AE531" i="24"/>
  <c r="AE526" i="24"/>
  <c r="AE84" i="24"/>
  <c r="AE722" i="24"/>
  <c r="AE53" i="24"/>
  <c r="AE606" i="24"/>
  <c r="AE596" i="24"/>
  <c r="AE92" i="24"/>
  <c r="AE227" i="24"/>
  <c r="AE65" i="24"/>
  <c r="AE314" i="24"/>
  <c r="AE608" i="24"/>
  <c r="AE263" i="24"/>
  <c r="AE369" i="24"/>
  <c r="AE754" i="24"/>
  <c r="AE433" i="24"/>
  <c r="AE152" i="24"/>
  <c r="AE643" i="24"/>
  <c r="AE476" i="24"/>
  <c r="AE191" i="24"/>
  <c r="AE529" i="24"/>
  <c r="AE465" i="24"/>
  <c r="AE236" i="24"/>
  <c r="AE652" i="24"/>
  <c r="AE298" i="24"/>
  <c r="AE633" i="24"/>
  <c r="AE112" i="24"/>
  <c r="AE350" i="24"/>
  <c r="AE657" i="24"/>
  <c r="AE29" i="24"/>
  <c r="AE402" i="24"/>
  <c r="AE145" i="24"/>
  <c r="AE141" i="24"/>
  <c r="AE485" i="24"/>
  <c r="AE408" i="24"/>
  <c r="AE201" i="24"/>
  <c r="AE752" i="24"/>
  <c r="AE168" i="24"/>
  <c r="AE352" i="24"/>
  <c r="AE407" i="24"/>
  <c r="AE308" i="24"/>
  <c r="AE216" i="24"/>
  <c r="AE740" i="24"/>
  <c r="AE582" i="24"/>
  <c r="AE700" i="24"/>
  <c r="AE12" i="24"/>
  <c r="AE416" i="24"/>
  <c r="AE334" i="24"/>
  <c r="AE228" i="24"/>
  <c r="AE589" i="24"/>
  <c r="AE607" i="24"/>
  <c r="AE785" i="24"/>
  <c r="AE38" i="24"/>
  <c r="AE420" i="24"/>
  <c r="AE239" i="24"/>
  <c r="AE588" i="24"/>
  <c r="AE629" i="24"/>
  <c r="AE733" i="24"/>
  <c r="AE49" i="24"/>
  <c r="AE442" i="24"/>
  <c r="AE342" i="24"/>
  <c r="AE241" i="24"/>
  <c r="AE151" i="24"/>
  <c r="AE618" i="24"/>
  <c r="AE82" i="24"/>
  <c r="AE699" i="24"/>
  <c r="AE452" i="24"/>
  <c r="AE654" i="24"/>
  <c r="AE640" i="24"/>
  <c r="AE96" i="24"/>
  <c r="AE8" i="24"/>
  <c r="AE68" i="24"/>
  <c r="AE403" i="24"/>
  <c r="AE340" i="24"/>
  <c r="AE188" i="24"/>
  <c r="AE743" i="24"/>
  <c r="AE615" i="24"/>
  <c r="AE519" i="24"/>
  <c r="AE775" i="24"/>
  <c r="AE134" i="24"/>
  <c r="AE30" i="24"/>
  <c r="AE781" i="24"/>
  <c r="AE429" i="24"/>
  <c r="AE355" i="24"/>
  <c r="AE212" i="24"/>
  <c r="AE757" i="24"/>
  <c r="AE661" i="24"/>
  <c r="AE499" i="24"/>
  <c r="AE558" i="24"/>
  <c r="AE685" i="24"/>
  <c r="AE117" i="24"/>
  <c r="AE532" i="24"/>
  <c r="AE489" i="24"/>
  <c r="AE88" i="24"/>
  <c r="AE10" i="24"/>
  <c r="AE54" i="24"/>
  <c r="AE285" i="24"/>
  <c r="AE573" i="24"/>
  <c r="AE344" i="24"/>
  <c r="AE658" i="24"/>
  <c r="AE496" i="24"/>
  <c r="AE404" i="24"/>
  <c r="AE419" i="24"/>
  <c r="AE147" i="24"/>
  <c r="AE492" i="24"/>
  <c r="AE204" i="24"/>
  <c r="AE493" i="24"/>
  <c r="AE379" i="24"/>
  <c r="AE255" i="24"/>
  <c r="AE546" i="24"/>
  <c r="AE310" i="24"/>
  <c r="AE678" i="24"/>
  <c r="AE560" i="24"/>
  <c r="AE384" i="24"/>
  <c r="AE747" i="24"/>
  <c r="AE79" i="24"/>
  <c r="AE471" i="24"/>
  <c r="AE372" i="24"/>
  <c r="AE294" i="24"/>
  <c r="AE199" i="24"/>
  <c r="AE709" i="24"/>
  <c r="AE541" i="24"/>
  <c r="AE524" i="24"/>
  <c r="AE686" i="24"/>
  <c r="AE486" i="24"/>
  <c r="AE395" i="24"/>
  <c r="AE305" i="24"/>
  <c r="AE195" i="24"/>
  <c r="AE741" i="24"/>
  <c r="AE575" i="24"/>
  <c r="AE561" i="24"/>
  <c r="AE693" i="24"/>
  <c r="AE337" i="24"/>
  <c r="AE399" i="24"/>
  <c r="AE317" i="24"/>
  <c r="AE215" i="24"/>
  <c r="AE749" i="24"/>
  <c r="AE584" i="24"/>
  <c r="AE771" i="24"/>
  <c r="AE17" i="24"/>
  <c r="AE418" i="24"/>
  <c r="AE323" i="24"/>
  <c r="AE556" i="24"/>
  <c r="AE614" i="24"/>
  <c r="AE773" i="24"/>
  <c r="AE41" i="24"/>
  <c r="AE430" i="24"/>
  <c r="AE333" i="24"/>
  <c r="AE232" i="24"/>
  <c r="AE554" i="24"/>
  <c r="AE630" i="24"/>
  <c r="AE649" i="24"/>
  <c r="AE42" i="24"/>
  <c r="AE555" i="24"/>
  <c r="AE109" i="24"/>
  <c r="AE565" i="24"/>
  <c r="AE772" i="24"/>
  <c r="AE89" i="24"/>
  <c r="AE583" i="24"/>
  <c r="AE58" i="24"/>
  <c r="AE401" i="24"/>
  <c r="AE336" i="24"/>
  <c r="AE253" i="24"/>
  <c r="AE178" i="24"/>
  <c r="AE739" i="24"/>
  <c r="AE628" i="24"/>
  <c r="AE763" i="24"/>
  <c r="AE726" i="24"/>
  <c r="AE123" i="24"/>
  <c r="AE24" i="24"/>
  <c r="AE261" i="24"/>
  <c r="AE428" i="24"/>
  <c r="AE362" i="24"/>
  <c r="AE284" i="24"/>
  <c r="AE206" i="24"/>
  <c r="AE691" i="24"/>
  <c r="AE683" i="24"/>
  <c r="AE513" i="24"/>
  <c r="AE701" i="24"/>
  <c r="AE638" i="24"/>
  <c r="AE36" i="24"/>
  <c r="AE361" i="24"/>
  <c r="AE448" i="24"/>
  <c r="AE548" i="24"/>
  <c r="AE597" i="24"/>
  <c r="AE559" i="24"/>
  <c r="AE50" i="24"/>
  <c r="AE517" i="24"/>
  <c r="AE114" i="24"/>
  <c r="AE768" i="24"/>
  <c r="AE244" i="24"/>
  <c r="AE514" i="24"/>
  <c r="AE315" i="24"/>
  <c r="AE634" i="24"/>
  <c r="AE62" i="24"/>
  <c r="AE377" i="24"/>
  <c r="AE744" i="24"/>
  <c r="AE40" i="24"/>
  <c r="AE391" i="24"/>
  <c r="AE692" i="24"/>
  <c r="AE425" i="24"/>
  <c r="AE172" i="24"/>
  <c r="AE491" i="24"/>
  <c r="AE480" i="24"/>
  <c r="AE222" i="24"/>
  <c r="AE656" i="24"/>
  <c r="AE291" i="24"/>
  <c r="AE571" i="24"/>
  <c r="AE445" i="24"/>
  <c r="AE343" i="24"/>
  <c r="AE659" i="24"/>
  <c r="AE22" i="24"/>
  <c r="AE467" i="24"/>
  <c r="AE363" i="24"/>
  <c r="AE275" i="24"/>
  <c r="AE180" i="24"/>
  <c r="AE666" i="24"/>
  <c r="AE508" i="24"/>
  <c r="AE258" i="24"/>
  <c r="AE468" i="24"/>
  <c r="AE376" i="24"/>
  <c r="AE288" i="24"/>
  <c r="AE194" i="24"/>
  <c r="AE713" i="24"/>
  <c r="AE542" i="24"/>
  <c r="AE525" i="24"/>
  <c r="AE601" i="24"/>
  <c r="AE484" i="24"/>
  <c r="AE393" i="24"/>
  <c r="AE299" i="24"/>
  <c r="AE203" i="24"/>
  <c r="AE717" i="24"/>
  <c r="AE562" i="24"/>
  <c r="AE463" i="24"/>
  <c r="AE318" i="24"/>
  <c r="AE405" i="24"/>
  <c r="AE309" i="24"/>
  <c r="AE214" i="24"/>
  <c r="AE750" i="24"/>
  <c r="AE580" i="24"/>
  <c r="AE779" i="24"/>
  <c r="AE13" i="24"/>
  <c r="AE409" i="24"/>
  <c r="AE332" i="24"/>
  <c r="AE522" i="24"/>
  <c r="AE621" i="24"/>
  <c r="AE28" i="24"/>
  <c r="AE231" i="24"/>
  <c r="AE500" i="24"/>
  <c r="AE724" i="24"/>
  <c r="AE81" i="24"/>
  <c r="AE293" i="24"/>
  <c r="AE444" i="24"/>
  <c r="AE245" i="24"/>
  <c r="AE169" i="24"/>
  <c r="AE708" i="24"/>
  <c r="AE620" i="24"/>
  <c r="AE705" i="24"/>
  <c r="AE14" i="24"/>
  <c r="AE70" i="24"/>
  <c r="AE396" i="24"/>
  <c r="AE346" i="24"/>
  <c r="AE281" i="24"/>
  <c r="AE208" i="24"/>
  <c r="AE523" i="24"/>
  <c r="AE609" i="24"/>
  <c r="AE516" i="24"/>
  <c r="AE695" i="24"/>
  <c r="AE144" i="24"/>
  <c r="AE34" i="24"/>
  <c r="AE727" i="24"/>
  <c r="AE446" i="24"/>
  <c r="AE503" i="24"/>
  <c r="AE651" i="24"/>
  <c r="AE590" i="24"/>
  <c r="AE35" i="24"/>
  <c r="AE233" i="24"/>
  <c r="AE107" i="24"/>
  <c r="AE477" i="24"/>
  <c r="AE495" i="24"/>
  <c r="AE271" i="24"/>
  <c r="AE579" i="24"/>
  <c r="AE322" i="24"/>
  <c r="AE674" i="24"/>
  <c r="AE386" i="24"/>
  <c r="AE357" i="24"/>
  <c r="AE710" i="24"/>
  <c r="AE44" i="24"/>
  <c r="AE389" i="24"/>
  <c r="AE690" i="24"/>
  <c r="AE87" i="24"/>
  <c r="AE437" i="24"/>
  <c r="AE207" i="24"/>
  <c r="AE780" i="24"/>
  <c r="AE190" i="24"/>
  <c r="AE257" i="24"/>
  <c r="AE512" i="24"/>
  <c r="AE311" i="24"/>
  <c r="AE610" i="24"/>
  <c r="AE264" i="24"/>
  <c r="AE456" i="24"/>
  <c r="AE358" i="24"/>
  <c r="AE270" i="24"/>
  <c r="AE149" i="24"/>
  <c r="AE736" i="24"/>
  <c r="AE122" i="24"/>
  <c r="AE56" i="24"/>
  <c r="AE470" i="24"/>
  <c r="AE277" i="24"/>
  <c r="AE176" i="24"/>
  <c r="AE662" i="24"/>
  <c r="AE507" i="24"/>
  <c r="AE136" i="24"/>
  <c r="AE71" i="24"/>
  <c r="AE473" i="24"/>
  <c r="AE287" i="24"/>
  <c r="AE714" i="24"/>
  <c r="AE545" i="24"/>
  <c r="AE171" i="24"/>
  <c r="AE482" i="24"/>
  <c r="AE301" i="24"/>
  <c r="AE196" i="24"/>
  <c r="AE718" i="24"/>
  <c r="AE544" i="24"/>
  <c r="AE563" i="24"/>
  <c r="AE426" i="24"/>
  <c r="AE431" i="24"/>
  <c r="AE413" i="24"/>
  <c r="AE316" i="24"/>
  <c r="AE217" i="24"/>
  <c r="AE746" i="24"/>
  <c r="AE576" i="24"/>
  <c r="AE648" i="24"/>
  <c r="AE11" i="24"/>
  <c r="AE295" i="24"/>
  <c r="AE732" i="24"/>
  <c r="AE766" i="24"/>
  <c r="AE46" i="24"/>
  <c r="AE475" i="24"/>
  <c r="AE113" i="24"/>
  <c r="AE375" i="24"/>
  <c r="AE319" i="24"/>
  <c r="AE237" i="24"/>
  <c r="AE687" i="24"/>
  <c r="AE572" i="24"/>
  <c r="AE598" i="24"/>
  <c r="AE595" i="24"/>
  <c r="AE95" i="24"/>
  <c r="AE5" i="24"/>
  <c r="AE67" i="24"/>
  <c r="AE411" i="24"/>
  <c r="AE321" i="24"/>
  <c r="AE185" i="24"/>
  <c r="AE626" i="24"/>
  <c r="AE567" i="24"/>
  <c r="AE782" i="24"/>
  <c r="AE127" i="24"/>
  <c r="AE31" i="24"/>
  <c r="AE646" i="24"/>
  <c r="AE510" i="24"/>
  <c r="AE696" i="24"/>
  <c r="AE135" i="24"/>
  <c r="AE43" i="24"/>
  <c r="AE410" i="24"/>
  <c r="AI2" i="24"/>
  <c r="AH2" i="24"/>
  <c r="AH521" i="24" s="1" a="1"/>
  <c r="AH521" i="24" s="1"/>
  <c r="AH85" i="24" l="1" a="1"/>
  <c r="AH85" i="24" s="1"/>
  <c r="AG85" i="24"/>
  <c r="AF702" i="24" a="1"/>
  <c r="AF702" i="24" s="1"/>
  <c r="AG515" i="24"/>
  <c r="AH515" i="24" a="1"/>
  <c r="AH515" i="24" s="1"/>
  <c r="AF7" i="24" a="1"/>
  <c r="AF7" i="24" s="1"/>
  <c r="AF668" i="24" a="1"/>
  <c r="AF668" i="24" s="1"/>
  <c r="AG587" i="24"/>
  <c r="AG521" i="24"/>
  <c r="AG689" i="24"/>
  <c r="AG569" i="24"/>
  <c r="AH528" i="24" a="1"/>
  <c r="AH528" i="24" s="1"/>
  <c r="AH566" i="24" a="1"/>
  <c r="AH566" i="24" s="1"/>
  <c r="AH587" i="24" a="1"/>
  <c r="AH587" i="24" s="1"/>
  <c r="AG566" i="24"/>
  <c r="AH520" i="24" a="1"/>
  <c r="AH520" i="24" s="1"/>
  <c r="AG528" i="24"/>
  <c r="AH605" i="24" a="1"/>
  <c r="AH605" i="24" s="1"/>
  <c r="AH569" i="24" a="1"/>
  <c r="AH569" i="24" s="1"/>
  <c r="AG520" i="24"/>
  <c r="AH781" i="24" a="1"/>
  <c r="AH781" i="24" s="1"/>
  <c r="P116" i="31"/>
  <c r="AB116" i="31"/>
  <c r="AG605" i="24"/>
  <c r="AH689" i="24" a="1"/>
  <c r="AH689" i="24" s="1"/>
  <c r="AF268" i="24" a="1"/>
  <c r="AF268" i="24" s="1"/>
  <c r="AF491" i="24" a="1"/>
  <c r="AF491" i="24" s="1"/>
  <c r="AF267" i="24" a="1"/>
  <c r="AF267" i="24" s="1"/>
  <c r="AF9" i="24" a="1"/>
  <c r="AF9" i="24" s="1"/>
  <c r="AF66" i="24" a="1"/>
  <c r="AF66" i="24" s="1"/>
  <c r="AF225" i="24" a="1"/>
  <c r="AF225" i="24" s="1"/>
  <c r="AF436" i="24" a="1"/>
  <c r="AF436" i="24" s="1"/>
  <c r="AF223" i="24" a="1"/>
  <c r="AF223" i="24" s="1"/>
  <c r="AF335" i="24" a="1"/>
  <c r="AF335" i="24" s="1"/>
  <c r="AF138" i="24" a="1"/>
  <c r="AF138" i="24" s="1"/>
  <c r="AF776" i="24" a="1"/>
  <c r="AF776" i="24" s="1"/>
  <c r="AF213" i="24" a="1"/>
  <c r="AF213" i="24" s="1"/>
  <c r="AF371" i="24" a="1"/>
  <c r="AF371" i="24" s="1"/>
  <c r="AF592" i="24" a="1"/>
  <c r="AF592" i="24" s="1"/>
  <c r="AF102" i="24" a="1"/>
  <c r="AF102" i="24" s="1"/>
  <c r="AH157" i="24" a="1"/>
  <c r="AH157" i="24" s="1"/>
  <c r="AH514" i="24" a="1"/>
  <c r="AH514" i="24" s="1"/>
  <c r="AH713" i="24" a="1"/>
  <c r="AH713" i="24" s="1"/>
  <c r="AH546" i="24" a="1"/>
  <c r="AH546" i="24" s="1"/>
  <c r="AH664" i="24" a="1"/>
  <c r="AH664" i="24" s="1"/>
  <c r="AH692" i="24" a="1"/>
  <c r="AH692" i="24" s="1"/>
  <c r="AH606" i="24" a="1"/>
  <c r="AH606" i="24" s="1"/>
  <c r="AH87" i="24" a="1"/>
  <c r="AH87" i="24" s="1"/>
  <c r="AH284" i="24" a="1"/>
  <c r="AH284" i="24" s="1"/>
  <c r="AH167" i="24" a="1"/>
  <c r="AH167" i="24" s="1"/>
  <c r="AH159" i="24" a="1"/>
  <c r="AH159" i="24" s="1"/>
  <c r="AH130" i="24" a="1"/>
  <c r="AH130" i="24" s="1"/>
  <c r="AH430" i="24" a="1"/>
  <c r="AH430" i="24" s="1"/>
  <c r="AH595" i="24" a="1"/>
  <c r="AH595" i="24" s="1"/>
  <c r="AH541" i="24" a="1"/>
  <c r="AH541" i="24" s="1"/>
  <c r="AH311" i="24" a="1"/>
  <c r="AH311" i="24" s="1"/>
  <c r="AH318" i="24" a="1"/>
  <c r="AH318" i="24" s="1"/>
  <c r="AH740" i="24" a="1"/>
  <c r="AH740" i="24" s="1"/>
  <c r="AH129" i="24" a="1"/>
  <c r="AH129" i="24" s="1"/>
  <c r="AH290" i="24" a="1"/>
  <c r="AH290" i="24" s="1"/>
  <c r="AH448" i="24" a="1"/>
  <c r="AH448" i="24" s="1"/>
  <c r="AH499" i="24" a="1"/>
  <c r="AH499" i="24" s="1"/>
  <c r="AH317" i="24" a="1"/>
  <c r="AH317" i="24" s="1"/>
  <c r="AH476" i="24" a="1"/>
  <c r="AH476" i="24" s="1"/>
  <c r="AH578" i="24" a="1"/>
  <c r="AH578" i="24" s="1"/>
  <c r="AH714" i="24" a="1"/>
  <c r="AH714" i="24" s="1"/>
  <c r="AH720" i="24" a="1"/>
  <c r="AH720" i="24" s="1"/>
  <c r="AH647" i="24" a="1"/>
  <c r="AH647" i="24" s="1"/>
  <c r="AH229" i="24" a="1"/>
  <c r="AH229" i="24" s="1"/>
  <c r="AH357" i="24" a="1"/>
  <c r="AH357" i="24" s="1"/>
  <c r="AH28" i="24" a="1"/>
  <c r="AH28" i="24" s="1"/>
  <c r="AH678" i="24" a="1"/>
  <c r="AH678" i="24" s="1"/>
  <c r="AH266" i="24" a="1"/>
  <c r="AH266" i="24" s="1"/>
  <c r="AH273" i="24" a="1"/>
  <c r="AH273" i="24" s="1"/>
  <c r="AH661" i="24" a="1"/>
  <c r="AH661" i="24" s="1"/>
  <c r="AH745" i="24" a="1"/>
  <c r="AH745" i="24" s="1"/>
  <c r="AH189" i="24" a="1"/>
  <c r="AH189" i="24" s="1"/>
  <c r="AH334" i="24" a="1"/>
  <c r="AH334" i="24" s="1"/>
  <c r="AH360" i="24" a="1"/>
  <c r="AH360" i="24" s="1"/>
  <c r="AH639" i="24" a="1"/>
  <c r="AH639" i="24" s="1"/>
  <c r="AH738" i="24" a="1"/>
  <c r="AH738" i="24" s="1"/>
  <c r="AH180" i="24" a="1"/>
  <c r="AH180" i="24" s="1"/>
  <c r="AH613" i="24" a="1"/>
  <c r="AH613" i="24" s="1"/>
  <c r="AH726" i="24" a="1"/>
  <c r="AH726" i="24" s="1"/>
  <c r="AH739" i="24" a="1"/>
  <c r="AH739" i="24" s="1"/>
  <c r="AH120" i="24" a="1"/>
  <c r="AH120" i="24" s="1"/>
  <c r="AH234" i="24" a="1"/>
  <c r="AH234" i="24" s="1"/>
  <c r="AH261" i="24" a="1"/>
  <c r="AH261" i="24" s="1"/>
  <c r="AH297" i="24" a="1"/>
  <c r="AH297" i="24" s="1"/>
  <c r="AH58" i="24" a="1"/>
  <c r="AH58" i="24" s="1"/>
  <c r="AH34" i="24" a="1"/>
  <c r="AH34" i="24" s="1"/>
  <c r="AH86" i="24" a="1"/>
  <c r="AH86" i="24" s="1"/>
  <c r="AH275" i="24" a="1"/>
  <c r="AH275" i="24" s="1"/>
  <c r="AH173" i="24" a="1"/>
  <c r="AH173" i="24" s="1"/>
  <c r="AH217" i="24" a="1"/>
  <c r="AH217" i="24" s="1"/>
  <c r="AH280" i="24" a="1"/>
  <c r="AH280" i="24" s="1"/>
  <c r="AH345" i="24" a="1"/>
  <c r="AH345" i="24" s="1"/>
  <c r="AH418" i="24" a="1"/>
  <c r="AH418" i="24" s="1"/>
  <c r="AH512" i="24" a="1"/>
  <c r="AH512" i="24" s="1"/>
  <c r="AH542" i="24" a="1"/>
  <c r="AH542" i="24" s="1"/>
  <c r="AH562" i="24" a="1"/>
  <c r="AH562" i="24" s="1"/>
  <c r="AH101" i="24" a="1"/>
  <c r="AH101" i="24" s="1"/>
  <c r="AH170" i="24" a="1"/>
  <c r="AH170" i="24" s="1"/>
  <c r="AH754" i="24" a="1"/>
  <c r="AH754" i="24" s="1"/>
  <c r="AH61" i="24" a="1"/>
  <c r="AH61" i="24" s="1"/>
  <c r="AH166" i="24" a="1"/>
  <c r="AH166" i="24" s="1"/>
  <c r="AH262" i="24" a="1"/>
  <c r="AH262" i="24" s="1"/>
  <c r="AH304" i="24" a="1"/>
  <c r="AH304" i="24" s="1"/>
  <c r="AH327" i="24" a="1"/>
  <c r="AH327" i="24" s="1"/>
  <c r="AH25" i="24" a="1"/>
  <c r="AH25" i="24" s="1"/>
  <c r="AH393" i="24" a="1"/>
  <c r="AH393" i="24" s="1"/>
  <c r="AH493" i="24" a="1"/>
  <c r="AH493" i="24" s="1"/>
  <c r="AH551" i="24" a="1"/>
  <c r="AH551" i="24" s="1"/>
  <c r="AH631" i="24" a="1"/>
  <c r="AH631" i="24" s="1"/>
  <c r="AH679" i="24" a="1"/>
  <c r="AH679" i="24" s="1"/>
  <c r="AH694" i="24" a="1"/>
  <c r="AH694" i="24" s="1"/>
  <c r="AH83" i="24" a="1"/>
  <c r="AH83" i="24" s="1"/>
  <c r="AH40" i="24" a="1"/>
  <c r="AH40" i="24" s="1"/>
  <c r="AH74" i="24" a="1"/>
  <c r="AH74" i="24" s="1"/>
  <c r="AH29" i="24" a="1"/>
  <c r="AH29" i="24" s="1"/>
  <c r="AH136" i="24" a="1"/>
  <c r="AH136" i="24" s="1"/>
  <c r="AH142" i="24" a="1"/>
  <c r="AH142" i="24" s="1"/>
  <c r="AH62" i="24" a="1"/>
  <c r="AH62" i="24" s="1"/>
  <c r="AH601" i="24" a="1"/>
  <c r="AH601" i="24" s="1"/>
  <c r="AH475" i="24" a="1"/>
  <c r="AH475" i="24" s="1"/>
  <c r="AH463" i="24" a="1"/>
  <c r="AH463" i="24" s="1"/>
  <c r="AH431" i="24" a="1"/>
  <c r="AH431" i="24" s="1"/>
  <c r="AH768" i="24" a="1"/>
  <c r="AH768" i="24" s="1"/>
  <c r="AF147" i="24" a="1"/>
  <c r="AF147" i="24" s="1"/>
  <c r="AF534" i="24" a="1"/>
  <c r="AF534" i="24" s="1"/>
  <c r="AF80" i="24" a="1"/>
  <c r="AF80" i="24" s="1"/>
  <c r="AH263" i="24" a="1"/>
  <c r="AH263" i="24" s="1"/>
  <c r="AH652" i="24" a="1"/>
  <c r="AH652" i="24" s="1"/>
  <c r="AH645" i="24" a="1"/>
  <c r="AH645" i="24" s="1"/>
  <c r="AH437" i="24" a="1"/>
  <c r="AH437" i="24" s="1"/>
  <c r="AH594" i="24" a="1"/>
  <c r="AH594" i="24" s="1"/>
  <c r="AH501" i="24" a="1"/>
  <c r="AH501" i="24" s="1"/>
  <c r="AH667" i="24" a="1"/>
  <c r="AH667" i="24" s="1"/>
  <c r="AH119" i="24" a="1"/>
  <c r="AH119" i="24" s="1"/>
  <c r="AH750" i="24" a="1"/>
  <c r="AH750" i="24" s="1"/>
  <c r="AH749" i="24" a="1"/>
  <c r="AH749" i="24" s="1"/>
  <c r="AH683" i="24" a="1"/>
  <c r="AH683" i="24" s="1"/>
  <c r="AH286" i="24" a="1"/>
  <c r="AH286" i="24" s="1"/>
  <c r="AH441" i="24" a="1"/>
  <c r="AH441" i="24" s="1"/>
  <c r="AH211" i="24" a="1"/>
  <c r="AH211" i="24" s="1"/>
  <c r="AH239" i="24" a="1"/>
  <c r="AH239" i="24" s="1"/>
  <c r="AH209" i="24" a="1"/>
  <c r="AH209" i="24" s="1"/>
  <c r="AH567" i="24" a="1"/>
  <c r="AH567" i="24" s="1"/>
  <c r="AH680" i="24" a="1"/>
  <c r="AH680" i="24" s="1"/>
  <c r="AH772" i="24" a="1"/>
  <c r="AH772" i="24" s="1"/>
  <c r="AH374" i="24" a="1"/>
  <c r="AH374" i="24" s="1"/>
  <c r="AH406" i="24" a="1"/>
  <c r="AH406" i="24" s="1"/>
  <c r="AH184" i="24" a="1"/>
  <c r="AH184" i="24" s="1"/>
  <c r="AH285" i="24" a="1"/>
  <c r="AH285" i="24" s="1"/>
  <c r="AH428" i="24" a="1"/>
  <c r="AH428" i="24" s="1"/>
  <c r="AH628" i="24" a="1"/>
  <c r="AH628" i="24" s="1"/>
  <c r="AH640" i="24" a="1"/>
  <c r="AH640" i="24" s="1"/>
  <c r="AH568" i="24" a="1"/>
  <c r="AH568" i="24" s="1"/>
  <c r="AH732" i="24" a="1"/>
  <c r="AH732" i="24" s="1"/>
  <c r="AH227" i="24" a="1"/>
  <c r="AH227" i="24" s="1"/>
  <c r="AH14" i="24" a="1"/>
  <c r="AH14" i="24" s="1"/>
  <c r="AH389" i="24" a="1"/>
  <c r="AH389" i="24" s="1"/>
  <c r="AH203" i="24" a="1"/>
  <c r="AH203" i="24" s="1"/>
  <c r="AH158" i="24" a="1"/>
  <c r="AH158" i="24" s="1"/>
  <c r="AH449" i="24" a="1"/>
  <c r="AH449" i="24" s="1"/>
  <c r="AH624" i="24" a="1"/>
  <c r="AH624" i="24" s="1"/>
  <c r="AH650" i="24" a="1"/>
  <c r="AH650" i="24" s="1"/>
  <c r="AH259" i="24" a="1"/>
  <c r="AH259" i="24" s="1"/>
  <c r="AH258" i="24" a="1"/>
  <c r="AH258" i="24" s="1"/>
  <c r="AH485" i="24" a="1"/>
  <c r="AH485" i="24" s="1"/>
  <c r="AH618" i="24" a="1"/>
  <c r="AH618" i="24" s="1"/>
  <c r="AH616" i="24" a="1"/>
  <c r="AH616" i="24" s="1"/>
  <c r="AH553" i="24" a="1"/>
  <c r="AH553" i="24" s="1"/>
  <c r="AH633" i="24" a="1"/>
  <c r="AH633" i="24" s="1"/>
  <c r="AH674" i="24" a="1"/>
  <c r="AH674" i="24" s="1"/>
  <c r="AH731" i="24" a="1"/>
  <c r="AH731" i="24" s="1"/>
  <c r="AH84" i="24" a="1"/>
  <c r="AH84" i="24" s="1"/>
  <c r="AH484" i="24" a="1"/>
  <c r="AH484" i="24" s="1"/>
  <c r="AH196" i="24" a="1"/>
  <c r="AH196" i="24" s="1"/>
  <c r="AH188" i="24" a="1"/>
  <c r="AH188" i="24" s="1"/>
  <c r="AH15" i="24" a="1"/>
  <c r="AH15" i="24" s="1"/>
  <c r="AH71" i="24" a="1"/>
  <c r="AH71" i="24" s="1"/>
  <c r="AH362" i="24" a="1"/>
  <c r="AH362" i="24" s="1"/>
  <c r="AH38" i="24" a="1"/>
  <c r="AH38" i="24" s="1"/>
  <c r="AH92" i="24" a="1"/>
  <c r="AH92" i="24" s="1"/>
  <c r="AH216" i="24" a="1"/>
  <c r="AH216" i="24" s="1"/>
  <c r="AH271" i="24" a="1"/>
  <c r="AH271" i="24" s="1"/>
  <c r="AH330" i="24" a="1"/>
  <c r="AH330" i="24" s="1"/>
  <c r="AH435" i="24" a="1"/>
  <c r="AH435" i="24" s="1"/>
  <c r="AH473" i="24" a="1"/>
  <c r="AH473" i="24" s="1"/>
  <c r="AH489" i="24" a="1"/>
  <c r="AH489" i="24" s="1"/>
  <c r="AH12" i="24" a="1"/>
  <c r="AH12" i="24" s="1"/>
  <c r="AH10" i="24" a="1"/>
  <c r="AH10" i="24" s="1"/>
  <c r="AH682" i="24" a="1"/>
  <c r="AH682" i="24" s="1"/>
  <c r="AH703" i="24" a="1"/>
  <c r="AH703" i="24" s="1"/>
  <c r="AH759" i="24" a="1"/>
  <c r="AH759" i="24" s="1"/>
  <c r="AH182" i="24" a="1"/>
  <c r="AH182" i="24" s="1"/>
  <c r="AH224" i="24" a="1"/>
  <c r="AH224" i="24" s="1"/>
  <c r="AH247" i="24" a="1"/>
  <c r="AH247" i="24" s="1"/>
  <c r="AH164" i="24" a="1"/>
  <c r="AH164" i="24" s="1"/>
  <c r="AH332" i="24" a="1"/>
  <c r="AH332" i="24" s="1"/>
  <c r="AH405" i="24" a="1"/>
  <c r="AH405" i="24" s="1"/>
  <c r="AH444" i="24" a="1"/>
  <c r="AH444" i="24" s="1"/>
  <c r="AH573" i="24" a="1"/>
  <c r="AH573" i="24" s="1"/>
  <c r="AH593" i="24" a="1"/>
  <c r="AH593" i="24" s="1"/>
  <c r="AH623" i="24" a="1"/>
  <c r="AH623" i="24" s="1"/>
  <c r="AH52" i="24" a="1"/>
  <c r="AH52" i="24" s="1"/>
  <c r="AH154" i="24" a="1"/>
  <c r="AH154" i="24" s="1"/>
  <c r="AH148" i="24" a="1"/>
  <c r="AH148" i="24" s="1"/>
  <c r="AH671" i="24" a="1"/>
  <c r="AH671" i="24" s="1"/>
  <c r="AH134" i="24" a="1"/>
  <c r="AH134" i="24" s="1"/>
  <c r="AH57" i="24" a="1"/>
  <c r="AH57" i="24" s="1"/>
  <c r="AH54" i="24" a="1"/>
  <c r="AH54" i="24" s="1"/>
  <c r="AH479" i="24" a="1"/>
  <c r="AH479" i="24" s="1"/>
  <c r="AH293" i="24" a="1"/>
  <c r="AH293" i="24" s="1"/>
  <c r="AH699" i="24" a="1"/>
  <c r="AH699" i="24" s="1"/>
  <c r="AH233" i="24" a="1"/>
  <c r="AH233" i="24" s="1"/>
  <c r="P112" i="31"/>
  <c r="AB106" i="31"/>
  <c r="P113" i="31"/>
  <c r="AB107" i="31"/>
  <c r="P106" i="31"/>
  <c r="P114" i="31"/>
  <c r="AB108" i="31"/>
  <c r="P107" i="31"/>
  <c r="P115" i="31"/>
  <c r="AB109" i="31"/>
  <c r="P108" i="31"/>
  <c r="AB112" i="31"/>
  <c r="P109" i="31"/>
  <c r="AB115" i="31"/>
  <c r="P110" i="31"/>
  <c r="P4" i="31"/>
  <c r="P12" i="31"/>
  <c r="P20" i="31"/>
  <c r="P28" i="31"/>
  <c r="P36" i="31"/>
  <c r="P44" i="31"/>
  <c r="P52" i="31"/>
  <c r="P60" i="31"/>
  <c r="P68" i="31"/>
  <c r="P76" i="31"/>
  <c r="P84" i="31"/>
  <c r="P92" i="31"/>
  <c r="P100" i="31"/>
  <c r="P5" i="31"/>
  <c r="P13" i="31"/>
  <c r="P21" i="31"/>
  <c r="P29" i="31"/>
  <c r="P37" i="31"/>
  <c r="P45" i="31"/>
  <c r="P53" i="31"/>
  <c r="P61" i="31"/>
  <c r="P69" i="31"/>
  <c r="P77" i="31"/>
  <c r="P85" i="31"/>
  <c r="P93" i="31"/>
  <c r="P101" i="31"/>
  <c r="P6" i="31"/>
  <c r="P14" i="31"/>
  <c r="P22" i="31"/>
  <c r="P30" i="31"/>
  <c r="P38" i="31"/>
  <c r="P46" i="31"/>
  <c r="P54" i="31"/>
  <c r="P62" i="31"/>
  <c r="P70" i="31"/>
  <c r="P78" i="31"/>
  <c r="P86" i="31"/>
  <c r="P94" i="31"/>
  <c r="P102" i="31"/>
  <c r="P7" i="31"/>
  <c r="P15" i="31"/>
  <c r="P23" i="31"/>
  <c r="P31" i="31"/>
  <c r="P39" i="31"/>
  <c r="P47" i="31"/>
  <c r="P55" i="31"/>
  <c r="P63" i="31"/>
  <c r="P71" i="31"/>
  <c r="P79" i="31"/>
  <c r="P87" i="31"/>
  <c r="P95" i="31"/>
  <c r="P103" i="31"/>
  <c r="P8" i="31"/>
  <c r="P16" i="31"/>
  <c r="P24" i="31"/>
  <c r="P32" i="31"/>
  <c r="P40" i="31"/>
  <c r="P48" i="31"/>
  <c r="P56" i="31"/>
  <c r="P64" i="31"/>
  <c r="P72" i="31"/>
  <c r="P80" i="31"/>
  <c r="P88" i="31"/>
  <c r="P96" i="31"/>
  <c r="P104" i="31"/>
  <c r="P9" i="31"/>
  <c r="P17" i="31"/>
  <c r="P25" i="31"/>
  <c r="P33" i="31"/>
  <c r="P41" i="31"/>
  <c r="P49" i="31"/>
  <c r="P57" i="31"/>
  <c r="P65" i="31"/>
  <c r="P73" i="31"/>
  <c r="P81" i="31"/>
  <c r="P89" i="31"/>
  <c r="P97" i="31"/>
  <c r="P105" i="31"/>
  <c r="P2" i="31"/>
  <c r="P10" i="31"/>
  <c r="P18" i="31"/>
  <c r="P26" i="31"/>
  <c r="P34" i="31"/>
  <c r="P42" i="31"/>
  <c r="P50" i="31"/>
  <c r="P58" i="31"/>
  <c r="P66" i="31"/>
  <c r="P74" i="31"/>
  <c r="P82" i="31"/>
  <c r="P90" i="31"/>
  <c r="P98" i="31"/>
  <c r="P27" i="31"/>
  <c r="P91" i="31"/>
  <c r="P35" i="31"/>
  <c r="P99" i="31"/>
  <c r="P111" i="31"/>
  <c r="P43" i="31"/>
  <c r="P51" i="31"/>
  <c r="P59" i="31"/>
  <c r="P3" i="31"/>
  <c r="P67" i="31"/>
  <c r="P11" i="31"/>
  <c r="P75" i="31"/>
  <c r="P83" i="31"/>
  <c r="P19" i="31"/>
  <c r="AB110" i="31"/>
  <c r="AB100" i="31"/>
  <c r="AB68" i="31"/>
  <c r="AH131" i="24" s="1" a="1"/>
  <c r="AH131" i="24" s="1"/>
  <c r="AB113" i="31"/>
  <c r="AB104" i="31"/>
  <c r="AB88" i="31"/>
  <c r="AB72" i="31"/>
  <c r="AH292" i="24" s="1" a="1"/>
  <c r="AH292" i="24" s="1"/>
  <c r="AB56" i="31"/>
  <c r="AB40" i="31"/>
  <c r="AB103" i="31"/>
  <c r="AB87" i="31"/>
  <c r="AH663" i="24" s="1" a="1"/>
  <c r="AH663" i="24" s="1"/>
  <c r="AB71" i="31"/>
  <c r="AB55" i="31"/>
  <c r="AB39" i="31"/>
  <c r="AB102" i="31"/>
  <c r="AB86" i="31"/>
  <c r="AH150" i="24" s="1" a="1"/>
  <c r="AH150" i="24" s="1"/>
  <c r="AB70" i="31"/>
  <c r="AB54" i="31"/>
  <c r="AB38" i="31"/>
  <c r="AH91" i="24" s="1" a="1"/>
  <c r="AH91" i="24" s="1"/>
  <c r="AB101" i="31"/>
  <c r="AB85" i="31"/>
  <c r="AB69" i="31"/>
  <c r="AB53" i="31"/>
  <c r="AB37" i="31"/>
  <c r="AB92" i="31"/>
  <c r="AH577" i="24" s="1" a="1"/>
  <c r="AH577" i="24" s="1"/>
  <c r="AB60" i="31"/>
  <c r="AB36" i="31"/>
  <c r="AB28" i="31"/>
  <c r="AB99" i="31"/>
  <c r="AB111" i="31"/>
  <c r="AB84" i="31"/>
  <c r="AB52" i="31"/>
  <c r="AB96" i="31"/>
  <c r="AH132" i="24" s="1" a="1"/>
  <c r="AH132" i="24" s="1"/>
  <c r="AB80" i="31"/>
  <c r="AB64" i="31"/>
  <c r="AB48" i="31"/>
  <c r="AB32" i="31"/>
  <c r="AB95" i="31"/>
  <c r="AB79" i="31"/>
  <c r="AB63" i="31"/>
  <c r="AH392" i="24" s="1" a="1"/>
  <c r="AH392" i="24" s="1"/>
  <c r="AB47" i="31"/>
  <c r="AB31" i="31"/>
  <c r="AB94" i="31"/>
  <c r="AH702" i="24" s="1" a="1"/>
  <c r="AH702" i="24" s="1"/>
  <c r="AB78" i="31"/>
  <c r="AH552" i="24" s="1" a="1"/>
  <c r="AH552" i="24" s="1"/>
  <c r="AB62" i="31"/>
  <c r="AB46" i="31"/>
  <c r="AB30" i="31"/>
  <c r="AB93" i="31"/>
  <c r="AB77" i="31"/>
  <c r="AH765" i="24" s="1" a="1"/>
  <c r="AH765" i="24" s="1"/>
  <c r="AB61" i="31"/>
  <c r="AB45" i="31"/>
  <c r="AB29" i="31"/>
  <c r="AB91" i="31"/>
  <c r="AB76" i="31"/>
  <c r="AB44" i="31"/>
  <c r="AB74" i="31"/>
  <c r="AH225" i="24" s="1" a="1"/>
  <c r="AH225" i="24" s="1"/>
  <c r="AB42" i="31"/>
  <c r="AB49" i="31"/>
  <c r="AB97" i="31"/>
  <c r="AB81" i="31"/>
  <c r="AB65" i="31"/>
  <c r="AB33" i="31"/>
  <c r="AB51" i="31"/>
  <c r="AB114" i="31"/>
  <c r="AH607" i="24" s="1" a="1"/>
  <c r="AH607" i="24" s="1"/>
  <c r="AB98" i="31"/>
  <c r="AB90" i="31"/>
  <c r="AB66" i="31"/>
  <c r="AB58" i="31"/>
  <c r="AB35" i="31"/>
  <c r="AB83" i="31"/>
  <c r="AB34" i="31"/>
  <c r="AB59" i="31"/>
  <c r="AB43" i="31"/>
  <c r="AB27" i="31"/>
  <c r="AB75" i="31"/>
  <c r="AB57" i="31"/>
  <c r="AB82" i="31"/>
  <c r="AH592" i="24" s="1" a="1"/>
  <c r="AH592" i="24" s="1"/>
  <c r="AB50" i="31"/>
  <c r="AH366" i="24" s="1" a="1"/>
  <c r="AH366" i="24" s="1"/>
  <c r="AB105" i="31"/>
  <c r="AB89" i="31"/>
  <c r="AH174" i="24" s="1" a="1"/>
  <c r="AH174" i="24" s="1"/>
  <c r="AB73" i="31"/>
  <c r="AB41" i="31"/>
  <c r="AH329" i="24" s="1" a="1"/>
  <c r="AH329" i="24" s="1"/>
  <c r="AB67" i="31"/>
  <c r="AB3" i="31"/>
  <c r="AF186" i="24" a="1"/>
  <c r="AF186" i="24" s="1"/>
  <c r="AF312" i="24" a="1"/>
  <c r="AF312" i="24" s="1"/>
  <c r="AF137" i="24" a="1"/>
  <c r="AF137" i="24" s="1"/>
  <c r="AH186" i="24" a="1"/>
  <c r="AH186" i="24" s="1"/>
  <c r="AH274" i="24" a="1"/>
  <c r="AH274" i="24" s="1"/>
  <c r="AH780" i="24" a="1"/>
  <c r="AH780" i="24" s="1"/>
  <c r="AH222" i="24" a="1"/>
  <c r="AH222" i="24" s="1"/>
  <c r="AH580" i="24" a="1"/>
  <c r="AH580" i="24" s="1"/>
  <c r="AH503" i="24" a="1"/>
  <c r="AH503" i="24" s="1"/>
  <c r="AH525" i="24" a="1"/>
  <c r="AH525" i="24" s="1"/>
  <c r="AH359" i="24" a="1"/>
  <c r="AH359" i="24" s="1"/>
  <c r="AH522" i="24" a="1"/>
  <c r="AH522" i="24" s="1"/>
  <c r="AH642" i="24" a="1"/>
  <c r="AH642" i="24" s="1"/>
  <c r="AH656" i="24" a="1"/>
  <c r="AH656" i="24" s="1"/>
  <c r="AH684" i="24" a="1"/>
  <c r="AH684" i="24" s="1"/>
  <c r="AH598" i="24" a="1"/>
  <c r="AH598" i="24" s="1"/>
  <c r="AH11" i="24" a="1"/>
  <c r="AH11" i="24" s="1"/>
  <c r="AH277" i="24" a="1"/>
  <c r="AH277" i="24" s="1"/>
  <c r="AH19" i="24" a="1"/>
  <c r="AH19" i="24" s="1"/>
  <c r="AH145" i="24" a="1"/>
  <c r="AH145" i="24" s="1"/>
  <c r="AH785" i="24" a="1"/>
  <c r="AH785" i="24" s="1"/>
  <c r="AH398" i="24" a="1"/>
  <c r="AH398" i="24" s="1"/>
  <c r="AH557" i="24" a="1"/>
  <c r="AH557" i="24" s="1"/>
  <c r="AH504" i="24" a="1"/>
  <c r="AH504" i="24" s="1"/>
  <c r="AH296" i="24" a="1"/>
  <c r="AH296" i="24" s="1"/>
  <c r="AH310" i="24" a="1"/>
  <c r="AH310" i="24" s="1"/>
  <c r="AH733" i="24" a="1"/>
  <c r="AH733" i="24" s="1"/>
  <c r="AH8" i="24" a="1"/>
  <c r="AH8" i="24" s="1"/>
  <c r="AH276" i="24" a="1"/>
  <c r="AH276" i="24" s="1"/>
  <c r="AH547" i="24" a="1"/>
  <c r="AH547" i="24" s="1"/>
  <c r="AH554" i="24" a="1"/>
  <c r="AH554" i="24" s="1"/>
  <c r="AH460" i="24" a="1"/>
  <c r="AH460" i="24" s="1"/>
  <c r="AH589" i="24" a="1"/>
  <c r="AH589" i="24" s="1"/>
  <c r="AH723" i="24" a="1"/>
  <c r="AH723" i="24" s="1"/>
  <c r="AH350" i="24" a="1"/>
  <c r="AH350" i="24" s="1"/>
  <c r="AH766" i="24" a="1"/>
  <c r="AH766" i="24" s="1"/>
  <c r="AH786" i="24" a="1"/>
  <c r="AH786" i="24" s="1"/>
  <c r="AH712" i="24" a="1"/>
  <c r="AH712" i="24" s="1"/>
  <c r="AH323" i="24" a="1"/>
  <c r="AH323" i="24" s="1"/>
  <c r="AH453" i="24" a="1"/>
  <c r="AH453" i="24" s="1"/>
  <c r="AH369" i="24" a="1"/>
  <c r="AH369" i="24" s="1"/>
  <c r="AH194" i="24" a="1"/>
  <c r="AH194" i="24" s="1"/>
  <c r="AH81" i="24" a="1"/>
  <c r="AH81" i="24" s="1"/>
  <c r="AH316" i="24" a="1"/>
  <c r="AH316" i="24" s="1"/>
  <c r="AH482" i="24" a="1"/>
  <c r="AH482" i="24" s="1"/>
  <c r="AH313" i="24" a="1"/>
  <c r="AH313" i="24" s="1"/>
  <c r="AH470" i="24" a="1"/>
  <c r="AH470" i="24" s="1"/>
  <c r="AH531" i="24" a="1"/>
  <c r="AH531" i="24" s="1"/>
  <c r="AH596" i="24" a="1"/>
  <c r="AH596" i="24" s="1"/>
  <c r="AH666" i="24" a="1"/>
  <c r="AH666" i="24" s="1"/>
  <c r="AH737" i="24" a="1"/>
  <c r="AH737" i="24" s="1"/>
  <c r="AH743" i="24" a="1"/>
  <c r="AH743" i="24" s="1"/>
  <c r="AH112" i="24" a="1"/>
  <c r="AH112" i="24" s="1"/>
  <c r="AH96" i="24" a="1"/>
  <c r="AH96" i="24" s="1"/>
  <c r="AH50" i="24" a="1"/>
  <c r="AH50" i="24" s="1"/>
  <c r="AH722" i="24" a="1"/>
  <c r="AH722" i="24" s="1"/>
  <c r="AH151" i="24" a="1"/>
  <c r="AH151" i="24" s="1"/>
  <c r="AH32" i="24" a="1"/>
  <c r="AH32" i="24" s="1"/>
  <c r="AH719" i="24" a="1"/>
  <c r="AH719" i="24" s="1"/>
  <c r="AH90" i="24" a="1"/>
  <c r="AH90" i="24" s="1"/>
  <c r="AH215" i="24" a="1"/>
  <c r="AH215" i="24" s="1"/>
  <c r="AH242" i="24" a="1"/>
  <c r="AH242" i="24" s="1"/>
  <c r="AH343" i="24" a="1"/>
  <c r="AH343" i="24" s="1"/>
  <c r="AH403" i="24" a="1"/>
  <c r="AH403" i="24" s="1"/>
  <c r="AH415" i="24" a="1"/>
  <c r="AH415" i="24" s="1"/>
  <c r="AH116" i="24" a="1"/>
  <c r="AH116" i="24" s="1"/>
  <c r="AH55" i="24" a="1"/>
  <c r="AH55" i="24" s="1"/>
  <c r="AH597" i="24" a="1"/>
  <c r="AH597" i="24" s="1"/>
  <c r="AH644" i="24" a="1"/>
  <c r="AH644" i="24" s="1"/>
  <c r="AH696" i="24" a="1"/>
  <c r="AH696" i="24" s="1"/>
  <c r="AH782" i="24" a="1"/>
  <c r="AH782" i="24" s="1"/>
  <c r="AH113" i="24" a="1"/>
  <c r="AH113" i="24" s="1"/>
  <c r="AH123" i="24" a="1"/>
  <c r="AH123" i="24" s="1"/>
  <c r="AH265" i="24" a="1"/>
  <c r="AH265" i="24" s="1"/>
  <c r="AH331" i="24" a="1"/>
  <c r="AH331" i="24" s="1"/>
  <c r="AH404" i="24" a="1"/>
  <c r="AH404" i="24" s="1"/>
  <c r="AH529" i="24" a="1"/>
  <c r="AH529" i="24" s="1"/>
  <c r="AH548" i="24" a="1"/>
  <c r="AH548" i="24" s="1"/>
  <c r="AH67" i="24" a="1"/>
  <c r="AH67" i="24" s="1"/>
  <c r="AH121" i="24" a="1"/>
  <c r="AH121" i="24" s="1"/>
  <c r="AH73" i="24" a="1"/>
  <c r="AH73" i="24" s="1"/>
  <c r="AH609" i="24" a="1"/>
  <c r="AH609" i="24" s="1"/>
  <c r="AH35" i="24" a="1"/>
  <c r="AH35" i="24" s="1"/>
  <c r="AH115" i="24" a="1"/>
  <c r="AH115" i="24" s="1"/>
  <c r="AH46" i="24" a="1"/>
  <c r="AH46" i="24" s="1"/>
  <c r="AH361" i="24" a="1"/>
  <c r="AH361" i="24" s="1"/>
  <c r="AH447" i="24" a="1"/>
  <c r="AH447" i="24" s="1"/>
  <c r="AH555" i="24" a="1"/>
  <c r="AH555" i="24" s="1"/>
  <c r="AH18" i="24" a="1"/>
  <c r="AH18" i="24" s="1"/>
  <c r="AH646" i="24" a="1"/>
  <c r="AH646" i="24" s="1"/>
  <c r="AF91" i="24" a="1"/>
  <c r="AF91" i="24" s="1"/>
  <c r="AF300" i="24" a="1"/>
  <c r="AF300" i="24" s="1"/>
  <c r="AF753" i="24" a="1"/>
  <c r="AF753" i="24" s="1"/>
  <c r="AF421" i="24" a="1"/>
  <c r="AF421" i="24" s="1"/>
  <c r="AF103" i="24" a="1"/>
  <c r="AF103" i="24" s="1"/>
  <c r="AH677" i="24" a="1"/>
  <c r="AH677" i="24" s="1"/>
  <c r="AH281" i="24" a="1"/>
  <c r="AH281" i="24" s="1"/>
  <c r="AH104" i="24" a="1"/>
  <c r="AH104" i="24" s="1"/>
  <c r="AH622" i="24" a="1"/>
  <c r="AH622" i="24" s="1"/>
  <c r="AH778" i="24" a="1"/>
  <c r="AH778" i="24" s="1"/>
  <c r="AH401" i="24" a="1"/>
  <c r="AH401" i="24" s="1"/>
  <c r="AH433" i="24" a="1"/>
  <c r="AH433" i="24" s="1"/>
  <c r="AH237" i="24" a="1"/>
  <c r="AH237" i="24" s="1"/>
  <c r="AH344" i="24" a="1"/>
  <c r="AH344" i="24" s="1"/>
  <c r="AH452" i="24" a="1"/>
  <c r="AH452" i="24" s="1"/>
  <c r="AH584" i="24" a="1"/>
  <c r="AH584" i="24" s="1"/>
  <c r="AH599" i="24" a="1"/>
  <c r="AH599" i="24" s="1"/>
  <c r="AH487" i="24" a="1"/>
  <c r="AH487" i="24" s="1"/>
  <c r="AH660" i="24" a="1"/>
  <c r="AH660" i="24" s="1"/>
  <c r="AH45" i="24" a="1"/>
  <c r="AH45" i="24" s="1"/>
  <c r="AH735" i="24" a="1"/>
  <c r="AH735" i="24" s="1"/>
  <c r="AH742" i="24" a="1"/>
  <c r="AH742" i="24" s="1"/>
  <c r="AH669" i="24" a="1"/>
  <c r="AH669" i="24" s="1"/>
  <c r="AH250" i="24" a="1"/>
  <c r="AH250" i="24" s="1"/>
  <c r="AH391" i="24" a="1"/>
  <c r="AH391" i="24" s="1"/>
  <c r="AH187" i="24" a="1"/>
  <c r="AH187" i="24" s="1"/>
  <c r="AH226" i="24" a="1"/>
  <c r="AH226" i="24" s="1"/>
  <c r="AH193" i="24" a="1"/>
  <c r="AH193" i="24" s="1"/>
  <c r="AH559" i="24" a="1"/>
  <c r="AH559" i="24" s="1"/>
  <c r="AH673" i="24" a="1"/>
  <c r="AH673" i="24" s="1"/>
  <c r="AH758" i="24" a="1"/>
  <c r="AH758" i="24" s="1"/>
  <c r="AH462" i="24" a="1"/>
  <c r="AH462" i="24" s="1"/>
  <c r="AH478" i="24" a="1"/>
  <c r="AH478" i="24" s="1"/>
  <c r="AH294" i="24" a="1"/>
  <c r="AH294" i="24" s="1"/>
  <c r="AH429" i="24" a="1"/>
  <c r="AH429" i="24" s="1"/>
  <c r="AH564" i="24" a="1"/>
  <c r="AH564" i="24" s="1"/>
  <c r="AH198" i="24" a="1"/>
  <c r="AH198" i="24" s="1"/>
  <c r="AH693" i="24" a="1"/>
  <c r="AH693" i="24" s="1"/>
  <c r="AH706" i="24" a="1"/>
  <c r="AH706" i="24" s="1"/>
  <c r="AH626" i="24" a="1"/>
  <c r="AH626" i="24" s="1"/>
  <c r="AH183" i="24" a="1"/>
  <c r="AH183" i="24" s="1"/>
  <c r="AH306" i="24" a="1"/>
  <c r="AH306" i="24" s="1"/>
  <c r="AH763" i="24" a="1"/>
  <c r="AH763" i="24" s="1"/>
  <c r="AH764" i="24" a="1"/>
  <c r="AH764" i="24" s="1"/>
  <c r="AH705" i="24" a="1"/>
  <c r="AH705" i="24" s="1"/>
  <c r="AH459" i="24" a="1"/>
  <c r="AH459" i="24" s="1"/>
  <c r="AH299" i="24" a="1"/>
  <c r="AH299" i="24" s="1"/>
  <c r="AH325" i="24" a="1"/>
  <c r="AH325" i="24" s="1"/>
  <c r="AH367" i="24" a="1"/>
  <c r="AH367" i="24" s="1"/>
  <c r="AH458" i="24" a="1"/>
  <c r="AH458" i="24" s="1"/>
  <c r="AH532" i="24" a="1"/>
  <c r="AH532" i="24" s="1"/>
  <c r="AH611" i="24" a="1"/>
  <c r="AH611" i="24" s="1"/>
  <c r="AH651" i="24" a="1"/>
  <c r="AH651" i="24" s="1"/>
  <c r="AH657" i="24" a="1"/>
  <c r="AH657" i="24" s="1"/>
  <c r="AH125" i="24" a="1"/>
  <c r="AH125" i="24" s="1"/>
  <c r="AH49" i="24" a="1"/>
  <c r="AH49" i="24" s="1"/>
  <c r="AH181" i="24" a="1"/>
  <c r="AH181" i="24" s="1"/>
  <c r="AH641" i="24" a="1"/>
  <c r="AH641" i="24" s="1"/>
  <c r="AH111" i="24" a="1"/>
  <c r="AH111" i="24" s="1"/>
  <c r="AH64" i="24" a="1"/>
  <c r="AH64" i="24" s="1"/>
  <c r="AH654" i="24" a="1"/>
  <c r="AH654" i="24" s="1"/>
  <c r="AH762" i="24" a="1"/>
  <c r="AH762" i="24" s="1"/>
  <c r="AH126" i="24" a="1"/>
  <c r="AH126" i="24" s="1"/>
  <c r="AH456" i="24" a="1"/>
  <c r="AH456" i="24" s="1"/>
  <c r="AH269" i="24" a="1"/>
  <c r="AH269" i="24" s="1"/>
  <c r="AH314" i="24" a="1"/>
  <c r="AH314" i="24" s="1"/>
  <c r="AH341" i="24" a="1"/>
  <c r="AH341" i="24" s="1"/>
  <c r="AH33" i="24" a="1"/>
  <c r="AH33" i="24" s="1"/>
  <c r="AH399" i="24" a="1"/>
  <c r="AH399" i="24" s="1"/>
  <c r="AH500" i="24" a="1"/>
  <c r="AH500" i="24" s="1"/>
  <c r="AH558" i="24" a="1"/>
  <c r="AH558" i="24" s="1"/>
  <c r="AH637" i="24" a="1"/>
  <c r="AH637" i="24" s="1"/>
  <c r="AH695" i="24" a="1"/>
  <c r="AH695" i="24" s="1"/>
  <c r="AH701" i="24" a="1"/>
  <c r="AH701" i="24" s="1"/>
  <c r="AH100" i="24" a="1"/>
  <c r="AH100" i="24" s="1"/>
  <c r="AH5" i="24" a="1"/>
  <c r="AH5" i="24" s="1"/>
  <c r="AH201" i="24" a="1"/>
  <c r="AH201" i="24" s="1"/>
  <c r="AH256" i="24" a="1"/>
  <c r="AH256" i="24" s="1"/>
  <c r="AH315" i="24" a="1"/>
  <c r="AH315" i="24" s="1"/>
  <c r="AH396" i="24" a="1"/>
  <c r="AH396" i="24" s="1"/>
  <c r="AH440" i="24" a="1"/>
  <c r="AH440" i="24" s="1"/>
  <c r="AH480" i="24" a="1"/>
  <c r="AH480" i="24" s="1"/>
  <c r="AH143" i="24" a="1"/>
  <c r="AH143" i="24" s="1"/>
  <c r="AH39" i="24" a="1"/>
  <c r="AH39" i="24" s="1"/>
  <c r="AH122" i="24" a="1"/>
  <c r="AH122" i="24" s="1"/>
  <c r="AH527" i="24" a="1"/>
  <c r="AH527" i="24" s="1"/>
  <c r="AH133" i="24" a="1"/>
  <c r="AH133" i="24" s="1"/>
  <c r="AH20" i="24" a="1"/>
  <c r="AH20" i="24" s="1"/>
  <c r="AH17" i="24" a="1"/>
  <c r="AH17" i="24" s="1"/>
  <c r="AH197" i="24" a="1"/>
  <c r="AH197" i="24" s="1"/>
  <c r="AH494" i="24" a="1"/>
  <c r="AH494" i="24" s="1"/>
  <c r="AH445" i="24" a="1"/>
  <c r="AH445" i="24" s="1"/>
  <c r="AH202" i="24" a="1"/>
  <c r="AH202" i="24" s="1"/>
  <c r="AH506" i="24" a="1"/>
  <c r="AH506" i="24" s="1"/>
  <c r="AF663" i="24" a="1"/>
  <c r="AF663" i="24" s="1"/>
  <c r="AF329" i="24" a="1"/>
  <c r="AF329" i="24" s="1"/>
  <c r="AF132" i="24" a="1"/>
  <c r="AF132" i="24" s="1"/>
  <c r="AH388" i="24" a="1"/>
  <c r="AH388" i="24" s="1"/>
  <c r="AH698" i="24" a="1"/>
  <c r="AH698" i="24" s="1"/>
  <c r="AH730" i="24" a="1"/>
  <c r="AH730" i="24" s="1"/>
  <c r="AH634" i="24" a="1"/>
  <c r="AH634" i="24" s="1"/>
  <c r="AH471" i="24" a="1"/>
  <c r="AH471" i="24" s="1"/>
  <c r="AH326" i="24" a="1"/>
  <c r="AH326" i="24" s="1"/>
  <c r="AH340" i="24" a="1"/>
  <c r="AH340" i="24" s="1"/>
  <c r="AH775" i="24" a="1"/>
  <c r="AH775" i="24" s="1"/>
  <c r="AH191" i="24" a="1"/>
  <c r="AH191" i="24" s="1"/>
  <c r="AH349" i="24" a="1"/>
  <c r="AH349" i="24" s="1"/>
  <c r="AH495" i="24" a="1"/>
  <c r="AH495" i="24" s="1"/>
  <c r="AH509" i="24" a="1"/>
  <c r="AH509" i="24" s="1"/>
  <c r="AH352" i="24" a="1"/>
  <c r="AH352" i="24" s="1"/>
  <c r="AH513" i="24" a="1"/>
  <c r="AH513" i="24" s="1"/>
  <c r="AH630" i="24" a="1"/>
  <c r="AH630" i="24" s="1"/>
  <c r="AH649" i="24" a="1"/>
  <c r="AH649" i="24" s="1"/>
  <c r="AH655" i="24" a="1"/>
  <c r="AH655" i="24" s="1"/>
  <c r="AH581" i="24" a="1"/>
  <c r="AH581" i="24" s="1"/>
  <c r="AH761" i="24" a="1"/>
  <c r="AH761" i="24" s="1"/>
  <c r="AH249" i="24" a="1"/>
  <c r="AH249" i="24" s="1"/>
  <c r="AH118" i="24" a="1"/>
  <c r="AH118" i="24" s="1"/>
  <c r="AH23" i="24" a="1"/>
  <c r="AH23" i="24" s="1"/>
  <c r="AH748" i="24" a="1"/>
  <c r="AH748" i="24" s="1"/>
  <c r="AH384" i="24" a="1"/>
  <c r="AH384" i="24" s="1"/>
  <c r="AH550" i="24" a="1"/>
  <c r="AH550" i="24" s="1"/>
  <c r="AH472" i="24" a="1"/>
  <c r="AH472" i="24" s="1"/>
  <c r="AH368" i="24" a="1"/>
  <c r="AH368" i="24" s="1"/>
  <c r="AH394" i="24" a="1"/>
  <c r="AH394" i="24" s="1"/>
  <c r="AH169" i="24" a="1"/>
  <c r="AH169" i="24" s="1"/>
  <c r="AH270" i="24" a="1"/>
  <c r="AH270" i="24" s="1"/>
  <c r="AH416" i="24" a="1"/>
  <c r="AH416" i="24" s="1"/>
  <c r="AH716" i="24" a="1"/>
  <c r="AH716" i="24" s="1"/>
  <c r="AH615" i="24" a="1"/>
  <c r="AH615" i="24" s="1"/>
  <c r="AH627" i="24" a="1"/>
  <c r="AH627" i="24" s="1"/>
  <c r="AH545" i="24" a="1"/>
  <c r="AH545" i="24" s="1"/>
  <c r="AH687" i="24" a="1"/>
  <c r="AH687" i="24" s="1"/>
  <c r="AH165" i="24" a="1"/>
  <c r="AH165" i="24" s="1"/>
  <c r="AH670" i="24" a="1"/>
  <c r="AH670" i="24" s="1"/>
  <c r="AH700" i="24" a="1"/>
  <c r="AH700" i="24" s="1"/>
  <c r="AH621" i="24" a="1"/>
  <c r="AH621" i="24" s="1"/>
  <c r="AH681" i="24" a="1"/>
  <c r="AH681" i="24" s="1"/>
  <c r="AH152" i="24" a="1"/>
  <c r="AH152" i="24" s="1"/>
  <c r="AH252" i="24" a="1"/>
  <c r="AH252" i="24" s="1"/>
  <c r="AH309" i="24" a="1"/>
  <c r="AH309" i="24" s="1"/>
  <c r="AH372" i="24" a="1"/>
  <c r="AH372" i="24" s="1"/>
  <c r="AH442" i="24" a="1"/>
  <c r="AH442" i="24" s="1"/>
  <c r="AH543" i="24" a="1"/>
  <c r="AH543" i="24" s="1"/>
  <c r="AH572" i="24" a="1"/>
  <c r="AH572" i="24" s="1"/>
  <c r="AH600" i="24" a="1"/>
  <c r="AH600" i="24" s="1"/>
  <c r="AH27" i="24" a="1"/>
  <c r="AH27" i="24" s="1"/>
  <c r="AH107" i="24" a="1"/>
  <c r="AH107" i="24" s="1"/>
  <c r="AH88" i="24" a="1"/>
  <c r="AH88" i="24" s="1"/>
  <c r="AH571" i="24" a="1"/>
  <c r="AH571" i="24" s="1"/>
  <c r="AH110" i="24" a="1"/>
  <c r="AH110" i="24" s="1"/>
  <c r="AH160" i="24" a="1"/>
  <c r="AH160" i="24" s="1"/>
  <c r="AH591" i="24" a="1"/>
  <c r="AH591" i="24" s="1"/>
  <c r="AH690" i="24" a="1"/>
  <c r="AH690" i="24" s="1"/>
  <c r="AH718" i="24" a="1"/>
  <c r="AH718" i="24" s="1"/>
  <c r="AH771" i="24" a="1"/>
  <c r="AH771" i="24" s="1"/>
  <c r="AH190" i="24" a="1"/>
  <c r="AH190" i="24" s="1"/>
  <c r="AH240" i="24" a="1"/>
  <c r="AH240" i="24" s="1"/>
  <c r="AH260" i="24" a="1"/>
  <c r="AH260" i="24" s="1"/>
  <c r="AH172" i="24" a="1"/>
  <c r="AH172" i="24" s="1"/>
  <c r="AH339" i="24" a="1"/>
  <c r="AH339" i="24" s="1"/>
  <c r="AH412" i="24" a="1"/>
  <c r="AH412" i="24" s="1"/>
  <c r="AH492" i="24" a="1"/>
  <c r="AH492" i="24" s="1"/>
  <c r="AH579" i="24" a="1"/>
  <c r="AH579" i="24" s="1"/>
  <c r="AH610" i="24" a="1"/>
  <c r="AH610" i="24" s="1"/>
  <c r="AH629" i="24" a="1"/>
  <c r="AH629" i="24" s="1"/>
  <c r="AH68" i="24" a="1"/>
  <c r="AH68" i="24" s="1"/>
  <c r="AH48" i="24" a="1"/>
  <c r="AH48" i="24" s="1"/>
  <c r="AH127" i="24" a="1"/>
  <c r="AH127" i="24" s="1"/>
  <c r="AH200" i="24" a="1"/>
  <c r="AH200" i="24" s="1"/>
  <c r="AH228" i="24" a="1"/>
  <c r="AH228" i="24" s="1"/>
  <c r="AH321" i="24" a="1"/>
  <c r="AH321" i="24" s="1"/>
  <c r="AH376" i="24" a="1"/>
  <c r="AH376" i="24" s="1"/>
  <c r="AH402" i="24" a="1"/>
  <c r="AH402" i="24" s="1"/>
  <c r="AH99" i="24" a="1"/>
  <c r="AH99" i="24" s="1"/>
  <c r="AH105" i="24" a="1"/>
  <c r="AH105" i="24" s="1"/>
  <c r="AH31" i="24" a="1"/>
  <c r="AH31" i="24" s="1"/>
  <c r="AH465" i="24" a="1"/>
  <c r="AH465" i="24" s="1"/>
  <c r="AH51" i="24" a="1"/>
  <c r="AH51" i="24" s="1"/>
  <c r="AH141" i="24" a="1"/>
  <c r="AH141" i="24" s="1"/>
  <c r="AG778" i="24"/>
  <c r="E2" i="32"/>
  <c r="AH103" i="24" s="1" a="1"/>
  <c r="AH103" i="24" s="1"/>
  <c r="AH727" i="24" a="1"/>
  <c r="AH727" i="24" s="1"/>
  <c r="AH279" i="24" a="1"/>
  <c r="AH279" i="24" s="1"/>
  <c r="AH685" i="24" a="1"/>
  <c r="AH685" i="24" s="1"/>
  <c r="AH410" i="24" a="1"/>
  <c r="AH410" i="24" s="1"/>
  <c r="AF677" i="24" a="1"/>
  <c r="AF677" i="24" s="1"/>
  <c r="AF93" i="24" a="1"/>
  <c r="AF93" i="24" s="1"/>
  <c r="AF540" i="24" a="1"/>
  <c r="AF540" i="24" s="1"/>
  <c r="AF400" i="24" a="1"/>
  <c r="AF400" i="24" s="1"/>
  <c r="AF577" i="24" a="1"/>
  <c r="AF577" i="24" s="1"/>
  <c r="AF174" i="24" a="1"/>
  <c r="AF174" i="24" s="1"/>
  <c r="AH665" i="24" a="1"/>
  <c r="AH665" i="24" s="1"/>
  <c r="AH223" i="24" a="1"/>
  <c r="AH223" i="24" s="1"/>
  <c r="AH328" i="24" a="1"/>
  <c r="AH328" i="24" s="1"/>
  <c r="AH303" i="24" a="1"/>
  <c r="AH303" i="24" s="1"/>
  <c r="AH783" i="24" a="1"/>
  <c r="AH783" i="24" s="1"/>
  <c r="AH351" i="24" a="1"/>
  <c r="AH351" i="24" s="1"/>
  <c r="AH563" i="24" a="1"/>
  <c r="AH563" i="24" s="1"/>
  <c r="AH287" i="24" a="1"/>
  <c r="AH287" i="24" s="1"/>
  <c r="AH253" i="24" a="1"/>
  <c r="AH253" i="24" s="1"/>
  <c r="AH245" i="24" a="1"/>
  <c r="AH245" i="24" s="1"/>
  <c r="AH625" i="24" a="1"/>
  <c r="AH625" i="24" s="1"/>
  <c r="AH724" i="24" a="1"/>
  <c r="AH724" i="24" s="1"/>
  <c r="AH454" i="24" a="1"/>
  <c r="AH454" i="24" s="1"/>
  <c r="AH395" i="24" a="1"/>
  <c r="AH395" i="24" s="1"/>
  <c r="AH420" i="24" a="1"/>
  <c r="AH420" i="24" s="1"/>
  <c r="AH230" i="24" a="1"/>
  <c r="AH230" i="24" s="1"/>
  <c r="AH337" i="24" a="1"/>
  <c r="AH337" i="24" s="1"/>
  <c r="AH481" i="24" a="1"/>
  <c r="AH481" i="24" s="1"/>
  <c r="AH570" i="24" a="1"/>
  <c r="AH570" i="24" s="1"/>
  <c r="AH583" i="24" a="1"/>
  <c r="AH583" i="24" s="1"/>
  <c r="AH486" i="24" a="1"/>
  <c r="AH486" i="24" s="1"/>
  <c r="AH632" i="24" a="1"/>
  <c r="AH632" i="24" s="1"/>
  <c r="AH751" i="24" a="1"/>
  <c r="AH751" i="24" s="1"/>
  <c r="AH721" i="24" a="1"/>
  <c r="AH721" i="24" s="1"/>
  <c r="AH725" i="24" a="1"/>
  <c r="AH725" i="24" s="1"/>
  <c r="AH662" i="24" a="1"/>
  <c r="AH662" i="24" s="1"/>
  <c r="AH243" i="24" a="1"/>
  <c r="AH243" i="24" s="1"/>
  <c r="AH383" i="24" a="1"/>
  <c r="AH383" i="24" s="1"/>
  <c r="AH37" i="24" a="1"/>
  <c r="AH37" i="24" s="1"/>
  <c r="AH288" i="24" a="1"/>
  <c r="AH288" i="24" s="1"/>
  <c r="AH295" i="24" a="1"/>
  <c r="AH295" i="24" s="1"/>
  <c r="AH704" i="24" a="1"/>
  <c r="AH704" i="24" s="1"/>
  <c r="AH53" i="24" a="1"/>
  <c r="AH53" i="24" s="1"/>
  <c r="AH254" i="24" a="1"/>
  <c r="AH254" i="24" s="1"/>
  <c r="AH549" i="24" a="1"/>
  <c r="AH549" i="24" s="1"/>
  <c r="AH518" i="24" a="1"/>
  <c r="AH518" i="24" s="1"/>
  <c r="AH539" i="24" a="1"/>
  <c r="AH539" i="24" s="1"/>
  <c r="AH386" i="24" a="1"/>
  <c r="AH386" i="24" s="1"/>
  <c r="AH544" i="24" a="1"/>
  <c r="AH544" i="24" s="1"/>
  <c r="AH672" i="24" a="1"/>
  <c r="AH672" i="24" s="1"/>
  <c r="AH608" i="24" a="1"/>
  <c r="AH608" i="24" s="1"/>
  <c r="AH614" i="24" a="1"/>
  <c r="AH614" i="24" s="1"/>
  <c r="AH516" i="24" a="1"/>
  <c r="AH516" i="24" s="1"/>
  <c r="AH536" i="24" a="1"/>
  <c r="AH536" i="24" s="1"/>
  <c r="AH658" i="24" a="1"/>
  <c r="AH658" i="24" s="1"/>
  <c r="AH466" i="24" a="1"/>
  <c r="AH466" i="24" s="1"/>
  <c r="AH244" i="24" a="1"/>
  <c r="AH244" i="24" s="1"/>
  <c r="AH308" i="24" a="1"/>
  <c r="AH308" i="24" s="1"/>
  <c r="AH365" i="24" a="1"/>
  <c r="AH365" i="24" s="1"/>
  <c r="AH468" i="24" a="1"/>
  <c r="AH468" i="24" s="1"/>
  <c r="AH490" i="24" a="1"/>
  <c r="AH490" i="24" s="1"/>
  <c r="AH511" i="24" a="1"/>
  <c r="AH511" i="24" s="1"/>
  <c r="AH124" i="24" a="1"/>
  <c r="AH124" i="24" s="1"/>
  <c r="AH94" i="24" a="1"/>
  <c r="AH94" i="24" s="1"/>
  <c r="AH41" i="24" a="1"/>
  <c r="AH41" i="24" s="1"/>
  <c r="AH496" i="24" a="1"/>
  <c r="AH496" i="24" s="1"/>
  <c r="AH26" i="24" a="1"/>
  <c r="AH26" i="24" s="1"/>
  <c r="AH24" i="24" a="1"/>
  <c r="AH24" i="24" s="1"/>
  <c r="AH508" i="24" a="1"/>
  <c r="AH508" i="24" s="1"/>
  <c r="AH604" i="24" a="1"/>
  <c r="AH604" i="24" s="1"/>
  <c r="AH653" i="24" a="1"/>
  <c r="AH653" i="24" s="1"/>
  <c r="AH710" i="24" a="1"/>
  <c r="AH710" i="24" s="1"/>
  <c r="AH789" i="24" a="1"/>
  <c r="AH789" i="24" s="1"/>
  <c r="AH98" i="24" a="1"/>
  <c r="AH98" i="24" s="1"/>
  <c r="AH161" i="24" a="1"/>
  <c r="AH161" i="24" s="1"/>
  <c r="AH13" i="24" a="1"/>
  <c r="AH13" i="24" s="1"/>
  <c r="AH272" i="24" a="1"/>
  <c r="AH272" i="24" s="1"/>
  <c r="AH338" i="24" a="1"/>
  <c r="AH338" i="24" s="1"/>
  <c r="AH411" i="24" a="1"/>
  <c r="AH411" i="24" s="1"/>
  <c r="AH497" i="24" a="1"/>
  <c r="AH497" i="24" s="1"/>
  <c r="AH535" i="24" a="1"/>
  <c r="AH535" i="24" s="1"/>
  <c r="AH556" i="24" a="1"/>
  <c r="AH556" i="24" s="1"/>
  <c r="AH75" i="24" a="1"/>
  <c r="AH75" i="24" s="1"/>
  <c r="AH162" i="24" a="1"/>
  <c r="AH162" i="24" s="1"/>
  <c r="AH747" i="24" a="1"/>
  <c r="AH747" i="24" s="1"/>
  <c r="AH773" i="24" a="1"/>
  <c r="AH773" i="24" s="1"/>
  <c r="AH153" i="24" a="1"/>
  <c r="AH153" i="24" s="1"/>
  <c r="AH255" i="24" a="1"/>
  <c r="AH255" i="24" s="1"/>
  <c r="AH298" i="24" a="1"/>
  <c r="AH298" i="24" s="1"/>
  <c r="AH320" i="24" a="1"/>
  <c r="AH320" i="24" s="1"/>
  <c r="AH6" i="24" a="1"/>
  <c r="AH6" i="24" s="1"/>
  <c r="AH140" i="24" a="1"/>
  <c r="AH140" i="24" s="1"/>
  <c r="AH146" i="24" a="1"/>
  <c r="AH146" i="24" s="1"/>
  <c r="AH382" i="24" a="1"/>
  <c r="AH382" i="24" s="1"/>
  <c r="AH89" i="24" a="1"/>
  <c r="AH89" i="24" s="1"/>
  <c r="AH106" i="24" a="1"/>
  <c r="AH106" i="24" s="1"/>
  <c r="AG160" i="24"/>
  <c r="AH409" i="24" a="1"/>
  <c r="AH409" i="24" s="1"/>
  <c r="AH560" i="24" a="1"/>
  <c r="AH560" i="24" s="1"/>
  <c r="AH171" i="24" a="1"/>
  <c r="AH171" i="24" s="1"/>
  <c r="AH517" i="24" a="1"/>
  <c r="AH517" i="24" s="1"/>
  <c r="AH205" i="24" a="1"/>
  <c r="AH205" i="24" s="1"/>
  <c r="AF538" i="24" a="1"/>
  <c r="AF538" i="24" s="1"/>
  <c r="AH788" i="24" a="1"/>
  <c r="AH788" i="24" s="1"/>
  <c r="AH282" i="24" a="1"/>
  <c r="AH282" i="24" s="1"/>
  <c r="AH354" i="24" a="1"/>
  <c r="AH354" i="24" s="1"/>
  <c r="AH210" i="24" a="1"/>
  <c r="AH210" i="24" s="1"/>
  <c r="AH523" i="24" a="1"/>
  <c r="AH523" i="24" s="1"/>
  <c r="AH728" i="24" a="1"/>
  <c r="AH728" i="24" s="1"/>
  <c r="AH424" i="24" a="1"/>
  <c r="AH424" i="24" s="1"/>
  <c r="AH353" i="24" a="1"/>
  <c r="AH353" i="24" s="1"/>
  <c r="AH22" i="24" a="1"/>
  <c r="AH22" i="24" s="1"/>
  <c r="AH443" i="24" a="1"/>
  <c r="AH443" i="24" s="1"/>
  <c r="AH602" i="24" a="1"/>
  <c r="AH602" i="24" s="1"/>
  <c r="AH585" i="24" a="1"/>
  <c r="AH585" i="24" s="1"/>
  <c r="AH319" i="24" a="1"/>
  <c r="AH319" i="24" s="1"/>
  <c r="AH333" i="24" a="1"/>
  <c r="AH333" i="24" s="1"/>
  <c r="AH779" i="24" a="1"/>
  <c r="AH779" i="24" s="1"/>
  <c r="AH450" i="24" a="1"/>
  <c r="AH450" i="24" s="1"/>
  <c r="AH342" i="24" a="1"/>
  <c r="AH342" i="24" s="1"/>
  <c r="AH488" i="24" a="1"/>
  <c r="AH488" i="24" s="1"/>
  <c r="AH502" i="24" a="1"/>
  <c r="AH502" i="24" s="1"/>
  <c r="AH324" i="24" a="1"/>
  <c r="AH324" i="24" s="1"/>
  <c r="AH483" i="24" a="1"/>
  <c r="AH483" i="24" s="1"/>
  <c r="AH586" i="24" a="1"/>
  <c r="AH586" i="24" s="1"/>
  <c r="AH635" i="24" a="1"/>
  <c r="AH635" i="24" s="1"/>
  <c r="AH648" i="24" a="1"/>
  <c r="AH648" i="24" s="1"/>
  <c r="AH575" i="24" a="1"/>
  <c r="AH575" i="24" s="1"/>
  <c r="AH746" i="24" a="1"/>
  <c r="AH746" i="24" s="1"/>
  <c r="AH241" i="24" a="1"/>
  <c r="AH241" i="24" s="1"/>
  <c r="AH44" i="24" a="1"/>
  <c r="AH44" i="24" s="1"/>
  <c r="AH218" i="24" a="1"/>
  <c r="AH218" i="24" s="1"/>
  <c r="AH185" i="24" a="1"/>
  <c r="AH185" i="24" s="1"/>
  <c r="AH524" i="24" a="1"/>
  <c r="AH524" i="24" s="1"/>
  <c r="AH659" i="24" a="1"/>
  <c r="AH659" i="24" s="1"/>
  <c r="AH736" i="24" a="1"/>
  <c r="AH736" i="24" s="1"/>
  <c r="AH408" i="24" a="1"/>
  <c r="AH408" i="24" s="1"/>
  <c r="AH427" i="24" a="1"/>
  <c r="AH427" i="24" s="1"/>
  <c r="AH461" i="24" a="1"/>
  <c r="AH461" i="24" s="1"/>
  <c r="AH257" i="24" a="1"/>
  <c r="AH257" i="24" s="1"/>
  <c r="AH397" i="24" a="1"/>
  <c r="AH397" i="24" s="1"/>
  <c r="AH519" i="24" a="1"/>
  <c r="AH519" i="24" s="1"/>
  <c r="AH510" i="24" a="1"/>
  <c r="AH510" i="24" s="1"/>
  <c r="AH533" i="24" a="1"/>
  <c r="AH533" i="24" s="1"/>
  <c r="AH373" i="24" a="1"/>
  <c r="AH373" i="24" s="1"/>
  <c r="AH378" i="24" a="1"/>
  <c r="AH378" i="24" s="1"/>
  <c r="AH505" i="24" a="1"/>
  <c r="AH505" i="24" s="1"/>
  <c r="AH741" i="24" a="1"/>
  <c r="AH741" i="24" s="1"/>
  <c r="AH175" i="24" a="1"/>
  <c r="AH175" i="24" s="1"/>
  <c r="AH236" i="24" a="1"/>
  <c r="AH236" i="24" s="1"/>
  <c r="AH278" i="24" a="1"/>
  <c r="AH278" i="24" s="1"/>
  <c r="AH377" i="24" a="1"/>
  <c r="AH377" i="24" s="1"/>
  <c r="AH423" i="24" a="1"/>
  <c r="AH423" i="24" s="1"/>
  <c r="AH439" i="24" a="1"/>
  <c r="AH439" i="24" s="1"/>
  <c r="AH43" i="24" a="1"/>
  <c r="AH43" i="24" s="1"/>
  <c r="AH79" i="24" a="1"/>
  <c r="AH79" i="24" s="1"/>
  <c r="AH72" i="24" a="1"/>
  <c r="AH72" i="24" s="1"/>
  <c r="AH422" i="24" a="1"/>
  <c r="AH422" i="24" s="1"/>
  <c r="AH139" i="24" a="1"/>
  <c r="AH139" i="24" s="1"/>
  <c r="AH63" i="24" a="1"/>
  <c r="AH63" i="24" s="1"/>
  <c r="AH419" i="24" a="1"/>
  <c r="AH419" i="24" s="1"/>
  <c r="AH507" i="24" a="1"/>
  <c r="AH507" i="24" s="1"/>
  <c r="AH565" i="24" a="1"/>
  <c r="AH565" i="24" s="1"/>
  <c r="AH643" i="24" a="1"/>
  <c r="AH643" i="24" s="1"/>
  <c r="AH709" i="24" a="1"/>
  <c r="AH709" i="24" s="1"/>
  <c r="AH715" i="24" a="1"/>
  <c r="AH715" i="24" s="1"/>
  <c r="AH144" i="24" a="1"/>
  <c r="AH144" i="24" s="1"/>
  <c r="AH21" i="24" a="1"/>
  <c r="AH21" i="24" s="1"/>
  <c r="AH206" i="24" a="1"/>
  <c r="AH206" i="24" s="1"/>
  <c r="AH264" i="24" a="1"/>
  <c r="AH264" i="24" s="1"/>
  <c r="AH322" i="24" a="1"/>
  <c r="AH322" i="24" s="1"/>
  <c r="AH417" i="24" a="1"/>
  <c r="AH417" i="24" s="1"/>
  <c r="AH467" i="24" a="1"/>
  <c r="AH467" i="24" s="1"/>
  <c r="AH451" i="24" a="1"/>
  <c r="AH451" i="24" s="1"/>
  <c r="AH149" i="24" a="1"/>
  <c r="AH149" i="24" s="1"/>
  <c r="AH128" i="24" a="1"/>
  <c r="AH128" i="24" s="1"/>
  <c r="AH675" i="24" a="1"/>
  <c r="AH675" i="24" s="1"/>
  <c r="AH697" i="24" a="1"/>
  <c r="AH697" i="24" s="1"/>
  <c r="AH752" i="24" a="1"/>
  <c r="AH752" i="24" s="1"/>
  <c r="AH455" i="24" a="1"/>
  <c r="AH455" i="24" s="1"/>
  <c r="AH212" i="24" a="1"/>
  <c r="AH212" i="24" s="1"/>
  <c r="AH219" i="24" a="1"/>
  <c r="AH219" i="24" s="1"/>
  <c r="AH156" i="24" a="1"/>
  <c r="AH156" i="24" s="1"/>
  <c r="AH59" i="24" a="1"/>
  <c r="AH59" i="24" s="1"/>
  <c r="AH114" i="24" a="1"/>
  <c r="AH114" i="24" s="1"/>
  <c r="AH305" i="24" a="1"/>
  <c r="AH305" i="24" s="1"/>
  <c r="AH65" i="24" a="1"/>
  <c r="AH65" i="24" s="1"/>
  <c r="AH78" i="24" a="1"/>
  <c r="AH78" i="24" s="1"/>
  <c r="AH619" i="24" a="1"/>
  <c r="AH619" i="24" s="1"/>
  <c r="AH729" i="24" a="1"/>
  <c r="AH729" i="24" s="1"/>
  <c r="AH446" i="24" a="1"/>
  <c r="AH446" i="24" s="1"/>
  <c r="AH686" i="24" a="1"/>
  <c r="AH686" i="24" s="1"/>
  <c r="AH426" i="24" a="1"/>
  <c r="AH426" i="24" s="1"/>
  <c r="AF60" i="24" a="1"/>
  <c r="AF60" i="24" s="1"/>
  <c r="AF774" i="24" a="1"/>
  <c r="AF774" i="24" s="1"/>
  <c r="AH138" i="24" a="1"/>
  <c r="AH138" i="24" s="1"/>
  <c r="AH534" i="24" a="1"/>
  <c r="AH534" i="24" s="1"/>
  <c r="AH155" i="24" a="1"/>
  <c r="AH155" i="24" s="1"/>
  <c r="AH300" i="24" a="1"/>
  <c r="AH300" i="24" s="1"/>
  <c r="AH335" i="24" a="1"/>
  <c r="AH335" i="24" s="1"/>
  <c r="AH77" i="24" a="1"/>
  <c r="AH77" i="24" s="1"/>
  <c r="AH387" i="24" a="1"/>
  <c r="AH387" i="24" s="1"/>
  <c r="AH176" i="24" a="1"/>
  <c r="AH176" i="24" s="1"/>
  <c r="AH707" i="24" a="1"/>
  <c r="AH707" i="24" s="1"/>
  <c r="AH526" i="24" a="1"/>
  <c r="AH526" i="24" s="1"/>
  <c r="AH757" i="24" a="1"/>
  <c r="AH757" i="24" s="1"/>
  <c r="AH756" i="24" a="1"/>
  <c r="AH756" i="24" s="1"/>
  <c r="AH691" i="24" a="1"/>
  <c r="AH691" i="24" s="1"/>
  <c r="AH301" i="24" a="1"/>
  <c r="AH301" i="24" s="1"/>
  <c r="AH464" i="24" a="1"/>
  <c r="AH464" i="24" s="1"/>
  <c r="AH289" i="24" a="1"/>
  <c r="AH289" i="24" s="1"/>
  <c r="AH246" i="24" a="1"/>
  <c r="AH246" i="24" s="1"/>
  <c r="AH238" i="24" a="1"/>
  <c r="AH238" i="24" s="1"/>
  <c r="AH620" i="24" a="1"/>
  <c r="AH620" i="24" s="1"/>
  <c r="AH717" i="24" a="1"/>
  <c r="AH717" i="24" s="1"/>
  <c r="AH163" i="24" a="1"/>
  <c r="AH163" i="24" s="1"/>
  <c r="AH381" i="24" a="1"/>
  <c r="AH381" i="24" s="1"/>
  <c r="AH413" i="24" a="1"/>
  <c r="AH413" i="24" s="1"/>
  <c r="AH192" i="24" a="1"/>
  <c r="AH192" i="24" s="1"/>
  <c r="AH307" i="24" a="1"/>
  <c r="AH307" i="24" s="1"/>
  <c r="AH434" i="24" a="1"/>
  <c r="AH434" i="24" s="1"/>
  <c r="AH561" i="24" a="1"/>
  <c r="AH561" i="24" s="1"/>
  <c r="AH576" i="24" a="1"/>
  <c r="AH576" i="24" s="1"/>
  <c r="AH477" i="24" a="1"/>
  <c r="AH477" i="24" s="1"/>
  <c r="AH603" i="24" a="1"/>
  <c r="AH603" i="24" s="1"/>
  <c r="AH744" i="24" a="1"/>
  <c r="AH744" i="24" s="1"/>
  <c r="AH787" i="24" a="1"/>
  <c r="AH787" i="24" s="1"/>
  <c r="AH135" i="24" a="1"/>
  <c r="AH135" i="24" s="1"/>
  <c r="AH734" i="24" a="1"/>
  <c r="AH734" i="24" s="1"/>
  <c r="AH358" i="24" a="1"/>
  <c r="AH358" i="24" s="1"/>
  <c r="AH530" i="24" a="1"/>
  <c r="AH530" i="24" s="1"/>
  <c r="AH432" i="24" a="1"/>
  <c r="AH432" i="24" s="1"/>
  <c r="AH248" i="24" a="1"/>
  <c r="AH248" i="24" s="1"/>
  <c r="AH347" i="24" a="1"/>
  <c r="AH347" i="24" s="1"/>
  <c r="AH380" i="24" a="1"/>
  <c r="AH380" i="24" s="1"/>
  <c r="AH69" i="24" a="1"/>
  <c r="AH69" i="24" s="1"/>
  <c r="AH214" i="24" a="1"/>
  <c r="AH214" i="24" s="1"/>
  <c r="AH370" i="24" a="1"/>
  <c r="AH370" i="24" s="1"/>
  <c r="AH414" i="24" a="1"/>
  <c r="AH414" i="24" s="1"/>
  <c r="AH438" i="24" a="1"/>
  <c r="AH438" i="24" s="1"/>
  <c r="AH251" i="24" a="1"/>
  <c r="AH251" i="24" s="1"/>
  <c r="AH207" i="24" a="1"/>
  <c r="AH207" i="24" s="1"/>
  <c r="AH363" i="24" a="1"/>
  <c r="AH363" i="24" s="1"/>
  <c r="AH676" i="24" a="1"/>
  <c r="AH676" i="24" s="1"/>
  <c r="AH784" i="24" a="1"/>
  <c r="AH784" i="24" s="1"/>
  <c r="AH168" i="24" a="1"/>
  <c r="AH168" i="24" s="1"/>
  <c r="AH199" i="24" a="1"/>
  <c r="AH199" i="24" s="1"/>
  <c r="AH291" i="24" a="1"/>
  <c r="AH291" i="24" s="1"/>
  <c r="AH356" i="24" a="1"/>
  <c r="AH356" i="24" s="1"/>
  <c r="AH375" i="24" a="1"/>
  <c r="AH375" i="24" s="1"/>
  <c r="AH82" i="24" a="1"/>
  <c r="AH82" i="24" s="1"/>
  <c r="AH117" i="24" a="1"/>
  <c r="AH117" i="24" s="1"/>
  <c r="AH178" i="24" a="1"/>
  <c r="AH178" i="24" s="1"/>
  <c r="AH355" i="24" a="1"/>
  <c r="AH355" i="24" s="1"/>
  <c r="AH42" i="24" a="1"/>
  <c r="AH42" i="24" s="1"/>
  <c r="AH302" i="24" a="1"/>
  <c r="AH302" i="24" s="1"/>
  <c r="AH346" i="24" a="1"/>
  <c r="AH346" i="24" s="1"/>
  <c r="AH425" i="24" a="1"/>
  <c r="AH425" i="24" s="1"/>
  <c r="AH498" i="24" a="1"/>
  <c r="AH498" i="24" s="1"/>
  <c r="AH588" i="24" a="1"/>
  <c r="AH588" i="24" s="1"/>
  <c r="AH617" i="24" a="1"/>
  <c r="AH617" i="24" s="1"/>
  <c r="AH636" i="24" a="1"/>
  <c r="AH636" i="24" s="1"/>
  <c r="AH76" i="24" a="1"/>
  <c r="AH76" i="24" s="1"/>
  <c r="AH56" i="24" a="1"/>
  <c r="AH56" i="24" s="1"/>
  <c r="AH16" i="24" a="1"/>
  <c r="AH16" i="24" s="1"/>
  <c r="AH208" i="24" a="1"/>
  <c r="AH208" i="24" s="1"/>
  <c r="AH235" i="24" a="1"/>
  <c r="AH235" i="24" s="1"/>
  <c r="AH336" i="24" a="1"/>
  <c r="AH336" i="24" s="1"/>
  <c r="AH390" i="24" a="1"/>
  <c r="AH390" i="24" s="1"/>
  <c r="AH407" i="24" a="1"/>
  <c r="AH407" i="24" s="1"/>
  <c r="AH109" i="24" a="1"/>
  <c r="AH109" i="24" s="1"/>
  <c r="AH47" i="24" a="1"/>
  <c r="AH47" i="24" s="1"/>
  <c r="AH590" i="24" a="1"/>
  <c r="AH590" i="24" s="1"/>
  <c r="AH638" i="24" a="1"/>
  <c r="AH638" i="24" s="1"/>
  <c r="AH688" i="24" a="1"/>
  <c r="AH688" i="24" s="1"/>
  <c r="AH769" i="24" a="1"/>
  <c r="AH769" i="24" s="1"/>
  <c r="AH36" i="24" a="1"/>
  <c r="AH36" i="24" s="1"/>
  <c r="AH95" i="24" a="1"/>
  <c r="AH95" i="24" s="1"/>
  <c r="AH108" i="24" a="1"/>
  <c r="AH108" i="24" s="1"/>
  <c r="AH97" i="24" a="1"/>
  <c r="AH97" i="24" s="1"/>
  <c r="AH30" i="24" a="1"/>
  <c r="AH30" i="24" s="1"/>
  <c r="AH204" i="24" a="1"/>
  <c r="AH204" i="24" s="1"/>
  <c r="AH195" i="24" a="1"/>
  <c r="AH195" i="24" s="1"/>
  <c r="AH70" i="24" a="1"/>
  <c r="AH70" i="24" s="1"/>
  <c r="AH755" i="24" a="1"/>
  <c r="AH755" i="24" s="1"/>
  <c r="AH574" i="24" a="1"/>
  <c r="AH574" i="24" s="1"/>
  <c r="AH283" i="24" a="1"/>
  <c r="AH283" i="24" s="1"/>
  <c r="AH537" i="24" a="1"/>
  <c r="AH537" i="24" s="1"/>
  <c r="AH231" i="24" a="1"/>
  <c r="AH231" i="24" s="1"/>
  <c r="AC668" i="24"/>
  <c r="AC268" i="24"/>
  <c r="AC312" i="24"/>
  <c r="AC9" i="24"/>
  <c r="AC400" i="24"/>
  <c r="AE102" i="24"/>
  <c r="AE328" i="24"/>
  <c r="AE436" i="24"/>
  <c r="AE292" i="24"/>
  <c r="AE665" i="24"/>
  <c r="AE132" i="24"/>
  <c r="AE77" i="24"/>
  <c r="AE103" i="24"/>
  <c r="AE329" i="24"/>
  <c r="AE155" i="24"/>
  <c r="AE677" i="24"/>
  <c r="AE788" i="24"/>
  <c r="AE174" i="24"/>
  <c r="AE366" i="24"/>
  <c r="AE267" i="24"/>
  <c r="AE225" i="24"/>
  <c r="AE592" i="24"/>
  <c r="AE540" i="24"/>
  <c r="AE303" i="24"/>
  <c r="AE776" i="24"/>
  <c r="AE80" i="24"/>
  <c r="AE312" i="24"/>
  <c r="AE131" i="24"/>
  <c r="AE335" i="24"/>
  <c r="AE577" i="24"/>
  <c r="AE534" i="24"/>
  <c r="AE137" i="24"/>
  <c r="AE223" i="24"/>
  <c r="AE765" i="24"/>
  <c r="AE186" i="24"/>
  <c r="AE388" i="24"/>
  <c r="AE91" i="24"/>
  <c r="AE213" i="24"/>
  <c r="AE93" i="24"/>
  <c r="AE774" i="24"/>
  <c r="AE371" i="24"/>
  <c r="AE552" i="24"/>
  <c r="AE150" i="24"/>
  <c r="AE702" i="24"/>
  <c r="AE392" i="24"/>
  <c r="AE421" i="24"/>
  <c r="AE663" i="24"/>
  <c r="AE753" i="24"/>
  <c r="AE348" i="24"/>
  <c r="AE300" i="24"/>
  <c r="AE138" i="24"/>
  <c r="AF469" i="24" a="1"/>
  <c r="AF469" i="24" s="1"/>
  <c r="AC60" i="24"/>
  <c r="AC7" i="24"/>
  <c r="AC538" i="24"/>
  <c r="AC66" i="24"/>
  <c r="AC457" i="24"/>
  <c r="AF474" i="24" a="1"/>
  <c r="AF474" i="24" s="1"/>
  <c r="AF777" i="24" a="1"/>
  <c r="AF777" i="24" s="1"/>
  <c r="AF711" i="24" a="1"/>
  <c r="AF711" i="24" s="1"/>
  <c r="AF760" i="24" a="1"/>
  <c r="AF760" i="24" s="1"/>
  <c r="AF220" i="24" a="1"/>
  <c r="AF220" i="24" s="1"/>
  <c r="AE177" i="24"/>
  <c r="AF232" i="24" a="1"/>
  <c r="AF232" i="24" s="1"/>
  <c r="AF708" i="24" a="1"/>
  <c r="AF708" i="24" s="1"/>
  <c r="AE220" i="24"/>
  <c r="AF179" i="24" a="1"/>
  <c r="AF179" i="24" s="1"/>
  <c r="AF379" i="24" a="1"/>
  <c r="AF379" i="24" s="1"/>
  <c r="AF770" i="24" a="1"/>
  <c r="AF770" i="24" s="1"/>
  <c r="AE179" i="24"/>
  <c r="AF221" i="24" a="1"/>
  <c r="AF221" i="24" s="1"/>
  <c r="AF177" i="24" a="1"/>
  <c r="AF177" i="24" s="1"/>
  <c r="AF612" i="24" a="1"/>
  <c r="AF612" i="24" s="1"/>
  <c r="AE612" i="24"/>
  <c r="AF385" i="24" a="1"/>
  <c r="AF385" i="24" s="1"/>
  <c r="AF582" i="24" a="1"/>
  <c r="AF582" i="24" s="1"/>
  <c r="AE454" i="24"/>
  <c r="AF767" i="24" a="1"/>
  <c r="AF767" i="24" s="1"/>
  <c r="AE767" i="24"/>
  <c r="AE282" i="24"/>
  <c r="AE126" i="24"/>
  <c r="AE101" i="24"/>
  <c r="AG189" i="24"/>
  <c r="AG464" i="24"/>
  <c r="AG92" i="24"/>
  <c r="AG260" i="24"/>
  <c r="AG644" i="24"/>
  <c r="AG431" i="24"/>
  <c r="AG573" i="24"/>
  <c r="AG159" i="24"/>
  <c r="AG288" i="24"/>
  <c r="AG55" i="24"/>
  <c r="AG350" i="24"/>
  <c r="AG14" i="24"/>
  <c r="AG393" i="24"/>
  <c r="AG484" i="24"/>
  <c r="AG399" i="24"/>
  <c r="AG330" i="24"/>
  <c r="AG265" i="24"/>
  <c r="AG749" i="24"/>
  <c r="AG624" i="24"/>
  <c r="AG533" i="24"/>
  <c r="AG506" i="24"/>
  <c r="AG341" i="24"/>
  <c r="AG269" i="24"/>
  <c r="AG204" i="24"/>
  <c r="AG745" i="24"/>
  <c r="AG608" i="24"/>
  <c r="AG507" i="24"/>
  <c r="AG783" i="24"/>
  <c r="AG130" i="24"/>
  <c r="AG530" i="24"/>
  <c r="AG478" i="24"/>
  <c r="AG412" i="24"/>
  <c r="AG322" i="24"/>
  <c r="AG254" i="24"/>
  <c r="AG184" i="24"/>
  <c r="AG751" i="24"/>
  <c r="AG623" i="24"/>
  <c r="AG762" i="24"/>
  <c r="AG784" i="24"/>
  <c r="AG99" i="24"/>
  <c r="AG755" i="24"/>
  <c r="AG461" i="24"/>
  <c r="AG394" i="24"/>
  <c r="AG332" i="24"/>
  <c r="AG241" i="24"/>
  <c r="AG173" i="24"/>
  <c r="AG711" i="24"/>
  <c r="AG621" i="24"/>
  <c r="AG707" i="24"/>
  <c r="AG779" i="24"/>
  <c r="AG89" i="24"/>
  <c r="AG494" i="24"/>
  <c r="AG476" i="24"/>
  <c r="AG367" i="24"/>
  <c r="AG309" i="24"/>
  <c r="AG239" i="24"/>
  <c r="AG153" i="24"/>
  <c r="AG715" i="24"/>
  <c r="AG580" i="24"/>
  <c r="AG654" i="24"/>
  <c r="AG640" i="24"/>
  <c r="AG50" i="24"/>
  <c r="AG264" i="24"/>
  <c r="AG439" i="24"/>
  <c r="AG378" i="24"/>
  <c r="AG221" i="24"/>
  <c r="AG158" i="24"/>
  <c r="AG670" i="24"/>
  <c r="AG553" i="24"/>
  <c r="AG568" i="24"/>
  <c r="AG488" i="24"/>
  <c r="AG37" i="24"/>
  <c r="AG451" i="24"/>
  <c r="AG429" i="24"/>
  <c r="AG355" i="24"/>
  <c r="AG212" i="24"/>
  <c r="AG757" i="24"/>
  <c r="AG661" i="24"/>
  <c r="AG499" i="24"/>
  <c r="AG27" i="24"/>
  <c r="AG563" i="24"/>
  <c r="AG97" i="24"/>
  <c r="AG168" i="24"/>
  <c r="AG56" i="24"/>
  <c r="AG558" i="24"/>
  <c r="AG685" i="24"/>
  <c r="AG117" i="24"/>
  <c r="AG65" i="24"/>
  <c r="AG387" i="24"/>
  <c r="AG777" i="24"/>
  <c r="AG617" i="24"/>
  <c r="AG78" i="24"/>
  <c r="AG459" i="24"/>
  <c r="AG606" i="24"/>
  <c r="AG216" i="24"/>
  <c r="AG285" i="24"/>
  <c r="AG445" i="24"/>
  <c r="AG343" i="24"/>
  <c r="AG227" i="24"/>
  <c r="AG473" i="24"/>
  <c r="AG408" i="24"/>
  <c r="AG326" i="24"/>
  <c r="AG249" i="24"/>
  <c r="AG180" i="24"/>
  <c r="AG752" i="24"/>
  <c r="AG632" i="24"/>
  <c r="AG736" i="24"/>
  <c r="AG725" i="24"/>
  <c r="AG94" i="24"/>
  <c r="AG479" i="24"/>
  <c r="AG333" i="24"/>
  <c r="AG256" i="24"/>
  <c r="AG187" i="24"/>
  <c r="AG746" i="24"/>
  <c r="AG630" i="24"/>
  <c r="AG786" i="24"/>
  <c r="AG780" i="24"/>
  <c r="AG100" i="24"/>
  <c r="AG293" i="24"/>
  <c r="AG460" i="24"/>
  <c r="AG323" i="24"/>
  <c r="AG242" i="24"/>
  <c r="AG718" i="24"/>
  <c r="AG614" i="24"/>
  <c r="AG734" i="24"/>
  <c r="AG771" i="24"/>
  <c r="AG686" i="24"/>
  <c r="AG458" i="24"/>
  <c r="AG317" i="24"/>
  <c r="AG238" i="24"/>
  <c r="AG166" i="24"/>
  <c r="AG714" i="24"/>
  <c r="AG584" i="24"/>
  <c r="AG655" i="24"/>
  <c r="AG643" i="24"/>
  <c r="AG51" i="24"/>
  <c r="AG295" i="24"/>
  <c r="AG438" i="24"/>
  <c r="AG305" i="24"/>
  <c r="AG226" i="24"/>
  <c r="AG157" i="24"/>
  <c r="AG662" i="24"/>
  <c r="AG575" i="24"/>
  <c r="AG565" i="24"/>
  <c r="AG527" i="24"/>
  <c r="AG44" i="24"/>
  <c r="AG75" i="24"/>
  <c r="AG423" i="24"/>
  <c r="AG380" i="24"/>
  <c r="AG302" i="24"/>
  <c r="AG209" i="24"/>
  <c r="AG148" i="24"/>
  <c r="AG679" i="24"/>
  <c r="AG536" i="24"/>
  <c r="AG498" i="24"/>
  <c r="AG525" i="24"/>
  <c r="AG28" i="24"/>
  <c r="AG57" i="24"/>
  <c r="AG428" i="24"/>
  <c r="AG362" i="24"/>
  <c r="AG284" i="24"/>
  <c r="AG206" i="24"/>
  <c r="AG691" i="24"/>
  <c r="AG683" i="24"/>
  <c r="AG513" i="24"/>
  <c r="AG701" i="24"/>
  <c r="AG142" i="24"/>
  <c r="AG12" i="24"/>
  <c r="AG113" i="24"/>
  <c r="AG490" i="24"/>
  <c r="AG426" i="24"/>
  <c r="AG447" i="24"/>
  <c r="AG638" i="24"/>
  <c r="AG36" i="24"/>
  <c r="AG361" i="24"/>
  <c r="AG448" i="24"/>
  <c r="AG54" i="24"/>
  <c r="AG251" i="24"/>
  <c r="AG750" i="24"/>
  <c r="AG425" i="24"/>
  <c r="AG279" i="24"/>
  <c r="AG619" i="24"/>
  <c r="AG398" i="24"/>
  <c r="AG596" i="24"/>
  <c r="AG482" i="24"/>
  <c r="AG544" i="24"/>
  <c r="AG758" i="24"/>
  <c r="AG200" i="24"/>
  <c r="AG271" i="24"/>
  <c r="AG469" i="24"/>
  <c r="AG389" i="24"/>
  <c r="AG310" i="24"/>
  <c r="AG244" i="24"/>
  <c r="AG152" i="24"/>
  <c r="AG712" i="24"/>
  <c r="AG571" i="24"/>
  <c r="AG703" i="24"/>
  <c r="AG648" i="24"/>
  <c r="AG79" i="24"/>
  <c r="AG205" i="24"/>
  <c r="AG334" i="24"/>
  <c r="AG247" i="24"/>
  <c r="AG175" i="24"/>
  <c r="AG717" i="24"/>
  <c r="AG607" i="24"/>
  <c r="AG738" i="24"/>
  <c r="AG700" i="24"/>
  <c r="AG83" i="24"/>
  <c r="AG555" i="24"/>
  <c r="AG462" i="24"/>
  <c r="AG376" i="24"/>
  <c r="AG308" i="24"/>
  <c r="AG240" i="24"/>
  <c r="AG167" i="24"/>
  <c r="AG713" i="24"/>
  <c r="AG582" i="24"/>
  <c r="AG656" i="24"/>
  <c r="AG641" i="24"/>
  <c r="AG76" i="24"/>
  <c r="AG560" i="24"/>
  <c r="AG437" i="24"/>
  <c r="AG363" i="24"/>
  <c r="AG230" i="24"/>
  <c r="AG154" i="24"/>
  <c r="AG666" i="24"/>
  <c r="AG599" i="24"/>
  <c r="AG772" i="24"/>
  <c r="AG40" i="24"/>
  <c r="AG70" i="24"/>
  <c r="AG434" i="24"/>
  <c r="AG357" i="24"/>
  <c r="AG298" i="24"/>
  <c r="AG210" i="24"/>
  <c r="AG161" i="24"/>
  <c r="AG680" i="24"/>
  <c r="AG546" i="24"/>
  <c r="AG500" i="24"/>
  <c r="AG559" i="24"/>
  <c r="AG30" i="24"/>
  <c r="AG58" i="24"/>
  <c r="AG424" i="24"/>
  <c r="AG382" i="24"/>
  <c r="AG290" i="24"/>
  <c r="AG219" i="24"/>
  <c r="AG789" i="24"/>
  <c r="AG551" i="24"/>
  <c r="AG140" i="24"/>
  <c r="AG21" i="24"/>
  <c r="AG449" i="24"/>
  <c r="AG352" i="24"/>
  <c r="AG396" i="24"/>
  <c r="AG346" i="24"/>
  <c r="AG281" i="24"/>
  <c r="AG208" i="24"/>
  <c r="AG523" i="24"/>
  <c r="AG609" i="24"/>
  <c r="AG516" i="24"/>
  <c r="AG695" i="24"/>
  <c r="AG129" i="24"/>
  <c r="AG5" i="24"/>
  <c r="AG49" i="24"/>
  <c r="AG574" i="24"/>
  <c r="AG112" i="24"/>
  <c r="AG144" i="24"/>
  <c r="AG34" i="24"/>
  <c r="AG727" i="24"/>
  <c r="AG446" i="24"/>
  <c r="AG517" i="24"/>
  <c r="AG114" i="24"/>
  <c r="AG737" i="24"/>
  <c r="AG481" i="24"/>
  <c r="AG311" i="24"/>
  <c r="AG384" i="24"/>
  <c r="AG47" i="24"/>
  <c r="AG441" i="24"/>
  <c r="AG532" i="24"/>
  <c r="AG667" i="24"/>
  <c r="AG690" i="24"/>
  <c r="AG191" i="24"/>
  <c r="AG383" i="24"/>
  <c r="AG316" i="24"/>
  <c r="AG232" i="24"/>
  <c r="AG170" i="24"/>
  <c r="AG672" i="24"/>
  <c r="AG576" i="24"/>
  <c r="AG602" i="24"/>
  <c r="AG46" i="24"/>
  <c r="AG258" i="24"/>
  <c r="AG313" i="24"/>
  <c r="AG248" i="24"/>
  <c r="AG149" i="24"/>
  <c r="AG709" i="24"/>
  <c r="AG585" i="24"/>
  <c r="AG652" i="24"/>
  <c r="AG642" i="24"/>
  <c r="AG81" i="24"/>
  <c r="AG781" i="24"/>
  <c r="AG359" i="24"/>
  <c r="AG307" i="24"/>
  <c r="AG236" i="24"/>
  <c r="AG156" i="24"/>
  <c r="AG682" i="24"/>
  <c r="AG578" i="24"/>
  <c r="AG603" i="24"/>
  <c r="AG562" i="24"/>
  <c r="AG35" i="24"/>
  <c r="AG74" i="24"/>
  <c r="AG377" i="24"/>
  <c r="AG296" i="24"/>
  <c r="AG218" i="24"/>
  <c r="AG164" i="24"/>
  <c r="AG674" i="24"/>
  <c r="AG550" i="24"/>
  <c r="AG497" i="24"/>
  <c r="AG524" i="24"/>
  <c r="AG25" i="24"/>
  <c r="AG450" i="24"/>
  <c r="AG433" i="24"/>
  <c r="AG368" i="24"/>
  <c r="AG291" i="24"/>
  <c r="AG684" i="24"/>
  <c r="AG732" i="24"/>
  <c r="AG141" i="24"/>
  <c r="AG18" i="24"/>
  <c r="AG452" i="24"/>
  <c r="AG273" i="24"/>
  <c r="AG406" i="24"/>
  <c r="AG345" i="24"/>
  <c r="AG280" i="24"/>
  <c r="AG198" i="24"/>
  <c r="AG557" i="24"/>
  <c r="AG613" i="24"/>
  <c r="AG511" i="24"/>
  <c r="AG594" i="24"/>
  <c r="AG128" i="24"/>
  <c r="AG8" i="24"/>
  <c r="AG486" i="24"/>
  <c r="AG411" i="24"/>
  <c r="AG321" i="24"/>
  <c r="AG185" i="24"/>
  <c r="AG626" i="24"/>
  <c r="AG567" i="24"/>
  <c r="AG782" i="24"/>
  <c r="AG124" i="24"/>
  <c r="AG10" i="24"/>
  <c r="AG143" i="24"/>
  <c r="AG45" i="24"/>
  <c r="AG601" i="24"/>
  <c r="AG110" i="24"/>
  <c r="AG127" i="24"/>
  <c r="AG31" i="24"/>
  <c r="AG646" i="24"/>
  <c r="AG233" i="24"/>
  <c r="AG107" i="24"/>
  <c r="AG397" i="24"/>
  <c r="AG373" i="24"/>
  <c r="AG629" i="24"/>
  <c r="AG147" i="24"/>
  <c r="AG314" i="24"/>
  <c r="AG453" i="24"/>
  <c r="AG405" i="24"/>
  <c r="AG491" i="24"/>
  <c r="AG483" i="24"/>
  <c r="AG548" i="24"/>
  <c r="AG678" i="24"/>
  <c r="AG756" i="24"/>
  <c r="AG440" i="24"/>
  <c r="AG385" i="24"/>
  <c r="AG299" i="24"/>
  <c r="AG228" i="24"/>
  <c r="AG146" i="24"/>
  <c r="AG676" i="24"/>
  <c r="AG492" i="24"/>
  <c r="AG39" i="24"/>
  <c r="AG68" i="24"/>
  <c r="AG315" i="24"/>
  <c r="AG229" i="24"/>
  <c r="AG162" i="24"/>
  <c r="AG659" i="24"/>
  <c r="AG579" i="24"/>
  <c r="AG604" i="24"/>
  <c r="AG561" i="24"/>
  <c r="AG42" i="24"/>
  <c r="AG71" i="24"/>
  <c r="AG443" i="24"/>
  <c r="AG369" i="24"/>
  <c r="AG297" i="24"/>
  <c r="AG222" i="24"/>
  <c r="AG145" i="24"/>
  <c r="AG658" i="24"/>
  <c r="AG543" i="24"/>
  <c r="AG495" i="24"/>
  <c r="AG694" i="24"/>
  <c r="AG38" i="24"/>
  <c r="AG430" i="24"/>
  <c r="AG356" i="24"/>
  <c r="AG289" i="24"/>
  <c r="AG217" i="24"/>
  <c r="AG554" i="24"/>
  <c r="AG671" i="24"/>
  <c r="AG547" i="24"/>
  <c r="AG733" i="24"/>
  <c r="AG487" i="24"/>
  <c r="AG19" i="24"/>
  <c r="AG115" i="24"/>
  <c r="AG118" i="24"/>
  <c r="AG418" i="24"/>
  <c r="AG276" i="24"/>
  <c r="AG196" i="24"/>
  <c r="AG556" i="24"/>
  <c r="AG518" i="24"/>
  <c r="AG645" i="24"/>
  <c r="AG134" i="24"/>
  <c r="AG11" i="24"/>
  <c r="AG106" i="24"/>
  <c r="AG485" i="24"/>
  <c r="AG403" i="24"/>
  <c r="AG340" i="24"/>
  <c r="AG188" i="24"/>
  <c r="AG743" i="24"/>
  <c r="AG615" i="24"/>
  <c r="AG519" i="24"/>
  <c r="AG775" i="24"/>
  <c r="AG120" i="24"/>
  <c r="AG693" i="24"/>
  <c r="AG468" i="24"/>
  <c r="AG415" i="24"/>
  <c r="AG320" i="24"/>
  <c r="AG243" i="24"/>
  <c r="AG748" i="24"/>
  <c r="AG611" i="24"/>
  <c r="AG735" i="24"/>
  <c r="AG728" i="24"/>
  <c r="AG95" i="24"/>
  <c r="AG475" i="24"/>
  <c r="AG139" i="24"/>
  <c r="AG41" i="24"/>
  <c r="AG197" i="24"/>
  <c r="AG119" i="24"/>
  <c r="AG20" i="24"/>
  <c r="AG259" i="24"/>
  <c r="AG410" i="24"/>
  <c r="AG246" i="24"/>
  <c r="AG176" i="24"/>
  <c r="AG466" i="24"/>
  <c r="AG463" i="24"/>
  <c r="AG716" i="24"/>
  <c r="AG235" i="24"/>
  <c r="AG370" i="24"/>
  <c r="AG43" i="24"/>
  <c r="AG442" i="24"/>
  <c r="AG597" i="24"/>
  <c r="AG474" i="24"/>
  <c r="AG503" i="24"/>
  <c r="AG610" i="24"/>
  <c r="AG422" i="24"/>
  <c r="AG358" i="24"/>
  <c r="AG294" i="24"/>
  <c r="AG211" i="24"/>
  <c r="AG720" i="24"/>
  <c r="AG541" i="24"/>
  <c r="AG650" i="24"/>
  <c r="AG766" i="24"/>
  <c r="AG26" i="24"/>
  <c r="AG59" i="24"/>
  <c r="AG151" i="24"/>
  <c r="AG675" i="24"/>
  <c r="AG539" i="24"/>
  <c r="AG535" i="24"/>
  <c r="AG724" i="24"/>
  <c r="AG32" i="24"/>
  <c r="AG61" i="24"/>
  <c r="AG420" i="24"/>
  <c r="AG374" i="24"/>
  <c r="AG286" i="24"/>
  <c r="AG214" i="24"/>
  <c r="AG588" i="24"/>
  <c r="AG669" i="24"/>
  <c r="AG545" i="24"/>
  <c r="AG760" i="24"/>
  <c r="AG590" i="24"/>
  <c r="AG24" i="24"/>
  <c r="AG116" i="24"/>
  <c r="AG190" i="24"/>
  <c r="AG416" i="24"/>
  <c r="AG347" i="24"/>
  <c r="AG274" i="24"/>
  <c r="AG203" i="24"/>
  <c r="AG589" i="24"/>
  <c r="AG631" i="24"/>
  <c r="AG514" i="24"/>
  <c r="AG493" i="24"/>
  <c r="AG133" i="24"/>
  <c r="AG108" i="24"/>
  <c r="AG688" i="24"/>
  <c r="AG407" i="24"/>
  <c r="AG338" i="24"/>
  <c r="AG272" i="24"/>
  <c r="AG194" i="24"/>
  <c r="AG740" i="24"/>
  <c r="AG616" i="24"/>
  <c r="AG504" i="24"/>
  <c r="AG770" i="24"/>
  <c r="AG121" i="24"/>
  <c r="AG181" i="24"/>
  <c r="AG471" i="24"/>
  <c r="AG401" i="24"/>
  <c r="AG336" i="24"/>
  <c r="AG253" i="24"/>
  <c r="AG178" i="24"/>
  <c r="AG739" i="24"/>
  <c r="AG628" i="24"/>
  <c r="AG763" i="24"/>
  <c r="AG726" i="24"/>
  <c r="AG96" i="24"/>
  <c r="AG202" i="24"/>
  <c r="AG470" i="24"/>
  <c r="AG390" i="24"/>
  <c r="AG325" i="24"/>
  <c r="AG252" i="24"/>
  <c r="AG165" i="24"/>
  <c r="AG719" i="24"/>
  <c r="AG586" i="24"/>
  <c r="AG704" i="24"/>
  <c r="AG647" i="24"/>
  <c r="AG88" i="24"/>
  <c r="AG231" i="24"/>
  <c r="AG22" i="24"/>
  <c r="AG263" i="24"/>
  <c r="AG104" i="24"/>
  <c r="AG16" i="24"/>
  <c r="AG72" i="24"/>
  <c r="AG723" i="24"/>
  <c r="AG787" i="24"/>
  <c r="AG318" i="24"/>
  <c r="AG697" i="24"/>
  <c r="AG581" i="24"/>
  <c r="AG172" i="24"/>
  <c r="AG301" i="24"/>
  <c r="AG67" i="24"/>
  <c r="AG413" i="24"/>
  <c r="AG639" i="24"/>
  <c r="AG432" i="24"/>
  <c r="AG651" i="24"/>
  <c r="AG472" i="24"/>
  <c r="AG510" i="24"/>
  <c r="AG419" i="24"/>
  <c r="AG353" i="24"/>
  <c r="AG278" i="24"/>
  <c r="AG192" i="24"/>
  <c r="AG692" i="24"/>
  <c r="AG509" i="24"/>
  <c r="AG649" i="24"/>
  <c r="AG15" i="24"/>
  <c r="AG111" i="24"/>
  <c r="AG354" i="24"/>
  <c r="AG287" i="24"/>
  <c r="AG215" i="24"/>
  <c r="AG721" i="24"/>
  <c r="AG660" i="24"/>
  <c r="AG542" i="24"/>
  <c r="AG759" i="24"/>
  <c r="AG591" i="24"/>
  <c r="AG23" i="24"/>
  <c r="AG444" i="24"/>
  <c r="AG379" i="24"/>
  <c r="AG417" i="24"/>
  <c r="AG349" i="24"/>
  <c r="AG277" i="24"/>
  <c r="AG195" i="24"/>
  <c r="AG636" i="24"/>
  <c r="AG627" i="24"/>
  <c r="AG501" i="24"/>
  <c r="AG529" i="24"/>
  <c r="AG105" i="24"/>
  <c r="AG283" i="24"/>
  <c r="AG414" i="24"/>
  <c r="AG339" i="24"/>
  <c r="AG270" i="24"/>
  <c r="AG199" i="24"/>
  <c r="AG742" i="24"/>
  <c r="AG635" i="24"/>
  <c r="AG502" i="24"/>
  <c r="AG773" i="24"/>
  <c r="AG122" i="24"/>
  <c r="AG583" i="24"/>
  <c r="AG480" i="24"/>
  <c r="AG404" i="24"/>
  <c r="AG324" i="24"/>
  <c r="AG257" i="24"/>
  <c r="AG182" i="24"/>
  <c r="AG744" i="24"/>
  <c r="AG622" i="24"/>
  <c r="AG761" i="24"/>
  <c r="AG730" i="24"/>
  <c r="AG86" i="24"/>
  <c r="AG699" i="24"/>
  <c r="AG467" i="24"/>
  <c r="AG245" i="24"/>
  <c r="AG169" i="24"/>
  <c r="AG708" i="24"/>
  <c r="AG620" i="24"/>
  <c r="AG705" i="24"/>
  <c r="AG82" i="24"/>
  <c r="AG171" i="24"/>
  <c r="AG455" i="24"/>
  <c r="AG365" i="24"/>
  <c r="AG306" i="24"/>
  <c r="AG234" i="24"/>
  <c r="AG673" i="24"/>
  <c r="AG570" i="24"/>
  <c r="AG600" i="24"/>
  <c r="AG593" i="24"/>
  <c r="AG52" i="24"/>
  <c r="AG261" i="24"/>
  <c r="AG17" i="24"/>
  <c r="AG69" i="24"/>
  <c r="AG98" i="24"/>
  <c r="AG125" i="24"/>
  <c r="AG63" i="24"/>
  <c r="AG224" i="24"/>
  <c r="AG372" i="24"/>
  <c r="AG741" i="24"/>
  <c r="AG427" i="24"/>
  <c r="AG653" i="24"/>
  <c r="AG657" i="24"/>
  <c r="AG381" i="24"/>
  <c r="AG29" i="24"/>
  <c r="AG395" i="24"/>
  <c r="AG135" i="24"/>
  <c r="AG696" i="24"/>
  <c r="AG337" i="24"/>
  <c r="AG409" i="24"/>
  <c r="AG342" i="24"/>
  <c r="AG193" i="24"/>
  <c r="AG522" i="24"/>
  <c r="AG618" i="24"/>
  <c r="AG508" i="24"/>
  <c r="AG698" i="24"/>
  <c r="AG496" i="24"/>
  <c r="AG351" i="24"/>
  <c r="AG275" i="24"/>
  <c r="AG201" i="24"/>
  <c r="AG637" i="24"/>
  <c r="AG681" i="24"/>
  <c r="AG512" i="24"/>
  <c r="AG564" i="24"/>
  <c r="AG136" i="24"/>
  <c r="AG13" i="24"/>
  <c r="AG109" i="24"/>
  <c r="AG768" i="24"/>
  <c r="AG402" i="24"/>
  <c r="AG344" i="24"/>
  <c r="AG266" i="24"/>
  <c r="AG207" i="24"/>
  <c r="AG747" i="24"/>
  <c r="AG634" i="24"/>
  <c r="AG505" i="24"/>
  <c r="AG785" i="24"/>
  <c r="AG123" i="24"/>
  <c r="AG386" i="24"/>
  <c r="AG465" i="24"/>
  <c r="AG327" i="24"/>
  <c r="AG255" i="24"/>
  <c r="AG183" i="24"/>
  <c r="AG754" i="24"/>
  <c r="AG625" i="24"/>
  <c r="AG764" i="24"/>
  <c r="AG731" i="24"/>
  <c r="AG87" i="24"/>
  <c r="AG537" i="24"/>
  <c r="AG477" i="24"/>
  <c r="AG391" i="24"/>
  <c r="AG331" i="24"/>
  <c r="AG250" i="24"/>
  <c r="AG710" i="24"/>
  <c r="AG633" i="24"/>
  <c r="AG706" i="24"/>
  <c r="AG769" i="24"/>
  <c r="AG729" i="24"/>
  <c r="AG456" i="24"/>
  <c r="AG375" i="24"/>
  <c r="AG319" i="24"/>
  <c r="AG237" i="24"/>
  <c r="AG687" i="24"/>
  <c r="AG572" i="24"/>
  <c r="AG598" i="24"/>
  <c r="AG595" i="24"/>
  <c r="AG48" i="24"/>
  <c r="AG262" i="24"/>
  <c r="AG435" i="24"/>
  <c r="AG360" i="24"/>
  <c r="AG304" i="24"/>
  <c r="AG163" i="24"/>
  <c r="AG664" i="24"/>
  <c r="AG549" i="24"/>
  <c r="AG531" i="24"/>
  <c r="AG489" i="24"/>
  <c r="AG33" i="24"/>
  <c r="AG64" i="24"/>
  <c r="AG90" i="24"/>
  <c r="AG6" i="24"/>
  <c r="AG62" i="24"/>
  <c r="AG526" i="24"/>
  <c r="AG84" i="24"/>
  <c r="AG722" i="24"/>
  <c r="AG53" i="24"/>
  <c r="AG73" i="24"/>
  <c r="AK2" i="24"/>
  <c r="AJ2" i="24"/>
  <c r="AI528" i="24" s="1"/>
  <c r="AJ85" i="24" l="1" a="1"/>
  <c r="AJ85" i="24" s="1"/>
  <c r="AI85" i="24"/>
  <c r="AH668" i="24" a="1"/>
  <c r="AH668" i="24" s="1"/>
  <c r="AI515" i="24"/>
  <c r="AJ515" i="24" a="1"/>
  <c r="AJ515" i="24" s="1"/>
  <c r="AH66" i="24" a="1"/>
  <c r="AH66" i="24" s="1"/>
  <c r="AH364" i="24" a="1"/>
  <c r="AH364" i="24" s="1"/>
  <c r="AH400" i="24" a="1"/>
  <c r="AH400" i="24" s="1"/>
  <c r="AI521" i="24"/>
  <c r="AI566" i="24"/>
  <c r="AI569" i="24"/>
  <c r="AI689" i="24"/>
  <c r="AJ605" i="24" a="1"/>
  <c r="AJ605" i="24" s="1"/>
  <c r="AJ587" i="24" a="1"/>
  <c r="AJ587" i="24" s="1"/>
  <c r="AJ521" i="24" a="1"/>
  <c r="AJ521" i="24" s="1"/>
  <c r="AJ447" i="24" a="1"/>
  <c r="AJ447" i="24" s="1"/>
  <c r="Q116" i="31"/>
  <c r="AC116" i="31"/>
  <c r="AJ520" i="24" a="1"/>
  <c r="AJ520" i="24" s="1"/>
  <c r="AJ528" i="24" a="1"/>
  <c r="AJ528" i="24" s="1"/>
  <c r="AI605" i="24"/>
  <c r="AJ689" i="24" a="1"/>
  <c r="AJ689" i="24" s="1"/>
  <c r="AI520" i="24"/>
  <c r="AJ569" i="24" a="1"/>
  <c r="AJ569" i="24" s="1"/>
  <c r="AI587" i="24"/>
  <c r="AJ566" i="24" a="1"/>
  <c r="AJ566" i="24" s="1"/>
  <c r="AH540" i="24" a="1"/>
  <c r="AH540" i="24" s="1"/>
  <c r="AH457" i="24" a="1"/>
  <c r="AH457" i="24" s="1"/>
  <c r="AH213" i="24" a="1"/>
  <c r="AH213" i="24" s="1"/>
  <c r="AH774" i="24" a="1"/>
  <c r="AH774" i="24" s="1"/>
  <c r="AH7" i="24" a="1"/>
  <c r="AH7" i="24" s="1"/>
  <c r="AH348" i="24" a="1"/>
  <c r="AH348" i="24" s="1"/>
  <c r="AH421" i="24" a="1"/>
  <c r="AH421" i="24" s="1"/>
  <c r="AH491" i="24" a="1"/>
  <c r="AH491" i="24" s="1"/>
  <c r="AH93" i="24" a="1"/>
  <c r="AH93" i="24" s="1"/>
  <c r="AH9" i="24" a="1"/>
  <c r="AH9" i="24" s="1"/>
  <c r="AH371" i="24" a="1"/>
  <c r="AH371" i="24" s="1"/>
  <c r="AH102" i="24" a="1"/>
  <c r="AH102" i="24" s="1"/>
  <c r="AH60" i="24" a="1"/>
  <c r="AH60" i="24" s="1"/>
  <c r="AH137" i="24" a="1"/>
  <c r="AH137" i="24" s="1"/>
  <c r="AH538" i="24" a="1"/>
  <c r="AH538" i="24" s="1"/>
  <c r="AH267" i="24" a="1"/>
  <c r="AH267" i="24" s="1"/>
  <c r="AH776" i="24" a="1"/>
  <c r="AH776" i="24" s="1"/>
  <c r="AH268" i="24" a="1"/>
  <c r="AH268" i="24" s="1"/>
  <c r="AH436" i="24" a="1"/>
  <c r="AH436" i="24" s="1"/>
  <c r="AH80" i="24" a="1"/>
  <c r="AH80" i="24" s="1"/>
  <c r="AJ299" i="24" a="1"/>
  <c r="AJ299" i="24" s="1"/>
  <c r="AJ545" i="24" a="1"/>
  <c r="AJ545" i="24" s="1"/>
  <c r="AJ430" i="24" a="1"/>
  <c r="AJ430" i="24" s="1"/>
  <c r="AJ692" i="24" a="1"/>
  <c r="AJ692" i="24" s="1"/>
  <c r="AJ54" i="24" a="1"/>
  <c r="AJ54" i="24" s="1"/>
  <c r="AJ307" i="24" a="1"/>
  <c r="AJ307" i="24" s="1"/>
  <c r="AJ477" i="24" a="1"/>
  <c r="AJ477" i="24" s="1"/>
  <c r="AJ611" i="24" a="1"/>
  <c r="AJ611" i="24" s="1"/>
  <c r="AJ754" i="24" a="1"/>
  <c r="AJ754" i="24" s="1"/>
  <c r="AJ201" i="24" a="1"/>
  <c r="AJ201" i="24" s="1"/>
  <c r="AJ393" i="24" a="1"/>
  <c r="AJ393" i="24" s="1"/>
  <c r="AJ645" i="24" a="1"/>
  <c r="AJ645" i="24" s="1"/>
  <c r="AJ42" i="24" a="1"/>
  <c r="AJ42" i="24" s="1"/>
  <c r="AJ90" i="24" a="1"/>
  <c r="AJ90" i="24" s="1"/>
  <c r="AJ603" i="24" a="1"/>
  <c r="AJ603" i="24" s="1"/>
  <c r="AJ747" i="24" a="1"/>
  <c r="AJ747" i="24" s="1"/>
  <c r="AJ178" i="24" a="1"/>
  <c r="AJ178" i="24" s="1"/>
  <c r="AJ384" i="24" a="1"/>
  <c r="AJ384" i="24" s="1"/>
  <c r="AJ548" i="24" a="1"/>
  <c r="AJ548" i="24" s="1"/>
  <c r="AJ745" i="24" a="1"/>
  <c r="AJ745" i="24" s="1"/>
  <c r="AJ701" i="24" a="1"/>
  <c r="AJ701" i="24" s="1"/>
  <c r="AJ352" i="24" a="1"/>
  <c r="AJ352" i="24" s="1"/>
  <c r="AJ596" i="24" a="1"/>
  <c r="AJ596" i="24" s="1"/>
  <c r="AJ719" i="24" a="1"/>
  <c r="AJ719" i="24" s="1"/>
  <c r="AJ148" i="24" a="1"/>
  <c r="AJ148" i="24" s="1"/>
  <c r="AJ305" i="24" a="1"/>
  <c r="AJ305" i="24" s="1"/>
  <c r="AJ527" i="24" a="1"/>
  <c r="AJ527" i="24" s="1"/>
  <c r="AJ695" i="24" a="1"/>
  <c r="AJ695" i="24" s="1"/>
  <c r="AJ123" i="24" a="1"/>
  <c r="AJ123" i="24" s="1"/>
  <c r="AJ254" i="24" a="1"/>
  <c r="AJ254" i="24" s="1"/>
  <c r="AJ418" i="24" a="1"/>
  <c r="AJ418" i="24" s="1"/>
  <c r="AJ700" i="24" a="1"/>
  <c r="AJ700" i="24" s="1"/>
  <c r="AJ53" i="24" a="1"/>
  <c r="AJ53" i="24" s="1"/>
  <c r="AJ209" i="24" a="1"/>
  <c r="AJ209" i="24" s="1"/>
  <c r="AJ363" i="24" a="1"/>
  <c r="AJ363" i="24" s="1"/>
  <c r="AJ593" i="24" a="1"/>
  <c r="AJ593" i="24" s="1"/>
  <c r="AJ752" i="24" a="1"/>
  <c r="AJ752" i="24" s="1"/>
  <c r="AJ159" i="24" a="1"/>
  <c r="AJ159" i="24" s="1"/>
  <c r="AJ317" i="24" a="1"/>
  <c r="AJ317" i="24" s="1"/>
  <c r="AJ502" i="24" a="1"/>
  <c r="AJ502" i="24" s="1"/>
  <c r="AJ678" i="24" a="1"/>
  <c r="AJ678" i="24" s="1"/>
  <c r="AJ46" i="24" a="1"/>
  <c r="AJ46" i="24" s="1"/>
  <c r="AJ266" i="24" a="1"/>
  <c r="AJ266" i="24" s="1"/>
  <c r="AJ432" i="24" a="1"/>
  <c r="AJ432" i="24" s="1"/>
  <c r="AJ586" i="24" a="1"/>
  <c r="AJ586" i="24" s="1"/>
  <c r="AJ746" i="24" a="1"/>
  <c r="AJ746" i="24" s="1"/>
  <c r="AJ153" i="24" a="1"/>
  <c r="AJ153" i="24" s="1"/>
  <c r="AJ212" i="24" a="1"/>
  <c r="AJ212" i="24" s="1"/>
  <c r="AJ330" i="24" a="1"/>
  <c r="AJ330" i="24" s="1"/>
  <c r="AJ501" i="24" a="1"/>
  <c r="AJ501" i="24" s="1"/>
  <c r="AJ698" i="24" a="1"/>
  <c r="AJ698" i="24" s="1"/>
  <c r="AJ87" i="24" a="1"/>
  <c r="AJ87" i="24" s="1"/>
  <c r="AJ280" i="24" a="1"/>
  <c r="AJ280" i="24" s="1"/>
  <c r="AJ505" i="24" a="1"/>
  <c r="AJ505" i="24" s="1"/>
  <c r="AJ666" i="24" a="1"/>
  <c r="AJ666" i="24" s="1"/>
  <c r="AJ74" i="24" a="1"/>
  <c r="AJ74" i="24" s="1"/>
  <c r="AJ539" i="24" a="1"/>
  <c r="AJ539" i="24" s="1"/>
  <c r="AJ444" i="24" a="1"/>
  <c r="AJ444" i="24" s="1"/>
  <c r="AJ705" i="24" a="1"/>
  <c r="AJ705" i="24" s="1"/>
  <c r="AJ129" i="24" a="1"/>
  <c r="AJ129" i="24" s="1"/>
  <c r="AJ342" i="24" a="1"/>
  <c r="AJ342" i="24" s="1"/>
  <c r="AJ490" i="24" a="1"/>
  <c r="AJ490" i="24" s="1"/>
  <c r="AJ615" i="24" a="1"/>
  <c r="AJ615" i="24" s="1"/>
  <c r="AJ737" i="24" a="1"/>
  <c r="AJ737" i="24" s="1"/>
  <c r="AJ136" i="24" a="1"/>
  <c r="AJ136" i="24" s="1"/>
  <c r="AJ217" i="24" a="1"/>
  <c r="AJ217" i="24" s="1"/>
  <c r="AJ402" i="24" a="1"/>
  <c r="AJ402" i="24" s="1"/>
  <c r="AJ630" i="24" a="1"/>
  <c r="AJ630" i="24" s="1"/>
  <c r="AJ59" i="24" a="1"/>
  <c r="AJ59" i="24" s="1"/>
  <c r="AJ256" i="24" a="1"/>
  <c r="AJ256" i="24" s="1"/>
  <c r="AJ406" i="24" a="1"/>
  <c r="AJ406" i="24" s="1"/>
  <c r="AJ608" i="24" a="1"/>
  <c r="AJ608" i="24" s="1"/>
  <c r="AJ89" i="24" a="1"/>
  <c r="AJ89" i="24" s="1"/>
  <c r="AJ443" i="24" a="1"/>
  <c r="AJ443" i="24" s="1"/>
  <c r="AJ12" i="24" a="1"/>
  <c r="AJ12" i="24" s="1"/>
  <c r="AJ353" i="24" a="1"/>
  <c r="AJ353" i="24" s="1"/>
  <c r="AJ503" i="24" a="1"/>
  <c r="AJ503" i="24" s="1"/>
  <c r="AJ81" i="24" a="1"/>
  <c r="AJ81" i="24" s="1"/>
  <c r="AJ246" i="24" a="1"/>
  <c r="AJ246" i="24" s="1"/>
  <c r="AJ651" i="24" a="1"/>
  <c r="AJ651" i="24" s="1"/>
  <c r="AJ175" i="24" a="1"/>
  <c r="AJ175" i="24" s="1"/>
  <c r="AJ308" i="24" a="1"/>
  <c r="AJ308" i="24" s="1"/>
  <c r="AJ619" i="24" a="1"/>
  <c r="AJ619" i="24" s="1"/>
  <c r="AJ506" i="24" a="1"/>
  <c r="AJ506" i="24" s="1"/>
  <c r="AJ686" i="24" a="1"/>
  <c r="AJ686" i="24" s="1"/>
  <c r="AJ10" i="24" a="1"/>
  <c r="AJ10" i="24" s="1"/>
  <c r="AJ361" i="24" a="1"/>
  <c r="AJ361" i="24" s="1"/>
  <c r="AJ283" i="24" a="1"/>
  <c r="AJ283" i="24" s="1"/>
  <c r="AJ31" i="24" a="1"/>
  <c r="AJ31" i="24" s="1"/>
  <c r="AJ210" i="24" a="1"/>
  <c r="AJ210" i="24" s="1"/>
  <c r="AJ157" i="24" a="1"/>
  <c r="AJ157" i="24" s="1"/>
  <c r="AJ358" i="24" a="1"/>
  <c r="AJ358" i="24" s="1"/>
  <c r="AJ649" i="24" a="1"/>
  <c r="AJ649" i="24" s="1"/>
  <c r="AJ218" i="24" a="1"/>
  <c r="AJ218" i="24" s="1"/>
  <c r="AJ365" i="24" a="1"/>
  <c r="AJ365" i="24" s="1"/>
  <c r="AJ550" i="24" a="1"/>
  <c r="AJ550" i="24" s="1"/>
  <c r="AJ690" i="24" a="1"/>
  <c r="AJ690" i="24" s="1"/>
  <c r="AJ23" i="24" a="1"/>
  <c r="AJ23" i="24" s="1"/>
  <c r="AJ326" i="24" a="1"/>
  <c r="AJ326" i="24" s="1"/>
  <c r="AJ562" i="24" a="1"/>
  <c r="AJ562" i="24" s="1"/>
  <c r="AJ751" i="24" a="1"/>
  <c r="AJ751" i="24" s="1"/>
  <c r="AJ715" i="24" a="1"/>
  <c r="AJ715" i="24" s="1"/>
  <c r="AJ543" i="24" a="1"/>
  <c r="AJ543" i="24" s="1"/>
  <c r="AJ683" i="24" a="1"/>
  <c r="AJ683" i="24" s="1"/>
  <c r="AJ8" i="24" a="1"/>
  <c r="AJ8" i="24" s="1"/>
  <c r="AJ319" i="24" a="1"/>
  <c r="AJ319" i="24" s="1"/>
  <c r="AJ472" i="24" a="1"/>
  <c r="AJ472" i="24" s="1"/>
  <c r="AJ659" i="24" a="1"/>
  <c r="AJ659" i="24" s="1"/>
  <c r="AJ381" i="24" a="1"/>
  <c r="AJ381" i="24" s="1"/>
  <c r="AJ291" i="24" a="1"/>
  <c r="AJ291" i="24" s="1"/>
  <c r="AJ524" i="24" a="1"/>
  <c r="AJ524" i="24" s="1"/>
  <c r="AJ656" i="24" a="1"/>
  <c r="AJ656" i="24" s="1"/>
  <c r="AJ61" i="24" a="1"/>
  <c r="AJ61" i="24" s="1"/>
  <c r="AJ242" i="24" a="1"/>
  <c r="AJ242" i="24" s="1"/>
  <c r="AJ473" i="24" a="1"/>
  <c r="AJ473" i="24" s="1"/>
  <c r="AJ622" i="24" a="1"/>
  <c r="AJ622" i="24" s="1"/>
  <c r="AJ28" i="24" a="1"/>
  <c r="AJ28" i="24" s="1"/>
  <c r="AJ346" i="24" a="1"/>
  <c r="AJ346" i="24" s="1"/>
  <c r="AJ590" i="24" a="1"/>
  <c r="AJ590" i="24" s="1"/>
  <c r="AJ713" i="24" a="1"/>
  <c r="AJ713" i="24" s="1"/>
  <c r="AJ141" i="24" a="1"/>
  <c r="AJ141" i="24" s="1"/>
  <c r="AJ296" i="24" a="1"/>
  <c r="AJ296" i="24" s="1"/>
  <c r="AJ519" i="24" a="1"/>
  <c r="AJ519" i="24" s="1"/>
  <c r="AJ688" i="24" a="1"/>
  <c r="AJ688" i="24" s="1"/>
  <c r="AJ115" i="24" a="1"/>
  <c r="AJ115" i="24" s="1"/>
  <c r="AJ247" i="24" a="1"/>
  <c r="AJ247" i="24" s="1"/>
  <c r="AJ411" i="24" a="1"/>
  <c r="AJ411" i="24" s="1"/>
  <c r="AJ581" i="24" a="1"/>
  <c r="AJ581" i="24" s="1"/>
  <c r="AJ784" i="24" a="1"/>
  <c r="AJ784" i="24" s="1"/>
  <c r="AJ194" i="24" a="1"/>
  <c r="AJ194" i="24" s="1"/>
  <c r="AJ355" i="24" a="1"/>
  <c r="AJ355" i="24" s="1"/>
  <c r="AJ512" i="24" a="1"/>
  <c r="AJ512" i="24" s="1"/>
  <c r="AJ674" i="24" a="1"/>
  <c r="AJ674" i="24" s="1"/>
  <c r="AJ99" i="24" a="1"/>
  <c r="AJ99" i="24" s="1"/>
  <c r="AJ553" i="24" a="1"/>
  <c r="AJ553" i="24" s="1"/>
  <c r="AJ253" i="24" a="1"/>
  <c r="AJ253" i="24" s="1"/>
  <c r="AJ417" i="24" a="1"/>
  <c r="AJ417" i="24" s="1"/>
  <c r="AJ631" i="24" a="1"/>
  <c r="AJ631" i="24" s="1"/>
  <c r="AJ36" i="24" a="1"/>
  <c r="AJ36" i="24" s="1"/>
  <c r="AJ222" i="24" a="1"/>
  <c r="AJ222" i="24" s="1"/>
  <c r="AJ427" i="24" a="1"/>
  <c r="AJ427" i="24" s="1"/>
  <c r="AJ585" i="24" a="1"/>
  <c r="AJ585" i="24" s="1"/>
  <c r="AJ710" i="24" a="1"/>
  <c r="AJ710" i="24" s="1"/>
  <c r="AJ211" i="24" a="1"/>
  <c r="AJ211" i="24" s="1"/>
  <c r="AJ408" i="24" a="1"/>
  <c r="AJ408" i="24" s="1"/>
  <c r="AJ641" i="24" a="1"/>
  <c r="AJ641" i="24" s="1"/>
  <c r="AJ68" i="24" a="1"/>
  <c r="AJ68" i="24" s="1"/>
  <c r="AJ264" i="24" a="1"/>
  <c r="AJ264" i="24" s="1"/>
  <c r="AJ413" i="24" a="1"/>
  <c r="AJ413" i="24" s="1"/>
  <c r="AJ533" i="24" a="1"/>
  <c r="AJ533" i="24" s="1"/>
  <c r="AJ638" i="24" a="1"/>
  <c r="AJ638" i="24" s="1"/>
  <c r="AJ47" i="24" a="1"/>
  <c r="AJ47" i="24" s="1"/>
  <c r="AJ142" i="24" a="1"/>
  <c r="AJ142" i="24" s="1"/>
  <c r="AJ314" i="24" a="1"/>
  <c r="AJ314" i="24" s="1"/>
  <c r="AJ549" i="24" a="1"/>
  <c r="AJ549" i="24" s="1"/>
  <c r="AJ779" i="24" a="1"/>
  <c r="AJ779" i="24" s="1"/>
  <c r="AJ185" i="24" a="1"/>
  <c r="AJ185" i="24" s="1"/>
  <c r="AJ318" i="24" a="1"/>
  <c r="AJ318" i="24" s="1"/>
  <c r="AJ526" i="24" a="1"/>
  <c r="AJ526" i="24" s="1"/>
  <c r="AJ454" i="24" a="1"/>
  <c r="AJ454" i="24" s="1"/>
  <c r="AJ373" i="24" a="1"/>
  <c r="AJ373" i="24" s="1"/>
  <c r="AJ769" i="24" a="1"/>
  <c r="AJ769" i="24" s="1"/>
  <c r="AJ15" i="24" a="1"/>
  <c r="AJ15" i="24" s="1"/>
  <c r="AJ424" i="24" a="1"/>
  <c r="AJ424" i="24" s="1"/>
  <c r="AJ73" i="24" a="1"/>
  <c r="AJ73" i="24" s="1"/>
  <c r="AJ158" i="24" a="1"/>
  <c r="AJ158" i="24" s="1"/>
  <c r="AJ576" i="24" a="1"/>
  <c r="AJ576" i="24" s="1"/>
  <c r="AJ16" i="24" a="1"/>
  <c r="AJ16" i="24" s="1"/>
  <c r="AJ219" i="24" a="1"/>
  <c r="AJ219" i="24" s="1"/>
  <c r="AJ445" i="24" a="1"/>
  <c r="AJ445" i="24" s="1"/>
  <c r="AJ699" i="24" a="1"/>
  <c r="AJ699" i="24" s="1"/>
  <c r="AJ537" i="24" a="1"/>
  <c r="AJ537" i="24" s="1"/>
  <c r="AJ426" i="24" a="1"/>
  <c r="AJ426" i="24" s="1"/>
  <c r="AJ197" i="24" a="1"/>
  <c r="AJ197" i="24" s="1"/>
  <c r="Q110" i="31"/>
  <c r="AC108" i="31"/>
  <c r="Q111" i="31"/>
  <c r="AC109" i="31"/>
  <c r="Q112" i="31"/>
  <c r="AI56" i="24" s="1"/>
  <c r="AC112" i="31"/>
  <c r="AJ56" i="24" s="1" a="1"/>
  <c r="AJ56" i="24" s="1"/>
  <c r="Q113" i="31"/>
  <c r="AC115" i="31"/>
  <c r="Q106" i="31"/>
  <c r="Q114" i="31"/>
  <c r="Q107" i="31"/>
  <c r="Q115" i="31"/>
  <c r="Q108" i="31"/>
  <c r="AC106" i="31"/>
  <c r="Q109" i="31"/>
  <c r="Q4" i="31"/>
  <c r="Q12" i="31"/>
  <c r="Q20" i="31"/>
  <c r="Q28" i="31"/>
  <c r="Q36" i="31"/>
  <c r="Q44" i="31"/>
  <c r="Q52" i="31"/>
  <c r="Q60" i="31"/>
  <c r="Q68" i="31"/>
  <c r="Q76" i="31"/>
  <c r="Q84" i="31"/>
  <c r="Q92" i="31"/>
  <c r="Q100" i="31"/>
  <c r="Q5" i="31"/>
  <c r="Q13" i="31"/>
  <c r="Q21" i="31"/>
  <c r="Q29" i="31"/>
  <c r="Q37" i="31"/>
  <c r="Q45" i="31"/>
  <c r="Q53" i="31"/>
  <c r="Q61" i="31"/>
  <c r="Q69" i="31"/>
  <c r="Q77" i="31"/>
  <c r="Q85" i="31"/>
  <c r="Q93" i="31"/>
  <c r="Q101" i="31"/>
  <c r="Q6" i="31"/>
  <c r="Q14" i="31"/>
  <c r="Q22" i="31"/>
  <c r="Q30" i="31"/>
  <c r="Q38" i="31"/>
  <c r="Q46" i="31"/>
  <c r="Q54" i="31"/>
  <c r="Q62" i="31"/>
  <c r="Q70" i="31"/>
  <c r="Q78" i="31"/>
  <c r="Q86" i="31"/>
  <c r="Q94" i="31"/>
  <c r="Q102" i="31"/>
  <c r="Q7" i="31"/>
  <c r="Q15" i="31"/>
  <c r="Q23" i="31"/>
  <c r="Q31" i="31"/>
  <c r="Q39" i="31"/>
  <c r="Q47" i="31"/>
  <c r="Q55" i="31"/>
  <c r="Q63" i="31"/>
  <c r="Q71" i="31"/>
  <c r="Q79" i="31"/>
  <c r="Q87" i="31"/>
  <c r="Q95" i="31"/>
  <c r="Q103" i="31"/>
  <c r="AC107" i="31"/>
  <c r="Q8" i="31"/>
  <c r="Q16" i="31"/>
  <c r="Q24" i="31"/>
  <c r="Q32" i="31"/>
  <c r="Q40" i="31"/>
  <c r="Q48" i="31"/>
  <c r="Q56" i="31"/>
  <c r="Q64" i="31"/>
  <c r="Q72" i="31"/>
  <c r="Q80" i="31"/>
  <c r="Q88" i="31"/>
  <c r="Q96" i="31"/>
  <c r="Q104" i="31"/>
  <c r="Q9" i="31"/>
  <c r="Q17" i="31"/>
  <c r="Q25" i="31"/>
  <c r="Q33" i="31"/>
  <c r="Q41" i="31"/>
  <c r="Q49" i="31"/>
  <c r="Q57" i="31"/>
  <c r="Q65" i="31"/>
  <c r="Q73" i="31"/>
  <c r="Q81" i="31"/>
  <c r="Q89" i="31"/>
  <c r="Q97" i="31"/>
  <c r="Q105" i="31"/>
  <c r="Q2" i="31"/>
  <c r="Q10" i="31"/>
  <c r="Q18" i="31"/>
  <c r="Q26" i="31"/>
  <c r="Q34" i="31"/>
  <c r="Q42" i="31"/>
  <c r="Q50" i="31"/>
  <c r="Q58" i="31"/>
  <c r="Q66" i="31"/>
  <c r="Q74" i="31"/>
  <c r="Q82" i="31"/>
  <c r="Q90" i="31"/>
  <c r="Q98" i="31"/>
  <c r="Q3" i="31"/>
  <c r="Q67" i="31"/>
  <c r="Q11" i="31"/>
  <c r="Q75" i="31"/>
  <c r="Q19" i="31"/>
  <c r="Q83" i="31"/>
  <c r="Q27" i="31"/>
  <c r="Q91" i="31"/>
  <c r="Q35" i="31"/>
  <c r="Q99" i="31"/>
  <c r="Q43" i="31"/>
  <c r="Q51" i="31"/>
  <c r="Q59" i="31"/>
  <c r="AC104" i="31"/>
  <c r="AC88" i="31"/>
  <c r="AC72" i="31"/>
  <c r="AC56" i="31"/>
  <c r="AC40" i="31"/>
  <c r="AJ328" i="24" s="1" a="1"/>
  <c r="AJ328" i="24" s="1"/>
  <c r="AC103" i="31"/>
  <c r="AC87" i="31"/>
  <c r="AJ663" i="24" s="1" a="1"/>
  <c r="AJ663" i="24" s="1"/>
  <c r="AC71" i="31"/>
  <c r="AC55" i="31"/>
  <c r="AC39" i="31"/>
  <c r="AJ300" i="24" s="1" a="1"/>
  <c r="AJ300" i="24" s="1"/>
  <c r="AC102" i="31"/>
  <c r="AC86" i="31"/>
  <c r="AC70" i="31"/>
  <c r="AC54" i="31"/>
  <c r="AJ93" i="24" s="1" a="1"/>
  <c r="AJ93" i="24" s="1"/>
  <c r="AC38" i="31"/>
  <c r="AJ91" i="24" s="1" a="1"/>
  <c r="AJ91" i="24" s="1"/>
  <c r="AC101" i="31"/>
  <c r="AJ388" i="24" s="1" a="1"/>
  <c r="AJ388" i="24" s="1"/>
  <c r="AC85" i="31"/>
  <c r="AC69" i="31"/>
  <c r="AJ223" i="24" s="1" a="1"/>
  <c r="AJ223" i="24" s="1"/>
  <c r="AC53" i="31"/>
  <c r="AC37" i="31"/>
  <c r="AC52" i="31"/>
  <c r="AC36" i="31"/>
  <c r="AC99" i="31"/>
  <c r="AC84" i="31"/>
  <c r="AC110" i="31"/>
  <c r="AC114" i="31"/>
  <c r="AC96" i="31"/>
  <c r="AJ132" i="24" s="1" a="1"/>
  <c r="AJ132" i="24" s="1"/>
  <c r="AC80" i="31"/>
  <c r="AC64" i="31"/>
  <c r="AC48" i="31"/>
  <c r="AC32" i="31"/>
  <c r="AC95" i="31"/>
  <c r="AC79" i="31"/>
  <c r="AC63" i="31"/>
  <c r="AC47" i="31"/>
  <c r="AC31" i="31"/>
  <c r="AC94" i="31"/>
  <c r="AC78" i="31"/>
  <c r="AJ552" i="24" s="1" a="1"/>
  <c r="AJ552" i="24" s="1"/>
  <c r="AC62" i="31"/>
  <c r="AJ774" i="24" s="1" a="1"/>
  <c r="AJ774" i="24" s="1"/>
  <c r="AC46" i="31"/>
  <c r="AC30" i="31"/>
  <c r="AC93" i="31"/>
  <c r="AC77" i="31"/>
  <c r="AC61" i="31"/>
  <c r="AC45" i="31"/>
  <c r="AC29" i="31"/>
  <c r="AC76" i="31"/>
  <c r="AJ335" i="24" s="1" a="1"/>
  <c r="AJ335" i="24" s="1"/>
  <c r="AC68" i="31"/>
  <c r="AC44" i="31"/>
  <c r="AC28" i="31"/>
  <c r="AC91" i="31"/>
  <c r="AC100" i="31"/>
  <c r="AC113" i="31"/>
  <c r="AC92" i="31"/>
  <c r="AC60" i="31"/>
  <c r="AC90" i="31"/>
  <c r="AC58" i="31"/>
  <c r="AC97" i="31"/>
  <c r="AC81" i="31"/>
  <c r="AJ788" i="24" s="1" a="1"/>
  <c r="AJ788" i="24" s="1"/>
  <c r="AC65" i="31"/>
  <c r="AC111" i="31"/>
  <c r="AC83" i="31"/>
  <c r="AC50" i="31"/>
  <c r="AJ366" i="24" s="1" a="1"/>
  <c r="AJ366" i="24" s="1"/>
  <c r="AC34" i="31"/>
  <c r="AC41" i="31"/>
  <c r="AJ329" i="24" s="1" a="1"/>
  <c r="AJ329" i="24" s="1"/>
  <c r="AC59" i="31"/>
  <c r="AJ303" i="24" s="1" a="1"/>
  <c r="AJ303" i="24" s="1"/>
  <c r="AC43" i="31"/>
  <c r="AC27" i="31"/>
  <c r="AC82" i="31"/>
  <c r="AJ592" i="24" s="1" a="1"/>
  <c r="AJ592" i="24" s="1"/>
  <c r="AC57" i="31"/>
  <c r="AC105" i="31"/>
  <c r="AC89" i="31"/>
  <c r="AJ174" i="24" s="1" a="1"/>
  <c r="AJ174" i="24" s="1"/>
  <c r="AC73" i="31"/>
  <c r="AC33" i="31"/>
  <c r="AC75" i="31"/>
  <c r="AC98" i="31"/>
  <c r="AC74" i="31"/>
  <c r="AJ225" i="24" s="1" a="1"/>
  <c r="AJ225" i="24" s="1"/>
  <c r="AC66" i="31"/>
  <c r="AC42" i="31"/>
  <c r="AC49" i="31"/>
  <c r="AC67" i="31"/>
  <c r="AC51" i="31"/>
  <c r="AC35" i="31"/>
  <c r="AC3" i="31"/>
  <c r="AH147" i="24" a="1"/>
  <c r="AH147" i="24" s="1"/>
  <c r="AJ604" i="24" a="1"/>
  <c r="AJ604" i="24" s="1"/>
  <c r="AJ532" i="24" a="1"/>
  <c r="AJ532" i="24" s="1"/>
  <c r="AJ468" i="24" a="1"/>
  <c r="AJ468" i="24" s="1"/>
  <c r="AJ120" i="24" a="1"/>
  <c r="AJ120" i="24" s="1"/>
  <c r="AJ306" i="24" a="1"/>
  <c r="AJ306" i="24" s="1"/>
  <c r="AJ165" i="24" a="1"/>
  <c r="AJ165" i="24" s="1"/>
  <c r="AJ290" i="24" a="1"/>
  <c r="AJ290" i="24" s="1"/>
  <c r="AJ467" i="24" a="1"/>
  <c r="AJ467" i="24" s="1"/>
  <c r="AJ624" i="24" a="1"/>
  <c r="AJ624" i="24" s="1"/>
  <c r="AJ51" i="24" a="1"/>
  <c r="AJ51" i="24" s="1"/>
  <c r="AJ249" i="24" a="1"/>
  <c r="AJ249" i="24" s="1"/>
  <c r="AJ480" i="24" a="1"/>
  <c r="AJ480" i="24" s="1"/>
  <c r="AJ673" i="24" a="1"/>
  <c r="AJ673" i="24" s="1"/>
  <c r="AJ397" i="24" a="1"/>
  <c r="AJ397" i="24" s="1"/>
  <c r="AJ476" i="24" a="1"/>
  <c r="AJ476" i="24" s="1"/>
  <c r="AJ610" i="24" a="1"/>
  <c r="AJ610" i="24" s="1"/>
  <c r="AJ44" i="24" a="1"/>
  <c r="AJ44" i="24" s="1"/>
  <c r="AJ241" i="24" a="1"/>
  <c r="AJ241" i="24" s="1"/>
  <c r="AJ383" i="24" a="1"/>
  <c r="AJ383" i="24" s="1"/>
  <c r="AJ584" i="24" a="1"/>
  <c r="AJ584" i="24" s="1"/>
  <c r="AJ55" i="24" a="1"/>
  <c r="AJ55" i="24" s="1"/>
  <c r="AJ204" i="24" a="1"/>
  <c r="AJ204" i="24" s="1"/>
  <c r="AJ442" i="24" a="1"/>
  <c r="AJ442" i="24" s="1"/>
  <c r="AJ595" i="24" a="1"/>
  <c r="AJ595" i="24" s="1"/>
  <c r="AJ741" i="24" a="1"/>
  <c r="AJ741" i="24" s="1"/>
  <c r="AJ160" i="24" a="1"/>
  <c r="AJ160" i="24" s="1"/>
  <c r="AJ376" i="24" a="1"/>
  <c r="AJ376" i="24" s="1"/>
  <c r="AJ518" i="24" a="1"/>
  <c r="AJ518" i="24" s="1"/>
  <c r="AJ731" i="24" a="1"/>
  <c r="AJ731" i="24" s="1"/>
  <c r="AJ639" i="24" a="1"/>
  <c r="AJ639" i="24" s="1"/>
  <c r="AJ275" i="24" a="1"/>
  <c r="AJ275" i="24" s="1"/>
  <c r="AJ514" i="24" a="1"/>
  <c r="AJ514" i="24" s="1"/>
  <c r="AJ642" i="24" a="1"/>
  <c r="AJ642" i="24" s="1"/>
  <c r="AJ52" i="24" a="1"/>
  <c r="AJ52" i="24" s="1"/>
  <c r="AJ235" i="24" a="1"/>
  <c r="AJ235" i="24" s="1"/>
  <c r="AJ462" i="24" a="1"/>
  <c r="AJ462" i="24" s="1"/>
  <c r="AJ616" i="24" a="1"/>
  <c r="AJ616" i="24" s="1"/>
  <c r="AJ14" i="24" a="1"/>
  <c r="AJ14" i="24" s="1"/>
  <c r="AJ41" i="24" a="1"/>
  <c r="AJ41" i="24" s="1"/>
  <c r="AJ338" i="24" a="1"/>
  <c r="AJ338" i="24" s="1"/>
  <c r="AJ508" i="24" a="1"/>
  <c r="AJ508" i="24" s="1"/>
  <c r="AJ706" i="24" a="1"/>
  <c r="AJ706" i="24" s="1"/>
  <c r="AJ94" i="24" a="1"/>
  <c r="AJ94" i="24" s="1"/>
  <c r="AJ288" i="24" a="1"/>
  <c r="AJ288" i="24" s="1"/>
  <c r="AJ433" i="24" a="1"/>
  <c r="AJ433" i="24" s="1"/>
  <c r="AJ600" i="24" a="1"/>
  <c r="AJ600" i="24" s="1"/>
  <c r="AJ716" i="24" a="1"/>
  <c r="AJ716" i="24" s="1"/>
  <c r="AJ226" i="24" a="1"/>
  <c r="AJ226" i="24" s="1"/>
  <c r="AJ182" i="24" a="1"/>
  <c r="AJ182" i="24" s="1"/>
  <c r="AJ321" i="24" a="1"/>
  <c r="AJ321" i="24" s="1"/>
  <c r="AJ573" i="24" a="1"/>
  <c r="AJ573" i="24" s="1"/>
  <c r="AJ712" i="24" a="1"/>
  <c r="AJ712" i="24" s="1"/>
  <c r="AJ349" i="24" a="1"/>
  <c r="AJ349" i="24" s="1"/>
  <c r="AJ497" i="24" a="1"/>
  <c r="AJ497" i="24" s="1"/>
  <c r="AJ621" i="24" a="1"/>
  <c r="AJ621" i="24" s="1"/>
  <c r="AJ111" i="24" a="1"/>
  <c r="AJ111" i="24" s="1"/>
  <c r="AJ336" i="24" a="1"/>
  <c r="AJ336" i="24" s="1"/>
  <c r="AJ557" i="24" a="1"/>
  <c r="AJ557" i="24" s="1"/>
  <c r="AJ773" i="24" a="1"/>
  <c r="AJ773" i="24" s="1"/>
  <c r="AJ193" i="24" a="1"/>
  <c r="AJ193" i="24" s="1"/>
  <c r="AJ325" i="24" a="1"/>
  <c r="AJ325" i="24" s="1"/>
  <c r="AJ425" i="24" a="1"/>
  <c r="AJ425" i="24" s="1"/>
  <c r="AJ575" i="24" a="1"/>
  <c r="AJ575" i="24" s="1"/>
  <c r="AJ725" i="24" a="1"/>
  <c r="AJ725" i="24" s="1"/>
  <c r="AJ104" i="24" a="1"/>
  <c r="AJ104" i="24" s="1"/>
  <c r="AJ243" i="24" a="1"/>
  <c r="AJ243" i="24" s="1"/>
  <c r="AJ453" i="24" a="1"/>
  <c r="AJ453" i="24" s="1"/>
  <c r="AJ687" i="24" a="1"/>
  <c r="AJ687" i="24" s="1"/>
  <c r="AJ22" i="24" a="1"/>
  <c r="AJ22" i="24" s="1"/>
  <c r="AJ255" i="24" a="1"/>
  <c r="AJ255" i="24" s="1"/>
  <c r="AJ412" i="24" a="1"/>
  <c r="AJ412" i="24" s="1"/>
  <c r="AJ130" i="24" a="1"/>
  <c r="AJ130" i="24" s="1"/>
  <c r="AJ276" i="24" a="1"/>
  <c r="AJ276" i="24" s="1"/>
  <c r="AJ672" i="24" a="1"/>
  <c r="AJ672" i="24" s="1"/>
  <c r="AJ40" i="24" a="1"/>
  <c r="AJ40" i="24" s="1"/>
  <c r="AJ339" i="24" a="1"/>
  <c r="AJ339" i="24" s="1"/>
  <c r="AJ744" i="24" a="1"/>
  <c r="AJ744" i="24" s="1"/>
  <c r="AJ121" i="24" a="1"/>
  <c r="AJ121" i="24" s="1"/>
  <c r="AJ488" i="24" a="1"/>
  <c r="AJ488" i="24" s="1"/>
  <c r="AJ49" i="24" a="1"/>
  <c r="AJ49" i="24" s="1"/>
  <c r="AJ97" i="24" a="1"/>
  <c r="AJ97" i="24" s="1"/>
  <c r="AJ727" i="24" a="1"/>
  <c r="AJ727" i="24" s="1"/>
  <c r="AJ560" i="24" a="1"/>
  <c r="AJ560" i="24" s="1"/>
  <c r="AJ646" i="24" a="1"/>
  <c r="AJ646" i="24" s="1"/>
  <c r="AJ205" i="24" a="1"/>
  <c r="AJ205" i="24" s="1"/>
  <c r="AJ108" i="24" a="1"/>
  <c r="AJ108" i="24" s="1"/>
  <c r="AJ106" i="24" a="1"/>
  <c r="AJ106" i="24" s="1"/>
  <c r="AJ155" i="24" a="1"/>
  <c r="AJ155" i="24" s="1"/>
  <c r="AJ274" i="24" a="1"/>
  <c r="AJ274" i="24" s="1"/>
  <c r="AJ195" i="24" a="1"/>
  <c r="AJ195" i="24" s="1"/>
  <c r="AJ743" i="24" a="1"/>
  <c r="AJ743" i="24" s="1"/>
  <c r="AJ714" i="24" a="1"/>
  <c r="AJ714" i="24" s="1"/>
  <c r="AJ721" i="24" a="1"/>
  <c r="AJ721" i="24" s="1"/>
  <c r="AJ127" i="24" a="1"/>
  <c r="AJ127" i="24" s="1"/>
  <c r="AJ203" i="24" a="1"/>
  <c r="AJ203" i="24" s="1"/>
  <c r="AJ395" i="24" a="1"/>
  <c r="AJ395" i="24" s="1"/>
  <c r="AJ542" i="24" a="1"/>
  <c r="AJ542" i="24" s="1"/>
  <c r="AJ761" i="24" a="1"/>
  <c r="AJ761" i="24" s="1"/>
  <c r="AJ456" i="24" a="1"/>
  <c r="AJ456" i="24" s="1"/>
  <c r="AJ399" i="24" a="1"/>
  <c r="AJ399" i="24" s="1"/>
  <c r="AJ599" i="24" a="1"/>
  <c r="AJ599" i="24" s="1"/>
  <c r="AJ72" i="24" a="1"/>
  <c r="AJ72" i="24" s="1"/>
  <c r="AJ387" i="24" a="1"/>
  <c r="AJ387" i="24" s="1"/>
  <c r="AJ536" i="24" a="1"/>
  <c r="AJ536" i="24" s="1"/>
  <c r="AJ740" i="24" a="1"/>
  <c r="AJ740" i="24" s="1"/>
  <c r="AJ169" i="24" a="1"/>
  <c r="AJ169" i="24" s="1"/>
  <c r="AJ302" i="24" a="1"/>
  <c r="AJ302" i="24" s="1"/>
  <c r="AJ496" i="24" a="1"/>
  <c r="AJ496" i="24" s="1"/>
  <c r="AJ766" i="24" a="1"/>
  <c r="AJ766" i="24" s="1"/>
  <c r="AJ143" i="24" a="1"/>
  <c r="AJ143" i="24" s="1"/>
  <c r="AJ351" i="24" a="1"/>
  <c r="AJ351" i="24" s="1"/>
  <c r="AJ530" i="24" a="1"/>
  <c r="AJ530" i="24" s="1"/>
  <c r="AJ676" i="24" a="1"/>
  <c r="AJ676" i="24" s="1"/>
  <c r="AJ133" i="24" a="1"/>
  <c r="AJ133" i="24" s="1"/>
  <c r="AJ311" i="24" a="1"/>
  <c r="AJ311" i="24" s="1"/>
  <c r="AJ461" i="24" a="1"/>
  <c r="AJ461" i="24" s="1"/>
  <c r="AJ652" i="24" a="1"/>
  <c r="AJ652" i="24" s="1"/>
  <c r="AJ316" i="24" a="1"/>
  <c r="AJ316" i="24" s="1"/>
  <c r="AJ196" i="24" a="1"/>
  <c r="AJ196" i="24" s="1"/>
  <c r="AJ435" i="24" a="1"/>
  <c r="AJ435" i="24" s="1"/>
  <c r="AJ589" i="24" a="1"/>
  <c r="AJ589" i="24" s="1"/>
  <c r="AJ734" i="24" a="1"/>
  <c r="AJ734" i="24" s="1"/>
  <c r="AJ170" i="24" a="1"/>
  <c r="AJ170" i="24" s="1"/>
  <c r="AJ369" i="24" a="1"/>
  <c r="AJ369" i="24" s="1"/>
  <c r="AJ511" i="24" a="1"/>
  <c r="AJ511" i="24" s="1"/>
  <c r="AJ723" i="24" a="1"/>
  <c r="AJ723" i="24" s="1"/>
  <c r="AJ620" i="24" a="1"/>
  <c r="AJ620" i="24" s="1"/>
  <c r="AJ260" i="24" a="1"/>
  <c r="AJ260" i="24" s="1"/>
  <c r="AJ429" i="24" a="1"/>
  <c r="AJ429" i="24" s="1"/>
  <c r="AJ637" i="24" a="1"/>
  <c r="AJ637" i="24" s="1"/>
  <c r="AJ45" i="24" a="1"/>
  <c r="AJ45" i="24" s="1"/>
  <c r="AJ228" i="24" a="1"/>
  <c r="AJ228" i="24" s="1"/>
  <c r="AJ354" i="24" a="1"/>
  <c r="AJ354" i="24" s="1"/>
  <c r="AJ504" i="24" a="1"/>
  <c r="AJ504" i="24" s="1"/>
  <c r="AJ628" i="24" a="1"/>
  <c r="AJ628" i="24" s="1"/>
  <c r="AJ750" i="24" a="1"/>
  <c r="AJ750" i="24" s="1"/>
  <c r="AJ38" i="24" a="1"/>
  <c r="AJ38" i="24" s="1"/>
  <c r="AJ237" i="24" a="1"/>
  <c r="AJ237" i="24" s="1"/>
  <c r="AJ493" i="24" a="1"/>
  <c r="AJ493" i="24" s="1"/>
  <c r="AJ648" i="24" a="1"/>
  <c r="AJ648" i="24" s="1"/>
  <c r="AJ76" i="24" a="1"/>
  <c r="AJ76" i="24" s="1"/>
  <c r="AJ272" i="24" a="1"/>
  <c r="AJ272" i="24" s="1"/>
  <c r="AJ420" i="24" a="1"/>
  <c r="AJ420" i="24" s="1"/>
  <c r="AJ547" i="24" a="1"/>
  <c r="AJ547" i="24" s="1"/>
  <c r="AJ5" i="24" a="1"/>
  <c r="AJ5" i="24" s="1"/>
  <c r="AJ251" i="24" a="1"/>
  <c r="AJ251" i="24" s="1"/>
  <c r="AJ492" i="24" a="1"/>
  <c r="AJ492" i="24" s="1"/>
  <c r="AJ696" i="24" a="1"/>
  <c r="AJ696" i="24" s="1"/>
  <c r="AJ84" i="24" a="1"/>
  <c r="AJ84" i="24" s="1"/>
  <c r="AJ263" i="24" a="1"/>
  <c r="AJ263" i="24" s="1"/>
  <c r="AJ360" i="24" a="1"/>
  <c r="AJ360" i="24" s="1"/>
  <c r="AJ486" i="24" a="1"/>
  <c r="AJ486" i="24" s="1"/>
  <c r="AJ643" i="24" a="1"/>
  <c r="AJ643" i="24" s="1"/>
  <c r="AJ742" i="24" a="1"/>
  <c r="AJ742" i="24" s="1"/>
  <c r="AJ450" i="24" a="1"/>
  <c r="AJ450" i="24" s="1"/>
  <c r="AJ401" i="24" a="1"/>
  <c r="AJ401" i="24" s="1"/>
  <c r="AJ629" i="24" a="1"/>
  <c r="AJ629" i="24" s="1"/>
  <c r="AJ34" i="24" a="1"/>
  <c r="AJ34" i="24" s="1"/>
  <c r="AJ176" i="24" a="1"/>
  <c r="AJ176" i="24" s="1"/>
  <c r="AJ347" i="24" a="1"/>
  <c r="AJ347" i="24" s="1"/>
  <c r="AJ27" i="24" a="1"/>
  <c r="AJ27" i="24" s="1"/>
  <c r="AJ190" i="24" a="1"/>
  <c r="AJ190" i="24" s="1"/>
  <c r="AJ607" i="24" a="1"/>
  <c r="AJ607" i="24" s="1"/>
  <c r="AJ152" i="24" a="1"/>
  <c r="AJ152" i="24" s="1"/>
  <c r="AJ261" i="24" a="1"/>
  <c r="AJ261" i="24" s="1"/>
  <c r="AJ658" i="24" a="1"/>
  <c r="AJ658" i="24" s="1"/>
  <c r="AJ26" i="24" a="1"/>
  <c r="AJ26" i="24" s="1"/>
  <c r="AJ404" i="24" a="1"/>
  <c r="AJ404" i="24" s="1"/>
  <c r="AJ709" i="24" a="1"/>
  <c r="AJ709" i="24" s="1"/>
  <c r="AJ64" i="24" a="1"/>
  <c r="AJ64" i="24" s="1"/>
  <c r="AJ601" i="24" a="1"/>
  <c r="AJ601" i="24" s="1"/>
  <c r="AJ18" i="24" a="1"/>
  <c r="AJ18" i="24" s="1"/>
  <c r="AJ768" i="24" a="1"/>
  <c r="AJ768" i="24" s="1"/>
  <c r="AJ110" i="24" a="1"/>
  <c r="AJ110" i="24" s="1"/>
  <c r="AJ479" i="24" a="1"/>
  <c r="AJ479" i="24" s="1"/>
  <c r="AJ446" i="24" a="1"/>
  <c r="AJ446" i="24" s="1"/>
  <c r="AJ392" i="24" a="1"/>
  <c r="AJ392" i="24" s="1"/>
  <c r="AJ677" i="24" a="1"/>
  <c r="AJ677" i="24" s="1"/>
  <c r="AJ186" i="24" a="1"/>
  <c r="AJ186" i="24" s="1"/>
  <c r="AJ583" i="24" a="1"/>
  <c r="AJ583" i="24" s="1"/>
  <c r="AJ487" i="24" a="1"/>
  <c r="AJ487" i="24" s="1"/>
  <c r="AJ389" i="24" a="1"/>
  <c r="AJ389" i="24" s="1"/>
  <c r="AJ357" i="24" a="1"/>
  <c r="AJ357" i="24" s="1"/>
  <c r="AJ633" i="24" a="1"/>
  <c r="AJ633" i="24" s="1"/>
  <c r="AJ39" i="24" a="1"/>
  <c r="AJ39" i="24" s="1"/>
  <c r="AJ95" i="24" a="1"/>
  <c r="AJ95" i="24" s="1"/>
  <c r="AJ304" i="24" a="1"/>
  <c r="AJ304" i="24" s="1"/>
  <c r="AJ482" i="24" a="1"/>
  <c r="AJ482" i="24" s="1"/>
  <c r="AJ682" i="24" a="1"/>
  <c r="AJ682" i="24" s="1"/>
  <c r="AJ124" i="24" a="1"/>
  <c r="AJ124" i="24" s="1"/>
  <c r="AJ310" i="24" a="1"/>
  <c r="AJ310" i="24" s="1"/>
  <c r="AJ510" i="24" a="1"/>
  <c r="AJ510" i="24" s="1"/>
  <c r="AJ37" i="24" a="1"/>
  <c r="AJ37" i="24" s="1"/>
  <c r="AJ297" i="24" a="1"/>
  <c r="AJ297" i="24" s="1"/>
  <c r="AJ465" i="24" a="1"/>
  <c r="AJ465" i="24" s="1"/>
  <c r="AJ675" i="24" a="1"/>
  <c r="AJ675" i="24" s="1"/>
  <c r="AJ116" i="24" a="1"/>
  <c r="AJ116" i="24" s="1"/>
  <c r="AJ240" i="24" a="1"/>
  <c r="AJ240" i="24" s="1"/>
  <c r="AJ398" i="24" a="1"/>
  <c r="AJ398" i="24" s="1"/>
  <c r="AJ679" i="24" a="1"/>
  <c r="AJ679" i="24" s="1"/>
  <c r="AJ112" i="24" a="1"/>
  <c r="AJ112" i="24" s="1"/>
  <c r="AJ259" i="24" a="1"/>
  <c r="AJ259" i="24" s="1"/>
  <c r="AJ441" i="24" a="1"/>
  <c r="AJ441" i="24" s="1"/>
  <c r="AJ602" i="24" a="1"/>
  <c r="AJ602" i="24" s="1"/>
  <c r="AJ35" i="24" a="1"/>
  <c r="AJ35" i="24" s="1"/>
  <c r="AJ234" i="24" a="1"/>
  <c r="AJ234" i="24" s="1"/>
  <c r="AJ375" i="24" a="1"/>
  <c r="AJ375" i="24" s="1"/>
  <c r="AJ570" i="24" a="1"/>
  <c r="AJ570" i="24" s="1"/>
  <c r="AJ772" i="24" a="1"/>
  <c r="AJ772" i="24" s="1"/>
  <c r="AJ96" i="24" a="1"/>
  <c r="AJ96" i="24" s="1"/>
  <c r="AJ345" i="24" a="1"/>
  <c r="AJ345" i="24" s="1"/>
  <c r="AJ522" i="24" a="1"/>
  <c r="AJ522" i="24" s="1"/>
  <c r="AJ661" i="24" a="1"/>
  <c r="AJ661" i="24" s="1"/>
  <c r="AJ125" i="24" a="1"/>
  <c r="AJ125" i="24" s="1"/>
  <c r="AJ295" i="24" a="1"/>
  <c r="AJ295" i="24" s="1"/>
  <c r="AJ778" i="24" a="1"/>
  <c r="AJ778" i="24" s="1"/>
  <c r="AJ634" i="24" a="1"/>
  <c r="AJ634" i="24" s="1"/>
  <c r="AJ284" i="24" a="1"/>
  <c r="AJ284" i="24" s="1"/>
  <c r="AJ189" i="24" a="1"/>
  <c r="AJ189" i="24" s="1"/>
  <c r="AJ337" i="24" a="1"/>
  <c r="AJ337" i="24" s="1"/>
  <c r="AJ580" i="24" a="1"/>
  <c r="AJ580" i="24" s="1"/>
  <c r="AJ726" i="24" a="1"/>
  <c r="AJ726" i="24" s="1"/>
  <c r="AJ162" i="24" a="1"/>
  <c r="AJ162" i="24" s="1"/>
  <c r="AJ287" i="24" a="1"/>
  <c r="AJ287" i="24" s="1"/>
  <c r="AJ439" i="24" a="1"/>
  <c r="AJ439" i="24" s="1"/>
  <c r="AJ554" i="24" a="1"/>
  <c r="AJ554" i="24" s="1"/>
  <c r="AJ650" i="24" a="1"/>
  <c r="AJ650" i="24" s="1"/>
  <c r="AJ63" i="24" a="1"/>
  <c r="AJ63" i="24" s="1"/>
  <c r="AJ156" i="24" a="1"/>
  <c r="AJ156" i="24" s="1"/>
  <c r="AJ416" i="24" a="1"/>
  <c r="AJ416" i="24" s="1"/>
  <c r="AJ565" i="24" a="1"/>
  <c r="AJ565" i="24" s="1"/>
  <c r="AJ783" i="24" a="1"/>
  <c r="AJ783" i="24" s="1"/>
  <c r="AJ200" i="24" a="1"/>
  <c r="AJ200" i="24" s="1"/>
  <c r="AJ333" i="24" a="1"/>
  <c r="AJ333" i="24" s="1"/>
  <c r="AJ438" i="24" a="1"/>
  <c r="AJ438" i="24" s="1"/>
  <c r="AJ748" i="24" a="1"/>
  <c r="AJ748" i="24" s="1"/>
  <c r="AJ180" i="24" a="1"/>
  <c r="AJ180" i="24" s="1"/>
  <c r="AJ415" i="24" a="1"/>
  <c r="AJ415" i="24" s="1"/>
  <c r="AJ636" i="24" a="1"/>
  <c r="AJ636" i="24" s="1"/>
  <c r="AJ43" i="24" a="1"/>
  <c r="AJ43" i="24" s="1"/>
  <c r="AJ184" i="24" a="1"/>
  <c r="AJ184" i="24" s="1"/>
  <c r="AJ285" i="24" a="1"/>
  <c r="AJ285" i="24" s="1"/>
  <c r="AJ380" i="24" a="1"/>
  <c r="AJ380" i="24" s="1"/>
  <c r="AJ551" i="24" a="1"/>
  <c r="AJ551" i="24" s="1"/>
  <c r="AJ684" i="24" a="1"/>
  <c r="AJ684" i="24" s="1"/>
  <c r="AJ134" i="24" a="1"/>
  <c r="AJ134" i="24" s="1"/>
  <c r="AJ327" i="24" a="1"/>
  <c r="AJ327" i="24" s="1"/>
  <c r="AJ556" i="24" a="1"/>
  <c r="AJ556" i="24" s="1"/>
  <c r="AJ724" i="24" a="1"/>
  <c r="AJ724" i="24" s="1"/>
  <c r="AJ83" i="24" a="1"/>
  <c r="AJ83" i="24" s="1"/>
  <c r="AJ277" i="24" a="1"/>
  <c r="AJ277" i="24" s="1"/>
  <c r="AJ780" i="24" a="1"/>
  <c r="AJ780" i="24" s="1"/>
  <c r="AJ82" i="24" a="1"/>
  <c r="AJ82" i="24" s="1"/>
  <c r="AJ525" i="24" a="1"/>
  <c r="AJ525" i="24" s="1"/>
  <c r="AJ114" i="24" a="1"/>
  <c r="AJ114" i="24" s="1"/>
  <c r="AJ166" i="24" a="1"/>
  <c r="AJ166" i="24" s="1"/>
  <c r="AJ594" i="24" a="1"/>
  <c r="AJ594" i="24" s="1"/>
  <c r="AJ191" i="24" a="1"/>
  <c r="AJ191" i="24" s="1"/>
  <c r="AJ323" i="24" a="1"/>
  <c r="AJ323" i="24" s="1"/>
  <c r="AJ627" i="24" a="1"/>
  <c r="AJ627" i="24" s="1"/>
  <c r="AI778" i="24"/>
  <c r="AJ233" i="24" a="1"/>
  <c r="AJ233" i="24" s="1"/>
  <c r="AJ755" i="24" a="1"/>
  <c r="AJ755" i="24" s="1"/>
  <c r="AJ685" i="24" a="1"/>
  <c r="AJ685" i="24" s="1"/>
  <c r="AJ410" i="24" a="1"/>
  <c r="AJ410" i="24" s="1"/>
  <c r="AJ293" i="24" a="1"/>
  <c r="AJ293" i="24" s="1"/>
  <c r="AJ279" i="24" a="1"/>
  <c r="AJ279" i="24" s="1"/>
  <c r="AH312" i="24" a="1"/>
  <c r="AH312" i="24" s="1"/>
  <c r="AH753" i="24" a="1"/>
  <c r="AH753" i="24" s="1"/>
  <c r="AJ77" i="24" a="1"/>
  <c r="AJ77" i="24" s="1"/>
  <c r="AJ131" i="24" a="1"/>
  <c r="AJ131" i="24" s="1"/>
  <c r="AJ753" i="24" a="1"/>
  <c r="AJ753" i="24" s="1"/>
  <c r="AJ400" i="24" a="1"/>
  <c r="AJ400" i="24" s="1"/>
  <c r="AJ245" i="24" a="1"/>
  <c r="AJ245" i="24" s="1"/>
  <c r="AJ466" i="24" a="1"/>
  <c r="AJ466" i="24" s="1"/>
  <c r="AJ13" i="24" a="1"/>
  <c r="AJ13" i="24" s="1"/>
  <c r="AJ786" i="24" a="1"/>
  <c r="AJ786" i="24" s="1"/>
  <c r="AJ563" i="24" a="1"/>
  <c r="AJ563" i="24" s="1"/>
  <c r="AJ720" i="24" a="1"/>
  <c r="AJ720" i="24" s="1"/>
  <c r="AJ78" i="24" a="1"/>
  <c r="AJ78" i="24" s="1"/>
  <c r="AJ236" i="24" a="1"/>
  <c r="AJ236" i="24" s="1"/>
  <c r="AJ394" i="24" a="1"/>
  <c r="AJ394" i="24" s="1"/>
  <c r="AJ623" i="24" a="1"/>
  <c r="AJ623" i="24" s="1"/>
  <c r="AJ17" i="24" a="1"/>
  <c r="AJ17" i="24" s="1"/>
  <c r="AJ248" i="24" a="1"/>
  <c r="AJ248" i="24" s="1"/>
  <c r="AJ405" i="24" a="1"/>
  <c r="AJ405" i="24" s="1"/>
  <c r="AJ70" i="24" a="1"/>
  <c r="AJ70" i="24" s="1"/>
  <c r="AJ229" i="24" a="1"/>
  <c r="AJ229" i="24" s="1"/>
  <c r="AJ386" i="24" a="1"/>
  <c r="AJ386" i="24" s="1"/>
  <c r="AJ617" i="24" a="1"/>
  <c r="AJ617" i="24" s="1"/>
  <c r="AJ782" i="24" a="1"/>
  <c r="AJ782" i="24" s="1"/>
  <c r="AJ455" i="24" a="1"/>
  <c r="AJ455" i="24" s="1"/>
  <c r="AJ332" i="24" a="1"/>
  <c r="AJ332" i="24" s="1"/>
  <c r="AJ613" i="24" a="1"/>
  <c r="AJ613" i="24" s="1"/>
  <c r="AJ25" i="24" a="1"/>
  <c r="AJ25" i="24" s="1"/>
  <c r="AJ188" i="24" a="1"/>
  <c r="AJ188" i="24" s="1"/>
  <c r="AJ378" i="24" a="1"/>
  <c r="AJ378" i="24" s="1"/>
  <c r="AJ529" i="24" a="1"/>
  <c r="AJ529" i="24" s="1"/>
  <c r="AJ733" i="24" a="1"/>
  <c r="AJ733" i="24" s="1"/>
  <c r="AJ161" i="24" a="1"/>
  <c r="AJ161" i="24" s="1"/>
  <c r="AJ294" i="24" a="1"/>
  <c r="AJ294" i="24" s="1"/>
  <c r="AJ489" i="24" a="1"/>
  <c r="AJ489" i="24" s="1"/>
  <c r="AJ671" i="24" a="1"/>
  <c r="AJ671" i="24" s="1"/>
  <c r="AJ79" i="24" a="1"/>
  <c r="AJ79" i="24" s="1"/>
  <c r="AJ252" i="24" a="1"/>
  <c r="AJ252" i="24" s="1"/>
  <c r="AJ434" i="24" a="1"/>
  <c r="AJ434" i="24" s="1"/>
  <c r="AJ588" i="24" a="1"/>
  <c r="AJ588" i="24" s="1"/>
  <c r="AJ29" i="24" a="1"/>
  <c r="AJ29" i="24" s="1"/>
  <c r="AJ227" i="24" a="1"/>
  <c r="AJ227" i="24" s="1"/>
  <c r="AJ368" i="24" a="1"/>
  <c r="AJ368" i="24" s="1"/>
  <c r="AJ561" i="24" a="1"/>
  <c r="AJ561" i="24" s="1"/>
  <c r="AJ757" i="24" a="1"/>
  <c r="AJ757" i="24" s="1"/>
  <c r="AJ88" i="24" a="1"/>
  <c r="AJ88" i="24" s="1"/>
  <c r="AJ244" i="24" a="1"/>
  <c r="AJ244" i="24" s="1"/>
  <c r="AJ507" i="24" a="1"/>
  <c r="AJ507" i="24" s="1"/>
  <c r="AJ655" i="24" a="1"/>
  <c r="AJ655" i="24" s="1"/>
  <c r="AJ117" i="24" a="1"/>
  <c r="AJ117" i="24" s="1"/>
  <c r="AJ214" i="24" a="1"/>
  <c r="AJ214" i="24" s="1"/>
  <c r="AJ341" i="24" a="1"/>
  <c r="AJ341" i="24" s="1"/>
  <c r="AJ471" i="24" a="1"/>
  <c r="AJ471" i="24" s="1"/>
  <c r="AJ591" i="24" a="1"/>
  <c r="AJ591" i="24" s="1"/>
  <c r="AJ749" i="24" a="1"/>
  <c r="AJ749" i="24" s="1"/>
  <c r="AJ119" i="24" a="1"/>
  <c r="AJ119" i="24" s="1"/>
  <c r="AJ344" i="24" a="1"/>
  <c r="AJ344" i="24" s="1"/>
  <c r="AJ500" i="24" a="1"/>
  <c r="AJ500" i="24" s="1"/>
  <c r="AJ704" i="24" a="1"/>
  <c r="AJ704" i="24" s="1"/>
  <c r="AJ92" i="24" a="1"/>
  <c r="AJ92" i="24" s="1"/>
  <c r="AJ271" i="24" a="1"/>
  <c r="AJ271" i="24" s="1"/>
  <c r="AJ367" i="24" a="1"/>
  <c r="AJ367" i="24" s="1"/>
  <c r="AJ691" i="24" a="1"/>
  <c r="AJ691" i="24" s="1"/>
  <c r="AJ24" i="24" a="1"/>
  <c r="AJ24" i="24" s="1"/>
  <c r="AJ343" i="24" a="1"/>
  <c r="AJ343" i="24" s="1"/>
  <c r="AJ564" i="24" a="1"/>
  <c r="AJ564" i="24" s="1"/>
  <c r="AJ732" i="24" a="1"/>
  <c r="AJ732" i="24" s="1"/>
  <c r="AJ100" i="24" a="1"/>
  <c r="AJ100" i="24" s="1"/>
  <c r="AJ183" i="24" a="1"/>
  <c r="AJ183" i="24" s="1"/>
  <c r="AJ315" i="24" a="1"/>
  <c r="AJ315" i="24" s="1"/>
  <c r="AJ485" i="24" a="1"/>
  <c r="AJ485" i="24" s="1"/>
  <c r="AJ618" i="24" a="1"/>
  <c r="AJ618" i="24" s="1"/>
  <c r="AJ20" i="24" a="1"/>
  <c r="AJ20" i="24" s="1"/>
  <c r="AJ265" i="24" a="1"/>
  <c r="AJ265" i="24" s="1"/>
  <c r="AJ647" i="24" a="1"/>
  <c r="AJ647" i="24" s="1"/>
  <c r="AJ50" i="24" a="1"/>
  <c r="AJ50" i="24" s="1"/>
  <c r="AJ362" i="24" a="1"/>
  <c r="AJ362" i="24" s="1"/>
  <c r="AJ680" i="24" a="1"/>
  <c r="AJ680" i="24" s="1"/>
  <c r="AJ48" i="24" a="1"/>
  <c r="AJ48" i="24" s="1"/>
  <c r="AJ437" i="24" a="1"/>
  <c r="AJ437" i="24" s="1"/>
  <c r="AJ758" i="24" a="1"/>
  <c r="AJ758" i="24" s="1"/>
  <c r="AJ128" i="24" a="1"/>
  <c r="AJ128" i="24" s="1"/>
  <c r="AJ495" i="24" a="1"/>
  <c r="AJ495" i="24" s="1"/>
  <c r="AJ98" i="24" a="1"/>
  <c r="AJ98" i="24" s="1"/>
  <c r="AJ239" i="24" a="1"/>
  <c r="AJ239" i="24" s="1"/>
  <c r="AJ546" i="24" a="1"/>
  <c r="AJ546" i="24" s="1"/>
  <c r="AI160" i="24"/>
  <c r="AJ722" i="24" a="1"/>
  <c r="AJ722" i="24" s="1"/>
  <c r="AJ693" i="24" a="1"/>
  <c r="AJ693" i="24" s="1"/>
  <c r="AJ517" i="24" a="1"/>
  <c r="AJ517" i="24" s="1"/>
  <c r="AJ202" i="24" a="1"/>
  <c r="AJ202" i="24" s="1"/>
  <c r="AJ181" i="24" a="1"/>
  <c r="AJ181" i="24" s="1"/>
  <c r="AJ463" i="24" a="1"/>
  <c r="AJ463" i="24" s="1"/>
  <c r="AJ282" i="24" a="1"/>
  <c r="AJ282" i="24" s="1"/>
  <c r="AJ150" i="24" a="1"/>
  <c r="AJ150" i="24" s="1"/>
  <c r="AJ80" i="24" a="1"/>
  <c r="AJ80" i="24" s="1"/>
  <c r="AJ292" i="24" a="1"/>
  <c r="AJ292" i="24" s="1"/>
  <c r="AJ577" i="24" a="1"/>
  <c r="AJ577" i="24" s="1"/>
  <c r="AJ559" i="24" a="1"/>
  <c r="AJ559" i="24" s="1"/>
  <c r="AJ449" i="24" a="1"/>
  <c r="AJ449" i="24" s="1"/>
  <c r="AJ736" i="24" a="1"/>
  <c r="AJ736" i="24" s="1"/>
  <c r="AJ644" i="24" a="1"/>
  <c r="AJ644" i="24" s="1"/>
  <c r="AJ458" i="24" a="1"/>
  <c r="AJ458" i="24" s="1"/>
  <c r="AJ632" i="24" a="1"/>
  <c r="AJ632" i="24" s="1"/>
  <c r="AJ735" i="24" a="1"/>
  <c r="AJ735" i="24" s="1"/>
  <c r="AJ459" i="24" a="1"/>
  <c r="AJ459" i="24" s="1"/>
  <c r="AJ320" i="24" a="1"/>
  <c r="AJ320" i="24" s="1"/>
  <c r="AJ541" i="24" a="1"/>
  <c r="AJ541" i="24" s="1"/>
  <c r="AJ789" i="24" a="1"/>
  <c r="AJ789" i="24" s="1"/>
  <c r="AJ484" i="24" a="1"/>
  <c r="AJ484" i="24" s="1"/>
  <c r="AJ340" i="24" a="1"/>
  <c r="AJ340" i="24" s="1"/>
  <c r="AJ730" i="24" a="1"/>
  <c r="AJ730" i="24" s="1"/>
  <c r="AJ163" i="24" a="1"/>
  <c r="AJ163" i="24" s="1"/>
  <c r="AJ313" i="24" a="1"/>
  <c r="AJ313" i="24" s="1"/>
  <c r="AJ535" i="24" a="1"/>
  <c r="AJ535" i="24" s="1"/>
  <c r="AJ703" i="24" a="1"/>
  <c r="AJ703" i="24" s="1"/>
  <c r="AJ140" i="24" a="1"/>
  <c r="AJ140" i="24" s="1"/>
  <c r="AJ262" i="24" a="1"/>
  <c r="AJ262" i="24" s="1"/>
  <c r="AJ516" i="24" a="1"/>
  <c r="AJ516" i="24" s="1"/>
  <c r="AJ785" i="24" a="1"/>
  <c r="AJ785" i="24" s="1"/>
  <c r="AJ11" i="24" a="1"/>
  <c r="AJ11" i="24" s="1"/>
  <c r="AJ289" i="24" a="1"/>
  <c r="AJ289" i="24" s="1"/>
  <c r="AJ464" i="24" a="1"/>
  <c r="AJ464" i="24" s="1"/>
  <c r="AJ667" i="24" a="1"/>
  <c r="AJ667" i="24" s="1"/>
  <c r="AJ101" i="24" a="1"/>
  <c r="AJ101" i="24" s="1"/>
  <c r="AJ224" i="24" a="1"/>
  <c r="AJ224" i="24" s="1"/>
  <c r="AJ391" i="24" a="1"/>
  <c r="AJ391" i="24" s="1"/>
  <c r="AJ606" i="24" a="1"/>
  <c r="AJ606" i="24" s="1"/>
  <c r="AJ6" i="24" a="1"/>
  <c r="AJ6" i="24" s="1"/>
  <c r="AJ173" i="24" a="1"/>
  <c r="AJ173" i="24" s="1"/>
  <c r="AJ370" i="24" a="1"/>
  <c r="AJ370" i="24" s="1"/>
  <c r="AJ523" i="24" a="1"/>
  <c r="AJ523" i="24" s="1"/>
  <c r="AJ728" i="24" a="1"/>
  <c r="AJ728" i="24" s="1"/>
  <c r="AJ154" i="24" a="1"/>
  <c r="AJ154" i="24" s="1"/>
  <c r="AJ286" i="24" a="1"/>
  <c r="AJ286" i="24" s="1"/>
  <c r="AJ448" i="24" a="1"/>
  <c r="AJ448" i="24" s="1"/>
  <c r="AJ657" i="24" a="1"/>
  <c r="AJ657" i="24" s="1"/>
  <c r="AJ71" i="24" a="1"/>
  <c r="AJ71" i="24" s="1"/>
  <c r="AJ164" i="24" a="1"/>
  <c r="AJ164" i="24" s="1"/>
  <c r="AJ422" i="24" a="1"/>
  <c r="AJ422" i="24" s="1"/>
  <c r="AJ579" i="24" a="1"/>
  <c r="AJ579" i="24" s="1"/>
  <c r="AJ718" i="24" a="1"/>
  <c r="AJ718" i="24" s="1"/>
  <c r="AJ146" i="24" a="1"/>
  <c r="AJ146" i="24" s="1"/>
  <c r="AJ278" i="24" a="1"/>
  <c r="AJ278" i="24" s="1"/>
  <c r="AJ374" i="24" a="1"/>
  <c r="AJ374" i="24" s="1"/>
  <c r="AJ499" i="24" a="1"/>
  <c r="AJ499" i="24" s="1"/>
  <c r="AJ670" i="24" a="1"/>
  <c r="AJ670" i="24" s="1"/>
  <c r="AJ21" i="24" a="1"/>
  <c r="AJ21" i="24" s="1"/>
  <c r="AJ258" i="24" a="1"/>
  <c r="AJ258" i="24" s="1"/>
  <c r="AJ428" i="24" a="1"/>
  <c r="AJ428" i="24" s="1"/>
  <c r="AJ640" i="24" a="1"/>
  <c r="AJ640" i="24" s="1"/>
  <c r="AJ58" i="24" a="1"/>
  <c r="AJ58" i="24" s="1"/>
  <c r="AJ192" i="24" a="1"/>
  <c r="AJ192" i="24" s="1"/>
  <c r="AJ301" i="24" a="1"/>
  <c r="AJ301" i="24" s="1"/>
  <c r="AJ625" i="24" a="1"/>
  <c r="AJ625" i="24" s="1"/>
  <c r="AJ30" i="24" a="1"/>
  <c r="AJ30" i="24" s="1"/>
  <c r="AJ273" i="24" a="1"/>
  <c r="AJ273" i="24" s="1"/>
  <c r="AJ498" i="24" a="1"/>
  <c r="AJ498" i="24" s="1"/>
  <c r="AJ653" i="24" a="1"/>
  <c r="AJ653" i="24" s="1"/>
  <c r="AJ57" i="24" a="1"/>
  <c r="AJ57" i="24" s="1"/>
  <c r="AJ478" i="24" a="1"/>
  <c r="AJ478" i="24" s="1"/>
  <c r="AJ238" i="24" a="1"/>
  <c r="AJ238" i="24" s="1"/>
  <c r="AJ409" i="24" a="1"/>
  <c r="AJ409" i="24" s="1"/>
  <c r="AJ558" i="24" a="1"/>
  <c r="AJ558" i="24" s="1"/>
  <c r="AJ762" i="24" a="1"/>
  <c r="AJ762" i="24" s="1"/>
  <c r="AJ206" i="24" a="1"/>
  <c r="AJ206" i="24" s="1"/>
  <c r="AJ407" i="24" a="1"/>
  <c r="AJ407" i="24" s="1"/>
  <c r="AJ571" i="24" a="1"/>
  <c r="AJ571" i="24" s="1"/>
  <c r="AJ771" i="24" a="1"/>
  <c r="AJ771" i="24" s="1"/>
  <c r="AJ787" i="24" a="1"/>
  <c r="AJ787" i="24" s="1"/>
  <c r="AJ614" i="24" a="1"/>
  <c r="AJ614" i="24" s="1"/>
  <c r="AJ167" i="24" a="1"/>
  <c r="AJ167" i="24" s="1"/>
  <c r="AJ359" i="24" a="1"/>
  <c r="AJ359" i="24" s="1"/>
  <c r="AJ664" i="24" a="1"/>
  <c r="AJ664" i="24" s="1"/>
  <c r="AJ32" i="24" a="1"/>
  <c r="AJ32" i="24" s="1"/>
  <c r="AJ419" i="24" a="1"/>
  <c r="AJ419" i="24" s="1"/>
  <c r="AJ65" i="24" a="1"/>
  <c r="AJ65" i="24" s="1"/>
  <c r="AJ151" i="24" a="1"/>
  <c r="AJ151" i="24" s="1"/>
  <c r="AJ470" i="24" a="1"/>
  <c r="AJ470" i="24" s="1"/>
  <c r="F2" i="32"/>
  <c r="AJ9" i="24" s="1" a="1"/>
  <c r="AJ9" i="24" s="1"/>
  <c r="AJ574" i="24" a="1"/>
  <c r="AJ574" i="24" s="1"/>
  <c r="AJ555" i="24" a="1"/>
  <c r="AJ555" i="24" s="1"/>
  <c r="AJ431" i="24" a="1"/>
  <c r="AJ431" i="24" s="1"/>
  <c r="AJ109" i="24" a="1"/>
  <c r="AJ109" i="24" s="1"/>
  <c r="AJ107" i="24" a="1"/>
  <c r="AJ107" i="24" s="1"/>
  <c r="AJ105" i="24" a="1"/>
  <c r="AJ105" i="24" s="1"/>
  <c r="AJ60" i="24" a="1"/>
  <c r="AJ60" i="24" s="1"/>
  <c r="AJ137" i="24" a="1"/>
  <c r="AJ137" i="24" s="1"/>
  <c r="AJ665" i="24" a="1"/>
  <c r="AJ665" i="24" s="1"/>
  <c r="AJ765" i="24" a="1"/>
  <c r="AJ765" i="24" s="1"/>
  <c r="AJ626" i="24" a="1"/>
  <c r="AJ626" i="24" s="1"/>
  <c r="AJ230" i="24" a="1"/>
  <c r="AJ230" i="24" s="1"/>
  <c r="AJ149" i="24" a="1"/>
  <c r="AJ149" i="24" s="1"/>
  <c r="AJ403" i="24" a="1"/>
  <c r="AJ403" i="24" s="1"/>
  <c r="AJ322" i="24" a="1"/>
  <c r="AJ322" i="24" s="1"/>
  <c r="AJ372" i="24" a="1"/>
  <c r="AJ372" i="24" s="1"/>
  <c r="AJ544" i="24" a="1"/>
  <c r="AJ544" i="24" s="1"/>
  <c r="AJ669" i="24" a="1"/>
  <c r="AJ669" i="24" s="1"/>
  <c r="AJ118" i="24" a="1"/>
  <c r="AJ118" i="24" s="1"/>
  <c r="AJ257" i="24" a="1"/>
  <c r="AJ257" i="24" s="1"/>
  <c r="AJ452" i="24" a="1"/>
  <c r="AJ452" i="24" s="1"/>
  <c r="AJ717" i="24" a="1"/>
  <c r="AJ717" i="24" s="1"/>
  <c r="AJ19" i="24" a="1"/>
  <c r="AJ19" i="24" s="1"/>
  <c r="AJ270" i="24" a="1"/>
  <c r="AJ270" i="24" s="1"/>
  <c r="AJ662" i="24" a="1"/>
  <c r="AJ662" i="24" s="1"/>
  <c r="AJ69" i="24" a="1"/>
  <c r="AJ69" i="24" s="1"/>
  <c r="AJ250" i="24" a="1"/>
  <c r="AJ250" i="24" s="1"/>
  <c r="AJ481" i="24" a="1"/>
  <c r="AJ481" i="24" s="1"/>
  <c r="AJ635" i="24" a="1"/>
  <c r="AJ635" i="24" s="1"/>
  <c r="AJ33" i="24" a="1"/>
  <c r="AJ33" i="24" s="1"/>
  <c r="AJ139" i="24" a="1"/>
  <c r="AJ139" i="24" s="1"/>
  <c r="AJ423" i="24" a="1"/>
  <c r="AJ423" i="24" s="1"/>
  <c r="AJ707" i="24" a="1"/>
  <c r="AJ707" i="24" s="1"/>
  <c r="AJ62" i="24" a="1"/>
  <c r="AJ62" i="24" s="1"/>
  <c r="AJ216" i="24" a="1"/>
  <c r="AJ216" i="24" s="1"/>
  <c r="AJ377" i="24" a="1"/>
  <c r="AJ377" i="24" s="1"/>
  <c r="AJ609" i="24" a="1"/>
  <c r="AJ609" i="24" s="1"/>
  <c r="AJ759" i="24" a="1"/>
  <c r="AJ759" i="24" s="1"/>
  <c r="AJ168" i="24" a="1"/>
  <c r="AJ168" i="24" s="1"/>
  <c r="AJ324" i="24" a="1"/>
  <c r="AJ324" i="24" s="1"/>
  <c r="AJ509" i="24" a="1"/>
  <c r="AJ509" i="24" s="1"/>
  <c r="AJ763" i="24" a="1"/>
  <c r="AJ763" i="24" s="1"/>
  <c r="AJ135" i="24" a="1"/>
  <c r="AJ135" i="24" s="1"/>
  <c r="AJ281" i="24" a="1"/>
  <c r="AJ281" i="24" s="1"/>
  <c r="AJ440" i="24" a="1"/>
  <c r="AJ440" i="24" s="1"/>
  <c r="AJ660" i="24" a="1"/>
  <c r="AJ660" i="24" s="1"/>
  <c r="AJ75" i="24" a="1"/>
  <c r="AJ75" i="24" s="1"/>
  <c r="AJ208" i="24" a="1"/>
  <c r="AJ208" i="24" s="1"/>
  <c r="AJ382" i="24" a="1"/>
  <c r="AJ382" i="24" s="1"/>
  <c r="AJ597" i="24" a="1"/>
  <c r="AJ597" i="24" s="1"/>
  <c r="AJ756" i="24" a="1"/>
  <c r="AJ756" i="24" s="1"/>
  <c r="AJ126" i="24" a="1"/>
  <c r="AJ126" i="24" s="1"/>
  <c r="AJ356" i="24" a="1"/>
  <c r="AJ356" i="24" s="1"/>
  <c r="AJ513" i="24" a="1"/>
  <c r="AJ513" i="24" s="1"/>
  <c r="AJ654" i="24" a="1"/>
  <c r="AJ654" i="24" s="1"/>
  <c r="AJ67" i="24" a="1"/>
  <c r="AJ67" i="24" s="1"/>
  <c r="AJ199" i="24" a="1"/>
  <c r="AJ199" i="24" s="1"/>
  <c r="AJ309" i="24" a="1"/>
  <c r="AJ309" i="24" s="1"/>
  <c r="AJ396" i="24" a="1"/>
  <c r="AJ396" i="24" s="1"/>
  <c r="AJ568" i="24" a="1"/>
  <c r="AJ568" i="24" s="1"/>
  <c r="AJ764" i="24" a="1"/>
  <c r="AJ764" i="24" s="1"/>
  <c r="AJ187" i="24" a="1"/>
  <c r="AJ187" i="24" s="1"/>
  <c r="AJ350" i="24" a="1"/>
  <c r="AJ350" i="24" s="1"/>
  <c r="AJ572" i="24" a="1"/>
  <c r="AJ572" i="24" s="1"/>
  <c r="AJ739" i="24" a="1"/>
  <c r="AJ739" i="24" s="1"/>
  <c r="AJ145" i="24" a="1"/>
  <c r="AJ145" i="24" s="1"/>
  <c r="AJ207" i="24" a="1"/>
  <c r="AJ207" i="24" s="1"/>
  <c r="AJ567" i="24" a="1"/>
  <c r="AJ567" i="24" s="1"/>
  <c r="AJ775" i="24" a="1"/>
  <c r="AJ775" i="24" s="1"/>
  <c r="AJ215" i="24" a="1"/>
  <c r="AJ215" i="24" s="1"/>
  <c r="AJ414" i="24" a="1"/>
  <c r="AJ414" i="24" s="1"/>
  <c r="AJ578" i="24" a="1"/>
  <c r="AJ578" i="24" s="1"/>
  <c r="AJ694" i="24" a="1"/>
  <c r="AJ694" i="24" s="1"/>
  <c r="AJ144" i="24" a="1"/>
  <c r="AJ144" i="24" s="1"/>
  <c r="AJ172" i="24" a="1"/>
  <c r="AJ172" i="24" s="1"/>
  <c r="AJ298" i="24" a="1"/>
  <c r="AJ298" i="24" s="1"/>
  <c r="AJ483" i="24" a="1"/>
  <c r="AJ483" i="24" s="1"/>
  <c r="AJ697" i="24" a="1"/>
  <c r="AJ697" i="24" s="1"/>
  <c r="AJ86" i="24" a="1"/>
  <c r="AJ86" i="24" s="1"/>
  <c r="AJ334" i="24" a="1"/>
  <c r="AJ334" i="24" s="1"/>
  <c r="AJ451" i="24" a="1"/>
  <c r="AJ451" i="24" s="1"/>
  <c r="AJ681" i="24" a="1"/>
  <c r="AJ681" i="24" s="1"/>
  <c r="AJ460" i="24" a="1"/>
  <c r="AJ460" i="24" s="1"/>
  <c r="AJ531" i="24" a="1"/>
  <c r="AJ531" i="24" s="1"/>
  <c r="AJ122" i="24" a="1"/>
  <c r="AJ122" i="24" s="1"/>
  <c r="AJ269" i="24" a="1"/>
  <c r="AJ269" i="24" s="1"/>
  <c r="AJ598" i="24" a="1"/>
  <c r="AJ598" i="24" s="1"/>
  <c r="AJ198" i="24" a="1"/>
  <c r="AJ198" i="24" s="1"/>
  <c r="AJ331" i="24" a="1"/>
  <c r="AJ331" i="24" s="1"/>
  <c r="AJ738" i="24" a="1"/>
  <c r="AJ738" i="24" s="1"/>
  <c r="AJ113" i="24" a="1"/>
  <c r="AJ113" i="24" s="1"/>
  <c r="AJ390" i="24" a="1"/>
  <c r="AJ390" i="24" s="1"/>
  <c r="AJ729" i="24" a="1"/>
  <c r="AJ729" i="24" s="1"/>
  <c r="AJ171" i="24" a="1"/>
  <c r="AJ171" i="24" s="1"/>
  <c r="AJ781" i="24" a="1"/>
  <c r="AJ781" i="24" s="1"/>
  <c r="AJ231" i="24" a="1"/>
  <c r="AJ231" i="24" s="1"/>
  <c r="AJ494" i="24" a="1"/>
  <c r="AJ494" i="24" s="1"/>
  <c r="AJ475" i="24" a="1"/>
  <c r="AJ475" i="24" s="1"/>
  <c r="AE668" i="24"/>
  <c r="AE268" i="24"/>
  <c r="AE400" i="24"/>
  <c r="AE60" i="24"/>
  <c r="AE7" i="24"/>
  <c r="AG103" i="24"/>
  <c r="AG329" i="24"/>
  <c r="AG155" i="24"/>
  <c r="AG677" i="24"/>
  <c r="AG788" i="24"/>
  <c r="AG174" i="24"/>
  <c r="AG366" i="24"/>
  <c r="AG267" i="24"/>
  <c r="AG225" i="24"/>
  <c r="AG592" i="24"/>
  <c r="AG668" i="24"/>
  <c r="AG303" i="24"/>
  <c r="AG776" i="24"/>
  <c r="AG80" i="24"/>
  <c r="AG131" i="24"/>
  <c r="AG335" i="24"/>
  <c r="AG577" i="24"/>
  <c r="AG534" i="24"/>
  <c r="AG137" i="24"/>
  <c r="AG223" i="24"/>
  <c r="AG765" i="24"/>
  <c r="AG186" i="24"/>
  <c r="AG388" i="24"/>
  <c r="AG91" i="24"/>
  <c r="AG213" i="24"/>
  <c r="AG93" i="24"/>
  <c r="AG774" i="24"/>
  <c r="AG371" i="24"/>
  <c r="AG552" i="24"/>
  <c r="AG150" i="24"/>
  <c r="AG702" i="24"/>
  <c r="AG300" i="24"/>
  <c r="AG348" i="24"/>
  <c r="AG138" i="24"/>
  <c r="AG392" i="24"/>
  <c r="AG421" i="24"/>
  <c r="AG663" i="24"/>
  <c r="AG753" i="24"/>
  <c r="AG9" i="24"/>
  <c r="AG77" i="24"/>
  <c r="AG436" i="24"/>
  <c r="AG292" i="24"/>
  <c r="AG102" i="24"/>
  <c r="AG540" i="24"/>
  <c r="AG328" i="24"/>
  <c r="AG665" i="24"/>
  <c r="AG132" i="24"/>
  <c r="AH469" i="24" a="1"/>
  <c r="AH469" i="24" s="1"/>
  <c r="AE538" i="24"/>
  <c r="AE66" i="24"/>
  <c r="AE457" i="24"/>
  <c r="AE9" i="24"/>
  <c r="AE364" i="24"/>
  <c r="AH474" i="24" a="1"/>
  <c r="AH474" i="24" s="1"/>
  <c r="AH777" i="24" a="1"/>
  <c r="AH777" i="24" s="1"/>
  <c r="AH177" i="24" a="1"/>
  <c r="AH177" i="24" s="1"/>
  <c r="AH711" i="24" a="1"/>
  <c r="AH711" i="24" s="1"/>
  <c r="AH760" i="24" a="1"/>
  <c r="AH760" i="24" s="1"/>
  <c r="AH220" i="24" a="1"/>
  <c r="AH220" i="24" s="1"/>
  <c r="AG177" i="24"/>
  <c r="AH232" i="24" a="1"/>
  <c r="AH232" i="24" s="1"/>
  <c r="AH708" i="24" a="1"/>
  <c r="AH708" i="24" s="1"/>
  <c r="AG220" i="24"/>
  <c r="AH179" i="24" a="1"/>
  <c r="AH179" i="24" s="1"/>
  <c r="AH379" i="24" a="1"/>
  <c r="AH379" i="24" s="1"/>
  <c r="AH770" i="24" a="1"/>
  <c r="AH770" i="24" s="1"/>
  <c r="AG179" i="24"/>
  <c r="AH221" i="24" a="1"/>
  <c r="AH221" i="24" s="1"/>
  <c r="AH385" i="24" a="1"/>
  <c r="AH385" i="24" s="1"/>
  <c r="AH612" i="24" a="1"/>
  <c r="AH612" i="24" s="1"/>
  <c r="AH582" i="24" a="1"/>
  <c r="AH582" i="24" s="1"/>
  <c r="AG612" i="24"/>
  <c r="AG454" i="24"/>
  <c r="AH767" i="24" a="1"/>
  <c r="AH767" i="24" s="1"/>
  <c r="AG767" i="24"/>
  <c r="AG282" i="24"/>
  <c r="AG126" i="24"/>
  <c r="AG101" i="24"/>
  <c r="AI29" i="24"/>
  <c r="AI634" i="24"/>
  <c r="AI460" i="24"/>
  <c r="AI771" i="24"/>
  <c r="AI240" i="24"/>
  <c r="AI64" i="24"/>
  <c r="AI578" i="24"/>
  <c r="AI369" i="24"/>
  <c r="AI78" i="24"/>
  <c r="AI588" i="24"/>
  <c r="AI501" i="24"/>
  <c r="AI483" i="24"/>
  <c r="AI413" i="24"/>
  <c r="AI333" i="24"/>
  <c r="AI256" i="24"/>
  <c r="AI187" i="24"/>
  <c r="AI746" i="24"/>
  <c r="AI630" i="24"/>
  <c r="AI786" i="24"/>
  <c r="AI780" i="24"/>
  <c r="AI26" i="24"/>
  <c r="AI295" i="24"/>
  <c r="AI430" i="24"/>
  <c r="AI356" i="24"/>
  <c r="AI289" i="24"/>
  <c r="AI217" i="24"/>
  <c r="AI554" i="24"/>
  <c r="AI671" i="24"/>
  <c r="AI547" i="24"/>
  <c r="AI733" i="24"/>
  <c r="AI49" i="24"/>
  <c r="AI574" i="24"/>
  <c r="AI112" i="24"/>
  <c r="AI476" i="24"/>
  <c r="AI367" i="24"/>
  <c r="AI309" i="24"/>
  <c r="AI239" i="24"/>
  <c r="AI153" i="24"/>
  <c r="AI715" i="24"/>
  <c r="AI580" i="24"/>
  <c r="AI654" i="24"/>
  <c r="AI640" i="24"/>
  <c r="AI96" i="24"/>
  <c r="AI8" i="24"/>
  <c r="AI68" i="24"/>
  <c r="AI485" i="24"/>
  <c r="AI403" i="24"/>
  <c r="AI340" i="24"/>
  <c r="AI188" i="24"/>
  <c r="AI743" i="24"/>
  <c r="AI615" i="24"/>
  <c r="AI519" i="24"/>
  <c r="AI775" i="24"/>
  <c r="AI134" i="24"/>
  <c r="AI30" i="24"/>
  <c r="AI781" i="24"/>
  <c r="AI429" i="24"/>
  <c r="AI355" i="24"/>
  <c r="AI212" i="24"/>
  <c r="AI757" i="24"/>
  <c r="AI661" i="24"/>
  <c r="AI499" i="24"/>
  <c r="AI558" i="24"/>
  <c r="AI685" i="24"/>
  <c r="AI117" i="24"/>
  <c r="AI469" i="24"/>
  <c r="AI389" i="24"/>
  <c r="AI310" i="24"/>
  <c r="AI244" i="24"/>
  <c r="AI152" i="24"/>
  <c r="AI712" i="24"/>
  <c r="AI571" i="24"/>
  <c r="AI703" i="24"/>
  <c r="AI648" i="24"/>
  <c r="AI100" i="24"/>
  <c r="AI13" i="24"/>
  <c r="AI75" i="24"/>
  <c r="AI482" i="24"/>
  <c r="AI405" i="24"/>
  <c r="AI260" i="24"/>
  <c r="AI189" i="24"/>
  <c r="AI750" i="24"/>
  <c r="AI629" i="24"/>
  <c r="AI787" i="24"/>
  <c r="AI777" i="24"/>
  <c r="AI129" i="24"/>
  <c r="AI27" i="24"/>
  <c r="AI723" i="24"/>
  <c r="AI478" i="24"/>
  <c r="AI505" i="24"/>
  <c r="AI124" i="24"/>
  <c r="AI167" i="24"/>
  <c r="AI603" i="24"/>
  <c r="AI297" i="24"/>
  <c r="AI463" i="24"/>
  <c r="AI669" i="24"/>
  <c r="AI379" i="24"/>
  <c r="AI529" i="24"/>
  <c r="AI472" i="24"/>
  <c r="AI393" i="24"/>
  <c r="AI334" i="24"/>
  <c r="AI247" i="24"/>
  <c r="AI175" i="24"/>
  <c r="AI717" i="24"/>
  <c r="AI607" i="24"/>
  <c r="AI738" i="24"/>
  <c r="AI700" i="24"/>
  <c r="AI120" i="24"/>
  <c r="AI21" i="24"/>
  <c r="AI453" i="24"/>
  <c r="AI190" i="24"/>
  <c r="AI416" i="24"/>
  <c r="AI347" i="24"/>
  <c r="AI274" i="24"/>
  <c r="AI203" i="24"/>
  <c r="AI589" i="24"/>
  <c r="AI631" i="24"/>
  <c r="AI514" i="24"/>
  <c r="AI493" i="24"/>
  <c r="AI143" i="24"/>
  <c r="AI45" i="24"/>
  <c r="AI601" i="24"/>
  <c r="AI110" i="24"/>
  <c r="AI438" i="24"/>
  <c r="AI305" i="24"/>
  <c r="AI226" i="24"/>
  <c r="AI157" i="24"/>
  <c r="AI662" i="24"/>
  <c r="AI575" i="24"/>
  <c r="AI565" i="24"/>
  <c r="AI772" i="24"/>
  <c r="AI89" i="24"/>
  <c r="AI583" i="24"/>
  <c r="AI58" i="24"/>
  <c r="AI471" i="24"/>
  <c r="AI401" i="24"/>
  <c r="AI336" i="24"/>
  <c r="AI253" i="24"/>
  <c r="AI178" i="24"/>
  <c r="AI739" i="24"/>
  <c r="AI628" i="24"/>
  <c r="AI763" i="24"/>
  <c r="AI726" i="24"/>
  <c r="AI123" i="24"/>
  <c r="AI24" i="24"/>
  <c r="AI261" i="24"/>
  <c r="AI428" i="24"/>
  <c r="AI362" i="24"/>
  <c r="AI284" i="24"/>
  <c r="AI206" i="24"/>
  <c r="AI691" i="24"/>
  <c r="AI683" i="24"/>
  <c r="AI513" i="24"/>
  <c r="AI701" i="24"/>
  <c r="AI638" i="24"/>
  <c r="AI36" i="24"/>
  <c r="AI361" i="24"/>
  <c r="AI448" i="24"/>
  <c r="AI383" i="24"/>
  <c r="AI316" i="24"/>
  <c r="AI232" i="24"/>
  <c r="AI170" i="24"/>
  <c r="AI672" i="24"/>
  <c r="AI576" i="24"/>
  <c r="AI602" i="24"/>
  <c r="AI94" i="24"/>
  <c r="AI496" i="24"/>
  <c r="AI61" i="24"/>
  <c r="AI474" i="24"/>
  <c r="AI395" i="24"/>
  <c r="AI246" i="24"/>
  <c r="AI176" i="24"/>
  <c r="AI741" i="24"/>
  <c r="AI617" i="24"/>
  <c r="AI737" i="24"/>
  <c r="AI697" i="24"/>
  <c r="AI121" i="24"/>
  <c r="AI18" i="24"/>
  <c r="AI224" i="24"/>
  <c r="AI751" i="24"/>
  <c r="AI784" i="24"/>
  <c r="AI768" i="24"/>
  <c r="AI785" i="24"/>
  <c r="AI323" i="24"/>
  <c r="AI12" i="24"/>
  <c r="AI713" i="24"/>
  <c r="AI562" i="24"/>
  <c r="AI222" i="24"/>
  <c r="AI55" i="24"/>
  <c r="AI545" i="24"/>
  <c r="AI417" i="24"/>
  <c r="AI141" i="24"/>
  <c r="AI464" i="24"/>
  <c r="AI372" i="24"/>
  <c r="AI313" i="24"/>
  <c r="AI248" i="24"/>
  <c r="AI149" i="24"/>
  <c r="AI709" i="24"/>
  <c r="AI585" i="24"/>
  <c r="AI652" i="24"/>
  <c r="AI642" i="24"/>
  <c r="AI87" i="24"/>
  <c r="AI451" i="24"/>
  <c r="AI283" i="24"/>
  <c r="AI414" i="24"/>
  <c r="AI339" i="24"/>
  <c r="AI270" i="24"/>
  <c r="AI199" i="24"/>
  <c r="AI742" i="24"/>
  <c r="AI635" i="24"/>
  <c r="AI502" i="24"/>
  <c r="AI773" i="24"/>
  <c r="AI139" i="24"/>
  <c r="AI41" i="24"/>
  <c r="AI197" i="24"/>
  <c r="AI434" i="24"/>
  <c r="AI357" i="24"/>
  <c r="AI298" i="24"/>
  <c r="AI210" i="24"/>
  <c r="AI161" i="24"/>
  <c r="AI680" i="24"/>
  <c r="AI546" i="24"/>
  <c r="AI500" i="24"/>
  <c r="AI724" i="24"/>
  <c r="AI81" i="24"/>
  <c r="AI293" i="24"/>
  <c r="AI444" i="24"/>
  <c r="AI467" i="24"/>
  <c r="AI245" i="24"/>
  <c r="AI169" i="24"/>
  <c r="AI708" i="24"/>
  <c r="AI620" i="24"/>
  <c r="AI705" i="24"/>
  <c r="AI14" i="24"/>
  <c r="AI70" i="24"/>
  <c r="AI352" i="24"/>
  <c r="AI396" i="24"/>
  <c r="AI346" i="24"/>
  <c r="AI281" i="24"/>
  <c r="AI208" i="24"/>
  <c r="AI523" i="24"/>
  <c r="AI609" i="24"/>
  <c r="AI516" i="24"/>
  <c r="AI695" i="24"/>
  <c r="AI144" i="24"/>
  <c r="AI34" i="24"/>
  <c r="AI727" i="24"/>
  <c r="AI446" i="24"/>
  <c r="AI440" i="24"/>
  <c r="AI385" i="24"/>
  <c r="AI299" i="24"/>
  <c r="AI228" i="24"/>
  <c r="AI146" i="24"/>
  <c r="AI676" i="24"/>
  <c r="AI488" i="24"/>
  <c r="AI82" i="24"/>
  <c r="AI693" i="24"/>
  <c r="AI481" i="24"/>
  <c r="AI387" i="24"/>
  <c r="AI311" i="24"/>
  <c r="AI251" i="24"/>
  <c r="AI147" i="24"/>
  <c r="AI716" i="24"/>
  <c r="AI581" i="24"/>
  <c r="AI653" i="24"/>
  <c r="AI644" i="24"/>
  <c r="AI99" i="24"/>
  <c r="AI73" i="24"/>
  <c r="AI402" i="24"/>
  <c r="AI242" i="24"/>
  <c r="AI71" i="24"/>
  <c r="AI582" i="24"/>
  <c r="AI359" i="24"/>
  <c r="AI145" i="24"/>
  <c r="AI760" i="24"/>
  <c r="AI349" i="24"/>
  <c r="AI44" i="24"/>
  <c r="AI459" i="24"/>
  <c r="AI384" i="24"/>
  <c r="AI315" i="24"/>
  <c r="AI229" i="24"/>
  <c r="AI162" i="24"/>
  <c r="AI659" i="24"/>
  <c r="AI579" i="24"/>
  <c r="AI604" i="24"/>
  <c r="AI561" i="24"/>
  <c r="AI83" i="24"/>
  <c r="AI530" i="24"/>
  <c r="AI465" i="24"/>
  <c r="AI327" i="24"/>
  <c r="AI255" i="24"/>
  <c r="AI183" i="24"/>
  <c r="AI754" i="24"/>
  <c r="AI625" i="24"/>
  <c r="AI764" i="24"/>
  <c r="AI731" i="24"/>
  <c r="AI22" i="24"/>
  <c r="AI263" i="24"/>
  <c r="AI433" i="24"/>
  <c r="AI368" i="24"/>
  <c r="AI291" i="24"/>
  <c r="AI684" i="24"/>
  <c r="AI732" i="24"/>
  <c r="AI766" i="24"/>
  <c r="AI46" i="24"/>
  <c r="AI475" i="24"/>
  <c r="AI113" i="24"/>
  <c r="AI456" i="24"/>
  <c r="AI375" i="24"/>
  <c r="AI319" i="24"/>
  <c r="AI237" i="24"/>
  <c r="AI687" i="24"/>
  <c r="AI572" i="24"/>
  <c r="AI598" i="24"/>
  <c r="AI595" i="24"/>
  <c r="AI95" i="24"/>
  <c r="AI5" i="24"/>
  <c r="AI67" i="24"/>
  <c r="AI486" i="24"/>
  <c r="AI411" i="24"/>
  <c r="AI321" i="24"/>
  <c r="AI185" i="24"/>
  <c r="AI626" i="24"/>
  <c r="AI567" i="24"/>
  <c r="AI782" i="24"/>
  <c r="AI127" i="24"/>
  <c r="AI31" i="24"/>
  <c r="AI646" i="24"/>
  <c r="AI422" i="24"/>
  <c r="AI358" i="24"/>
  <c r="AI294" i="24"/>
  <c r="AI211" i="24"/>
  <c r="AI720" i="24"/>
  <c r="AI541" i="24"/>
  <c r="AI650" i="24"/>
  <c r="AI524" i="24"/>
  <c r="AI51" i="24"/>
  <c r="AI537" i="24"/>
  <c r="AI115" i="24"/>
  <c r="AI466" i="24"/>
  <c r="AI373" i="24"/>
  <c r="AI314" i="24"/>
  <c r="AI235" i="24"/>
  <c r="AI172" i="24"/>
  <c r="AI657" i="24"/>
  <c r="AI573" i="24"/>
  <c r="AI606" i="24"/>
  <c r="AI596" i="24"/>
  <c r="AI92" i="24"/>
  <c r="AI227" i="24"/>
  <c r="AI65" i="24"/>
  <c r="AI254" i="24"/>
  <c r="AI412" i="24"/>
  <c r="AI344" i="24"/>
  <c r="AI38" i="24"/>
  <c r="AI656" i="24"/>
  <c r="AI307" i="24"/>
  <c r="AI386" i="24"/>
  <c r="AI658" i="24"/>
  <c r="AI420" i="24"/>
  <c r="AI277" i="24"/>
  <c r="AI686" i="24"/>
  <c r="AI442" i="24"/>
  <c r="AI151" i="24"/>
  <c r="AI675" i="24"/>
  <c r="AI539" i="24"/>
  <c r="AI535" i="24"/>
  <c r="AI492" i="24"/>
  <c r="AI79" i="24"/>
  <c r="AI506" i="24"/>
  <c r="AI59" i="24"/>
  <c r="AI461" i="24"/>
  <c r="AI394" i="24"/>
  <c r="AI332" i="24"/>
  <c r="AI241" i="24"/>
  <c r="AI173" i="24"/>
  <c r="AI711" i="24"/>
  <c r="AI621" i="24"/>
  <c r="AI707" i="24"/>
  <c r="AI779" i="24"/>
  <c r="AI17" i="24"/>
  <c r="AI69" i="24"/>
  <c r="AI118" i="24"/>
  <c r="AI418" i="24"/>
  <c r="AI276" i="24"/>
  <c r="AI196" i="24"/>
  <c r="AI556" i="24"/>
  <c r="AI518" i="24"/>
  <c r="AI645" i="24"/>
  <c r="AI140" i="24"/>
  <c r="AI37" i="24"/>
  <c r="AI494" i="24"/>
  <c r="AI108" i="24"/>
  <c r="AI439" i="24"/>
  <c r="AI378" i="24"/>
  <c r="AI221" i="24"/>
  <c r="AI158" i="24"/>
  <c r="AI670" i="24"/>
  <c r="AI553" i="24"/>
  <c r="AI568" i="24"/>
  <c r="AI527" i="24"/>
  <c r="AI181" i="24"/>
  <c r="AI57" i="24"/>
  <c r="AI468" i="24"/>
  <c r="AI415" i="24"/>
  <c r="AI320" i="24"/>
  <c r="AI243" i="24"/>
  <c r="AI748" i="24"/>
  <c r="AI611" i="24"/>
  <c r="AI735" i="24"/>
  <c r="AI728" i="24"/>
  <c r="AI119" i="24"/>
  <c r="AI20" i="24"/>
  <c r="AI259" i="24"/>
  <c r="AI419" i="24"/>
  <c r="AI353" i="24"/>
  <c r="AI278" i="24"/>
  <c r="AI192" i="24"/>
  <c r="AI692" i="24"/>
  <c r="AI509" i="24"/>
  <c r="AI649" i="24"/>
  <c r="AI591" i="24"/>
  <c r="AI42" i="24"/>
  <c r="AI279" i="24"/>
  <c r="AI445" i="24"/>
  <c r="AI441" i="24"/>
  <c r="AI370" i="24"/>
  <c r="AI301" i="24"/>
  <c r="AI159" i="24"/>
  <c r="AI544" i="24"/>
  <c r="AI532" i="24"/>
  <c r="AI489" i="24"/>
  <c r="AI88" i="24"/>
  <c r="AI10" i="24"/>
  <c r="AI54" i="24"/>
  <c r="AI184" i="24"/>
  <c r="AI623" i="24"/>
  <c r="AI266" i="24"/>
  <c r="AI205" i="24"/>
  <c r="AI718" i="24"/>
  <c r="AI462" i="24"/>
  <c r="AI641" i="24"/>
  <c r="AI236" i="24"/>
  <c r="AI450" i="24"/>
  <c r="AI543" i="24"/>
  <c r="AI374" i="24"/>
  <c r="AI52" i="24"/>
  <c r="AI195" i="24"/>
  <c r="AI105" i="24"/>
  <c r="AI354" i="24"/>
  <c r="AI287" i="24"/>
  <c r="AI215" i="24"/>
  <c r="AI721" i="24"/>
  <c r="AI660" i="24"/>
  <c r="AI542" i="24"/>
  <c r="AI759" i="24"/>
  <c r="AI525" i="24"/>
  <c r="AI48" i="24"/>
  <c r="AI699" i="24"/>
  <c r="AI452" i="24"/>
  <c r="AI458" i="24"/>
  <c r="AI317" i="24"/>
  <c r="AI238" i="24"/>
  <c r="AI166" i="24"/>
  <c r="AI714" i="24"/>
  <c r="AI584" i="24"/>
  <c r="AI655" i="24"/>
  <c r="AI643" i="24"/>
  <c r="AI90" i="24"/>
  <c r="AI6" i="24"/>
  <c r="AI62" i="24"/>
  <c r="AI688" i="24"/>
  <c r="AI407" i="24"/>
  <c r="AI338" i="24"/>
  <c r="AI272" i="24"/>
  <c r="AI194" i="24"/>
  <c r="AI740" i="24"/>
  <c r="AI616" i="24"/>
  <c r="AI504" i="24"/>
  <c r="AI770" i="24"/>
  <c r="AI133" i="24"/>
  <c r="AI25" i="24"/>
  <c r="AI619" i="24"/>
  <c r="AI423" i="24"/>
  <c r="AI380" i="24"/>
  <c r="AI302" i="24"/>
  <c r="AI209" i="24"/>
  <c r="AI148" i="24"/>
  <c r="AI679" i="24"/>
  <c r="AI536" i="24"/>
  <c r="AI498" i="24"/>
  <c r="AI694" i="24"/>
  <c r="AI76" i="24"/>
  <c r="AI755" i="24"/>
  <c r="AI116" i="24"/>
  <c r="AI470" i="24"/>
  <c r="AI390" i="24"/>
  <c r="AI325" i="24"/>
  <c r="AI252" i="24"/>
  <c r="AI165" i="24"/>
  <c r="AI719" i="24"/>
  <c r="AI586" i="24"/>
  <c r="AI704" i="24"/>
  <c r="AI647" i="24"/>
  <c r="AI104" i="24"/>
  <c r="AI16" i="24"/>
  <c r="AI72" i="24"/>
  <c r="AI337" i="24"/>
  <c r="AI409" i="24"/>
  <c r="AI342" i="24"/>
  <c r="AI193" i="24"/>
  <c r="AI522" i="24"/>
  <c r="AI618" i="24"/>
  <c r="AI508" i="24"/>
  <c r="AI698" i="24"/>
  <c r="AI39" i="24"/>
  <c r="AI171" i="24"/>
  <c r="AI432" i="24"/>
  <c r="AI381" i="24"/>
  <c r="AI288" i="24"/>
  <c r="AI216" i="24"/>
  <c r="AI758" i="24"/>
  <c r="AI667" i="24"/>
  <c r="AI548" i="24"/>
  <c r="AI597" i="24"/>
  <c r="AI559" i="24"/>
  <c r="AI50" i="24"/>
  <c r="AI517" i="24"/>
  <c r="AI114" i="24"/>
  <c r="AI264" i="24"/>
  <c r="AI207" i="24"/>
  <c r="AI614" i="24"/>
  <c r="AI376" i="24"/>
  <c r="AI86" i="24"/>
  <c r="AI156" i="24"/>
  <c r="AI495" i="24"/>
  <c r="AI286" i="24"/>
  <c r="AI202" i="24"/>
  <c r="AI636" i="24"/>
  <c r="AI427" i="24"/>
  <c r="AI351" i="24"/>
  <c r="AI275" i="24"/>
  <c r="AI201" i="24"/>
  <c r="AI637" i="24"/>
  <c r="AI681" i="24"/>
  <c r="AI512" i="24"/>
  <c r="AI564" i="24"/>
  <c r="AI487" i="24"/>
  <c r="AI40" i="24"/>
  <c r="AI555" i="24"/>
  <c r="AI109" i="24"/>
  <c r="AI437" i="24"/>
  <c r="AI363" i="24"/>
  <c r="AI230" i="24"/>
  <c r="AI154" i="24"/>
  <c r="AI666" i="24"/>
  <c r="AI599" i="24"/>
  <c r="AI563" i="24"/>
  <c r="AI97" i="24"/>
  <c r="AI168" i="24"/>
  <c r="AI480" i="24"/>
  <c r="AI404" i="24"/>
  <c r="AI324" i="24"/>
  <c r="AI257" i="24"/>
  <c r="AI182" i="24"/>
  <c r="AI744" i="24"/>
  <c r="AI622" i="24"/>
  <c r="AI761" i="24"/>
  <c r="AI730" i="24"/>
  <c r="AI130" i="24"/>
  <c r="AI23" i="24"/>
  <c r="AI262" i="24"/>
  <c r="AI424" i="24"/>
  <c r="AI382" i="24"/>
  <c r="AI290" i="24"/>
  <c r="AI219" i="24"/>
  <c r="AI789" i="24"/>
  <c r="AI551" i="24"/>
  <c r="AI639" i="24"/>
  <c r="AI47" i="24"/>
  <c r="AI479" i="24"/>
  <c r="AI111" i="24"/>
  <c r="AI455" i="24"/>
  <c r="AI365" i="24"/>
  <c r="AI306" i="24"/>
  <c r="AI234" i="24"/>
  <c r="AI673" i="24"/>
  <c r="AI570" i="24"/>
  <c r="AI600" i="24"/>
  <c r="AI593" i="24"/>
  <c r="AI98" i="24"/>
  <c r="AI125" i="24"/>
  <c r="AI63" i="24"/>
  <c r="AI484" i="24"/>
  <c r="AI399" i="24"/>
  <c r="AI330" i="24"/>
  <c r="AI265" i="24"/>
  <c r="AI749" i="24"/>
  <c r="AI624" i="24"/>
  <c r="AI533" i="24"/>
  <c r="AI128" i="24"/>
  <c r="AI28" i="24"/>
  <c r="AI560" i="24"/>
  <c r="AI425" i="24"/>
  <c r="AI350" i="24"/>
  <c r="AI285" i="24"/>
  <c r="AI200" i="24"/>
  <c r="AI690" i="24"/>
  <c r="AI678" i="24"/>
  <c r="AI503" i="24"/>
  <c r="AI651" i="24"/>
  <c r="AI590" i="24"/>
  <c r="AI35" i="24"/>
  <c r="AI233" i="24"/>
  <c r="AI107" i="24"/>
  <c r="AI762" i="24"/>
  <c r="AI322" i="24"/>
  <c r="AI747" i="24"/>
  <c r="AI734" i="24"/>
  <c r="AI308" i="24"/>
  <c r="AI11" i="24"/>
  <c r="AI682" i="24"/>
  <c r="AI443" i="24"/>
  <c r="AI491" i="24"/>
  <c r="AI214" i="24"/>
  <c r="AI449" i="24"/>
  <c r="AI627" i="24"/>
  <c r="AI431" i="24"/>
  <c r="AI398" i="24"/>
  <c r="AI341" i="24"/>
  <c r="AI269" i="24"/>
  <c r="AI204" i="24"/>
  <c r="AI745" i="24"/>
  <c r="AI608" i="24"/>
  <c r="AI507" i="24"/>
  <c r="AI783" i="24"/>
  <c r="AI136" i="24"/>
  <c r="AI32" i="24"/>
  <c r="AI231" i="24"/>
  <c r="AI377" i="24"/>
  <c r="AI296" i="24"/>
  <c r="AI218" i="24"/>
  <c r="AI164" i="24"/>
  <c r="AI674" i="24"/>
  <c r="AI550" i="24"/>
  <c r="AI497" i="24"/>
  <c r="AI490" i="24"/>
  <c r="AI426" i="24"/>
  <c r="AI447" i="24"/>
  <c r="AI477" i="24"/>
  <c r="AI391" i="24"/>
  <c r="AI331" i="24"/>
  <c r="AI250" i="24"/>
  <c r="AI710" i="24"/>
  <c r="AI633" i="24"/>
  <c r="AI706" i="24"/>
  <c r="AI769" i="24"/>
  <c r="AI15" i="24"/>
  <c r="AI74" i="24"/>
  <c r="AI273" i="24"/>
  <c r="AI406" i="24"/>
  <c r="AI345" i="24"/>
  <c r="AI280" i="24"/>
  <c r="AI198" i="24"/>
  <c r="AI557" i="24"/>
  <c r="AI613" i="24"/>
  <c r="AI511" i="24"/>
  <c r="AI594" i="24"/>
  <c r="AI142" i="24"/>
  <c r="AI33" i="24"/>
  <c r="AI729" i="24"/>
  <c r="AI106" i="24"/>
  <c r="AI435" i="24"/>
  <c r="AI360" i="24"/>
  <c r="AI304" i="24"/>
  <c r="AI163" i="24"/>
  <c r="AI664" i="24"/>
  <c r="AI549" i="24"/>
  <c r="AI531" i="24"/>
  <c r="AI526" i="24"/>
  <c r="AI84" i="24"/>
  <c r="AI722" i="24"/>
  <c r="AI53" i="24"/>
  <c r="AI473" i="24"/>
  <c r="AI408" i="24"/>
  <c r="AI326" i="24"/>
  <c r="AI249" i="24"/>
  <c r="AI180" i="24"/>
  <c r="AI752" i="24"/>
  <c r="AI632" i="24"/>
  <c r="AI736" i="24"/>
  <c r="AI725" i="24"/>
  <c r="AI122" i="24"/>
  <c r="AI19" i="24"/>
  <c r="AI258" i="24"/>
  <c r="AI318" i="24"/>
  <c r="AI397" i="24"/>
  <c r="AI343" i="24"/>
  <c r="AI271" i="24"/>
  <c r="AI191" i="24"/>
  <c r="AI756" i="24"/>
  <c r="AI610" i="24"/>
  <c r="AI510" i="24"/>
  <c r="AI696" i="24"/>
  <c r="AI135" i="24"/>
  <c r="AI43" i="24"/>
  <c r="AI410" i="24"/>
  <c r="AM2" i="24"/>
  <c r="AL2" i="24"/>
  <c r="AK521" i="24" s="1"/>
  <c r="AL85" i="24" l="1" a="1"/>
  <c r="AL85" i="24" s="1"/>
  <c r="AK85" i="24"/>
  <c r="AK515" i="24"/>
  <c r="AL515" i="24" a="1"/>
  <c r="AL515" i="24" s="1"/>
  <c r="AK569" i="24"/>
  <c r="AK528" i="24"/>
  <c r="AL520" i="24" a="1"/>
  <c r="AL520" i="24" s="1"/>
  <c r="AL197" i="24" a="1"/>
  <c r="AL197" i="24" s="1"/>
  <c r="R116" i="31"/>
  <c r="AD116" i="31"/>
  <c r="AL605" i="24" a="1"/>
  <c r="AL605" i="24" s="1"/>
  <c r="AK605" i="24"/>
  <c r="AL689" i="24" a="1"/>
  <c r="AL689" i="24" s="1"/>
  <c r="AK587" i="24"/>
  <c r="AL521" i="24" a="1"/>
  <c r="AL521" i="24" s="1"/>
  <c r="AL569" i="24" a="1"/>
  <c r="AL569" i="24" s="1"/>
  <c r="AK520" i="24"/>
  <c r="AL566" i="24" a="1"/>
  <c r="AL566" i="24" s="1"/>
  <c r="AK566" i="24"/>
  <c r="AL528" i="24" a="1"/>
  <c r="AL528" i="24" s="1"/>
  <c r="AK689" i="24"/>
  <c r="AL587" i="24" a="1"/>
  <c r="AL587" i="24" s="1"/>
  <c r="AJ538" i="24" a="1"/>
  <c r="AJ538" i="24" s="1"/>
  <c r="AJ66" i="24" a="1"/>
  <c r="AJ66" i="24" s="1"/>
  <c r="AJ540" i="24" a="1"/>
  <c r="AJ540" i="24" s="1"/>
  <c r="AJ491" i="24" a="1"/>
  <c r="AJ491" i="24" s="1"/>
  <c r="AJ668" i="24" a="1"/>
  <c r="AJ668" i="24" s="1"/>
  <c r="AJ103" i="24" a="1"/>
  <c r="AJ103" i="24" s="1"/>
  <c r="AJ421" i="24" a="1"/>
  <c r="AJ421" i="24" s="1"/>
  <c r="AJ7" i="24" a="1"/>
  <c r="AJ7" i="24" s="1"/>
  <c r="AJ436" i="24" a="1"/>
  <c r="AJ436" i="24" s="1"/>
  <c r="AJ702" i="24" a="1"/>
  <c r="AJ702" i="24" s="1"/>
  <c r="AJ371" i="24" a="1"/>
  <c r="AJ371" i="24" s="1"/>
  <c r="AJ102" i="24" a="1"/>
  <c r="AJ102" i="24" s="1"/>
  <c r="AL650" i="24" a="1"/>
  <c r="AL650" i="24" s="1"/>
  <c r="AL704" i="24" a="1"/>
  <c r="AL704" i="24" s="1"/>
  <c r="AL182" i="24" a="1"/>
  <c r="AL182" i="24" s="1"/>
  <c r="AL743" i="24" a="1"/>
  <c r="AL743" i="24" s="1"/>
  <c r="AL692" i="24" a="1"/>
  <c r="AL692" i="24" s="1"/>
  <c r="AL745" i="24" a="1"/>
  <c r="AL745" i="24" s="1"/>
  <c r="AL735" i="24" a="1"/>
  <c r="AL735" i="24" s="1"/>
  <c r="AL535" i="24" a="1"/>
  <c r="AL535" i="24" s="1"/>
  <c r="AL600" i="24" a="1"/>
  <c r="AL600" i="24" s="1"/>
  <c r="AL655" i="24" a="1"/>
  <c r="AL655" i="24" s="1"/>
  <c r="AL772" i="24" a="1"/>
  <c r="AL772" i="24" s="1"/>
  <c r="AL304" i="24" a="1"/>
  <c r="AL304" i="24" s="1"/>
  <c r="AL744" i="24" a="1"/>
  <c r="AL744" i="24" s="1"/>
  <c r="AL115" i="24" a="1"/>
  <c r="AL115" i="24" s="1"/>
  <c r="AL731" i="24" a="1"/>
  <c r="AL731" i="24" s="1"/>
  <c r="AL782" i="24" a="1"/>
  <c r="AL782" i="24" s="1"/>
  <c r="AL714" i="24" a="1"/>
  <c r="AL714" i="24" s="1"/>
  <c r="AL667" i="24" a="1"/>
  <c r="AL667" i="24" s="1"/>
  <c r="AL672" i="24" a="1"/>
  <c r="AL672" i="24" s="1"/>
  <c r="AL609" i="24" a="1"/>
  <c r="AL609" i="24" s="1"/>
  <c r="AL245" i="24" a="1"/>
  <c r="AL245" i="24" s="1"/>
  <c r="AL255" i="24" a="1"/>
  <c r="AL255" i="24" s="1"/>
  <c r="AL761" i="24" a="1"/>
  <c r="AL761" i="24" s="1"/>
  <c r="AL632" i="24" a="1"/>
  <c r="AL632" i="24" s="1"/>
  <c r="AL640" i="24" a="1"/>
  <c r="AL640" i="24" s="1"/>
  <c r="AL543" i="24" a="1"/>
  <c r="AL543" i="24" s="1"/>
  <c r="AL450" i="24" a="1"/>
  <c r="AL450" i="24" s="1"/>
  <c r="AL135" i="24" a="1"/>
  <c r="AL135" i="24" s="1"/>
  <c r="AL199" i="24" a="1"/>
  <c r="AL199" i="24" s="1"/>
  <c r="AL100" i="24" a="1"/>
  <c r="AL100" i="24" s="1"/>
  <c r="AL168" i="24" a="1"/>
  <c r="AL168" i="24" s="1"/>
  <c r="AL573" i="24" a="1"/>
  <c r="AL573" i="24" s="1"/>
  <c r="AL734" i="24" a="1"/>
  <c r="AL734" i="24" s="1"/>
  <c r="AL311" i="24" a="1"/>
  <c r="AL311" i="24" s="1"/>
  <c r="AL382" i="24" a="1"/>
  <c r="AL382" i="24" s="1"/>
  <c r="AL499" i="24" a="1"/>
  <c r="AL499" i="24" s="1"/>
  <c r="AL778" i="24" a="1"/>
  <c r="AL778" i="24" s="1"/>
  <c r="AL444" i="24" a="1"/>
  <c r="AL444" i="24" s="1"/>
  <c r="AL284" i="24" a="1"/>
  <c r="AL284" i="24" s="1"/>
  <c r="AL313" i="24" a="1"/>
  <c r="AL313" i="24" s="1"/>
  <c r="AL726" i="24" a="1"/>
  <c r="AL726" i="24" s="1"/>
  <c r="AL20" i="24" a="1"/>
  <c r="AL20" i="24" s="1"/>
  <c r="AL120" i="24" a="1"/>
  <c r="AL120" i="24" s="1"/>
  <c r="AL160" i="24" a="1"/>
  <c r="AL160" i="24" s="1"/>
  <c r="AL16" i="24" a="1"/>
  <c r="AL16" i="24" s="1"/>
  <c r="AL151" i="24" a="1"/>
  <c r="AL151" i="24" s="1"/>
  <c r="AL556" i="24" a="1"/>
  <c r="AL556" i="24" s="1"/>
  <c r="AL719" i="24" a="1"/>
  <c r="AL719" i="24" s="1"/>
  <c r="AL154" i="24" a="1"/>
  <c r="AL154" i="24" s="1"/>
  <c r="AL170" i="24" a="1"/>
  <c r="AL170" i="24" s="1"/>
  <c r="AL140" i="24" a="1"/>
  <c r="AL140" i="24" s="1"/>
  <c r="AL144" i="24" a="1"/>
  <c r="AL144" i="24" s="1"/>
  <c r="AL615" i="24" a="1"/>
  <c r="AL615" i="24" s="1"/>
  <c r="AL780" i="24" a="1"/>
  <c r="AL780" i="24" s="1"/>
  <c r="AL201" i="24" a="1"/>
  <c r="AL201" i="24" s="1"/>
  <c r="AL215" i="24" a="1"/>
  <c r="AL215" i="24" s="1"/>
  <c r="AL236" i="24" a="1"/>
  <c r="AL236" i="24" s="1"/>
  <c r="AL133" i="24" a="1"/>
  <c r="AL133" i="24" s="1"/>
  <c r="AL98" i="24" a="1"/>
  <c r="AL98" i="24" s="1"/>
  <c r="AL769" i="24" a="1"/>
  <c r="AL769" i="24" s="1"/>
  <c r="AL274" i="24" a="1"/>
  <c r="AL274" i="24" s="1"/>
  <c r="AL273" i="24" a="1"/>
  <c r="AL273" i="24" s="1"/>
  <c r="AL294" i="24" a="1"/>
  <c r="AL294" i="24" s="1"/>
  <c r="AL161" i="24" a="1"/>
  <c r="AL161" i="24" s="1"/>
  <c r="AL183" i="24" a="1"/>
  <c r="AL183" i="24" s="1"/>
  <c r="AL34" i="24" a="1"/>
  <c r="AL34" i="24" s="1"/>
  <c r="AL48" i="24" a="1"/>
  <c r="AL48" i="24" s="1"/>
  <c r="AL22" i="24" a="1"/>
  <c r="AL22" i="24" s="1"/>
  <c r="AL145" i="24" a="1"/>
  <c r="AL145" i="24" s="1"/>
  <c r="AL585" i="24" a="1"/>
  <c r="AL585" i="24" s="1"/>
  <c r="AL387" i="24" a="1"/>
  <c r="AL387" i="24" s="1"/>
  <c r="AL425" i="24" a="1"/>
  <c r="AL425" i="24" s="1"/>
  <c r="AL594" i="24" a="1"/>
  <c r="AL594" i="24" s="1"/>
  <c r="AL180" i="24" a="1"/>
  <c r="AL180" i="24" s="1"/>
  <c r="AL252" i="24" a="1"/>
  <c r="AL252" i="24" s="1"/>
  <c r="AL272" i="24" a="1"/>
  <c r="AL272" i="24" s="1"/>
  <c r="AL81" i="24" a="1"/>
  <c r="AL81" i="24" s="1"/>
  <c r="AL15" i="24" a="1"/>
  <c r="AL15" i="24" s="1"/>
  <c r="AL581" i="24" a="1"/>
  <c r="AL581" i="24" s="1"/>
  <c r="AK778" i="24"/>
  <c r="AL445" i="24" a="1"/>
  <c r="AL445" i="24" s="1"/>
  <c r="AL768" i="24" a="1"/>
  <c r="AL768" i="24" s="1"/>
  <c r="AL646" i="24" a="1"/>
  <c r="AL646" i="24" s="1"/>
  <c r="AL494" i="24" a="1"/>
  <c r="AL494" i="24" s="1"/>
  <c r="AL205" i="24" a="1"/>
  <c r="AL205" i="24" s="1"/>
  <c r="AL699" i="24" a="1"/>
  <c r="AL699" i="24" s="1"/>
  <c r="AJ268" i="24" a="1"/>
  <c r="AJ268" i="24" s="1"/>
  <c r="AJ213" i="24" a="1"/>
  <c r="AJ213" i="24" s="1"/>
  <c r="AL586" i="24" a="1"/>
  <c r="AL586" i="24" s="1"/>
  <c r="AL631" i="24" a="1"/>
  <c r="AL631" i="24" s="1"/>
  <c r="AL751" i="24" a="1"/>
  <c r="AL751" i="24" s="1"/>
  <c r="AL676" i="24" a="1"/>
  <c r="AL676" i="24" s="1"/>
  <c r="AL616" i="24" a="1"/>
  <c r="AL616" i="24" s="1"/>
  <c r="AL656" i="24" a="1"/>
  <c r="AL656" i="24" s="1"/>
  <c r="AL670" i="24" a="1"/>
  <c r="AL670" i="24" s="1"/>
  <c r="AL195" i="24" a="1"/>
  <c r="AL195" i="24" s="1"/>
  <c r="AL407" i="24" a="1"/>
  <c r="AL407" i="24" s="1"/>
  <c r="AL453" i="24" a="1"/>
  <c r="AL453" i="24" s="1"/>
  <c r="AL55" i="24" a="1"/>
  <c r="AL55" i="24" s="1"/>
  <c r="AL757" i="24" a="1"/>
  <c r="AL757" i="24" s="1"/>
  <c r="AL639" i="24" a="1"/>
  <c r="AL639" i="24" s="1"/>
  <c r="AL741" i="24" a="1"/>
  <c r="AL741" i="24" s="1"/>
  <c r="AL666" i="24" a="1"/>
  <c r="AL666" i="24" s="1"/>
  <c r="AL703" i="24" a="1"/>
  <c r="AL703" i="24" s="1"/>
  <c r="AL637" i="24" a="1"/>
  <c r="AL637" i="24" s="1"/>
  <c r="AL460" i="24" a="1"/>
  <c r="AL460" i="24" s="1"/>
  <c r="AL550" i="24" a="1"/>
  <c r="AL550" i="24" s="1"/>
  <c r="AL399" i="24" a="1"/>
  <c r="AL399" i="24" s="1"/>
  <c r="AL717" i="24" a="1"/>
  <c r="AL717" i="24" s="1"/>
  <c r="AL762" i="24" a="1"/>
  <c r="AL762" i="24" s="1"/>
  <c r="AL695" i="24" a="1"/>
  <c r="AL695" i="24" s="1"/>
  <c r="AL416" i="24" a="1"/>
  <c r="AL416" i="24" s="1"/>
  <c r="AL507" i="24" a="1"/>
  <c r="AL507" i="24" s="1"/>
  <c r="AL290" i="24" a="1"/>
  <c r="AL290" i="24" s="1"/>
  <c r="AL613" i="24" a="1"/>
  <c r="AL613" i="24" s="1"/>
  <c r="AL46" i="24" a="1"/>
  <c r="AL46" i="24" s="1"/>
  <c r="AL84" i="24" a="1"/>
  <c r="AL84" i="24" s="1"/>
  <c r="AL69" i="24" a="1"/>
  <c r="AL69" i="24" s="1"/>
  <c r="AL139" i="24" a="1"/>
  <c r="AL139" i="24" s="1"/>
  <c r="AL490" i="24" a="1"/>
  <c r="AL490" i="24" s="1"/>
  <c r="AL662" i="24" a="1"/>
  <c r="AL662" i="24" s="1"/>
  <c r="AL230" i="24" a="1"/>
  <c r="AL230" i="24" s="1"/>
  <c r="AL310" i="24" a="1"/>
  <c r="AL310" i="24" s="1"/>
  <c r="AL405" i="24" a="1"/>
  <c r="AL405" i="24" s="1"/>
  <c r="AL372" i="24" a="1"/>
  <c r="AL372" i="24" s="1"/>
  <c r="AL409" i="24" a="1"/>
  <c r="AL409" i="24" s="1"/>
  <c r="AL211" i="24" a="1"/>
  <c r="AL211" i="24" s="1"/>
  <c r="AL246" i="24" a="1"/>
  <c r="AL246" i="24" s="1"/>
  <c r="AL642" i="24" a="1"/>
  <c r="AL642" i="24" s="1"/>
  <c r="AL597" i="24" a="1"/>
  <c r="AL597" i="24" s="1"/>
  <c r="AL30" i="24" a="1"/>
  <c r="AL30" i="24" s="1"/>
  <c r="AL134" i="24" a="1"/>
  <c r="AL134" i="24" s="1"/>
  <c r="AL44" i="24" a="1"/>
  <c r="AL44" i="24" s="1"/>
  <c r="AL76" i="24" a="1"/>
  <c r="AL76" i="24" s="1"/>
  <c r="AL470" i="24" a="1"/>
  <c r="AL470" i="24" s="1"/>
  <c r="AL643" i="24" a="1"/>
  <c r="AL643" i="24" s="1"/>
  <c r="AL113" i="24" a="1"/>
  <c r="AL113" i="24" s="1"/>
  <c r="AL112" i="24" a="1"/>
  <c r="AL112" i="24" s="1"/>
  <c r="AL125" i="24" a="1"/>
  <c r="AL125" i="24" s="1"/>
  <c r="AL36" i="24" a="1"/>
  <c r="AL36" i="24" s="1"/>
  <c r="AL68" i="24" a="1"/>
  <c r="AL68" i="24" s="1"/>
  <c r="AL549" i="24" a="1"/>
  <c r="AL549" i="24" s="1"/>
  <c r="AL713" i="24" a="1"/>
  <c r="AL713" i="24" s="1"/>
  <c r="AL141" i="24" a="1"/>
  <c r="AL141" i="24" s="1"/>
  <c r="AL146" i="24" a="1"/>
  <c r="AL146" i="24" s="1"/>
  <c r="AL162" i="24" a="1"/>
  <c r="AL162" i="24" s="1"/>
  <c r="AL28" i="24" a="1"/>
  <c r="AL28" i="24" s="1"/>
  <c r="AL59" i="24" a="1"/>
  <c r="AL59" i="24" s="1"/>
  <c r="AL541" i="24" a="1"/>
  <c r="AL541" i="24" s="1"/>
  <c r="AL706" i="24" a="1"/>
  <c r="AL706" i="24" s="1"/>
  <c r="AL193" i="24" a="1"/>
  <c r="AL193" i="24" s="1"/>
  <c r="AL208" i="24" a="1"/>
  <c r="AL208" i="24" s="1"/>
  <c r="AL228" i="24" a="1"/>
  <c r="AL228" i="24" s="1"/>
  <c r="AL124" i="24" a="1"/>
  <c r="AL124" i="24" s="1"/>
  <c r="AL90" i="24" a="1"/>
  <c r="AL90" i="24" s="1"/>
  <c r="AL599" i="24" a="1"/>
  <c r="AL599" i="24" s="1"/>
  <c r="AL628" i="24" a="1"/>
  <c r="AL628" i="24" s="1"/>
  <c r="AL62" i="24" a="1"/>
  <c r="AL62" i="24" s="1"/>
  <c r="AL78" i="24" a="1"/>
  <c r="AL78" i="24" s="1"/>
  <c r="AL509" i="24" a="1"/>
  <c r="AL509" i="24" s="1"/>
  <c r="AL306" i="24" a="1"/>
  <c r="AL306" i="24" s="1"/>
  <c r="AL351" i="24" a="1"/>
  <c r="AL351" i="24" s="1"/>
  <c r="AL96" i="24" a="1"/>
  <c r="AL96" i="24" s="1"/>
  <c r="AL23" i="24" a="1"/>
  <c r="AL23" i="24" s="1"/>
  <c r="AL192" i="24" a="1"/>
  <c r="AL192" i="24" s="1"/>
  <c r="AL207" i="24" a="1"/>
  <c r="AL207" i="24" s="1"/>
  <c r="AL104" i="24" a="1"/>
  <c r="AL104" i="24" s="1"/>
  <c r="AL35" i="24" a="1"/>
  <c r="AL35" i="24" s="1"/>
  <c r="AL497" i="24" a="1"/>
  <c r="AL497" i="24" s="1"/>
  <c r="AK160" i="24"/>
  <c r="AL781" i="24" a="1"/>
  <c r="AL781" i="24" s="1"/>
  <c r="AL685" i="24" a="1"/>
  <c r="AL685" i="24" s="1"/>
  <c r="AL506" i="24" a="1"/>
  <c r="AL506" i="24" s="1"/>
  <c r="AL361" i="24" a="1"/>
  <c r="AL361" i="24" s="1"/>
  <c r="AL110" i="24" a="1"/>
  <c r="AL110" i="24" s="1"/>
  <c r="AL560" i="24" a="1"/>
  <c r="AL560" i="24" s="1"/>
  <c r="AJ147" i="24" a="1"/>
  <c r="AJ147" i="24" s="1"/>
  <c r="AJ312" i="24" a="1"/>
  <c r="AJ312" i="24" s="1"/>
  <c r="AJ776" i="24" a="1"/>
  <c r="AJ776" i="24" s="1"/>
  <c r="AJ348" i="24" a="1"/>
  <c r="AJ348" i="24" s="1"/>
  <c r="AL434" i="24" a="1"/>
  <c r="AL434" i="24" s="1"/>
  <c r="AL433" i="24" a="1"/>
  <c r="AL433" i="24" s="1"/>
  <c r="AL671" i="24" a="1"/>
  <c r="AL671" i="24" s="1"/>
  <c r="AL563" i="24" a="1"/>
  <c r="AL563" i="24" s="1"/>
  <c r="AL377" i="24" a="1"/>
  <c r="AL377" i="24" s="1"/>
  <c r="AL548" i="24" a="1"/>
  <c r="AL548" i="24" s="1"/>
  <c r="AL542" i="24" a="1"/>
  <c r="AL542" i="24" s="1"/>
  <c r="AL746" i="24" a="1"/>
  <c r="AL746" i="24" s="1"/>
  <c r="AL41" i="24" a="1"/>
  <c r="AL41" i="24" s="1"/>
  <c r="AL130" i="24" a="1"/>
  <c r="AL130" i="24" s="1"/>
  <c r="AL700" i="24" a="1"/>
  <c r="AL700" i="24" s="1"/>
  <c r="AL684" i="24" a="1"/>
  <c r="AL684" i="24" s="1"/>
  <c r="AL472" i="24" a="1"/>
  <c r="AL472" i="24" s="1"/>
  <c r="AL320" i="24" a="1"/>
  <c r="AL320" i="24" s="1"/>
  <c r="AL551" i="24" a="1"/>
  <c r="AL551" i="24" s="1"/>
  <c r="AL626" i="24" a="1"/>
  <c r="AL626" i="24" s="1"/>
  <c r="AL452" i="24" a="1"/>
  <c r="AL452" i="24" s="1"/>
  <c r="AL57" i="24" a="1"/>
  <c r="AL57" i="24" s="1"/>
  <c r="AL298" i="24" a="1"/>
  <c r="AL298" i="24" s="1"/>
  <c r="AL771" i="24" a="1"/>
  <c r="AL771" i="24" s="1"/>
  <c r="AL649" i="24" a="1"/>
  <c r="AL649" i="24" s="1"/>
  <c r="AL683" i="24" a="1"/>
  <c r="AL683" i="24" s="1"/>
  <c r="AL608" i="24" a="1"/>
  <c r="AL608" i="24" s="1"/>
  <c r="AL783" i="24" a="1"/>
  <c r="AL783" i="24" s="1"/>
  <c r="AL210" i="24" a="1"/>
  <c r="AL210" i="24" s="1"/>
  <c r="AL749" i="24" a="1"/>
  <c r="AL749" i="24" s="1"/>
  <c r="AL539" i="24" a="1"/>
  <c r="AL539" i="24" s="1"/>
  <c r="AL661" i="24" a="1"/>
  <c r="AL661" i="24" s="1"/>
  <c r="AL61" i="24" a="1"/>
  <c r="AL61" i="24" s="1"/>
  <c r="AL659" i="24" a="1"/>
  <c r="AL659" i="24" s="1"/>
  <c r="AL27" i="24" a="1"/>
  <c r="AL27" i="24" s="1"/>
  <c r="AL408" i="24" a="1"/>
  <c r="AL408" i="24" s="1"/>
  <c r="AL498" i="24" a="1"/>
  <c r="AL498" i="24" s="1"/>
  <c r="AL172" i="24" a="1"/>
  <c r="AL172" i="24" s="1"/>
  <c r="AL237" i="24" a="1"/>
  <c r="AL237" i="24" s="1"/>
  <c r="AL333" i="24" a="1"/>
  <c r="AL333" i="24" s="1"/>
  <c r="AL265" i="24" a="1"/>
  <c r="AL265" i="24" s="1"/>
  <c r="AL307" i="24" a="1"/>
  <c r="AL307" i="24" s="1"/>
  <c r="AL97" i="24" a="1"/>
  <c r="AL97" i="24" s="1"/>
  <c r="AL165" i="24" a="1"/>
  <c r="AL165" i="24" s="1"/>
  <c r="AL481" i="24" a="1"/>
  <c r="AL481" i="24" s="1"/>
  <c r="AL522" i="24" a="1"/>
  <c r="AL522" i="24" s="1"/>
  <c r="AL648" i="24" a="1"/>
  <c r="AL648" i="24" s="1"/>
  <c r="AL45" i="24" a="1"/>
  <c r="AL45" i="24" s="1"/>
  <c r="AL625" i="24" a="1"/>
  <c r="AL625" i="24" s="1"/>
  <c r="AL338" i="24" a="1"/>
  <c r="AL338" i="24" s="1"/>
  <c r="AL384" i="24" a="1"/>
  <c r="AL384" i="24" s="1"/>
  <c r="AL440" i="24" a="1"/>
  <c r="AL440" i="24" s="1"/>
  <c r="AL589" i="24" a="1"/>
  <c r="AL589" i="24" s="1"/>
  <c r="AL635" i="24" a="1"/>
  <c r="AL635" i="24" s="1"/>
  <c r="AL29" i="24" a="1"/>
  <c r="AL29" i="24" s="1"/>
  <c r="AL618" i="24" a="1"/>
  <c r="AL618" i="24" s="1"/>
  <c r="AL411" i="24" a="1"/>
  <c r="AL411" i="24" s="1"/>
  <c r="AL458" i="24" a="1"/>
  <c r="AL458" i="24" s="1"/>
  <c r="AL636" i="24" a="1"/>
  <c r="AL636" i="24" s="1"/>
  <c r="AL72" i="24" a="1"/>
  <c r="AL72" i="24" s="1"/>
  <c r="AL79" i="24" a="1"/>
  <c r="AL79" i="24" s="1"/>
  <c r="AL119" i="24" a="1"/>
  <c r="AL119" i="24" s="1"/>
  <c r="AL610" i="24" a="1"/>
  <c r="AL610" i="24" s="1"/>
  <c r="AL402" i="24" a="1"/>
  <c r="AL402" i="24" s="1"/>
  <c r="AL441" i="24" a="1"/>
  <c r="AL441" i="24" s="1"/>
  <c r="AL622" i="24" a="1"/>
  <c r="AL622" i="24" s="1"/>
  <c r="AL94" i="24" a="1"/>
  <c r="AL94" i="24" s="1"/>
  <c r="AL129" i="24" a="1"/>
  <c r="AL129" i="24" s="1"/>
  <c r="AL153" i="24" a="1"/>
  <c r="AL153" i="24" s="1"/>
  <c r="AL17" i="24" a="1"/>
  <c r="AL17" i="24" s="1"/>
  <c r="AL51" i="24" a="1"/>
  <c r="AL51" i="24" s="1"/>
  <c r="AL525" i="24" a="1"/>
  <c r="AL525" i="24" s="1"/>
  <c r="AL561" i="24" a="1"/>
  <c r="AL561" i="24" s="1"/>
  <c r="AL603" i="24" a="1"/>
  <c r="AL603" i="24" s="1"/>
  <c r="AL449" i="24" a="1"/>
  <c r="AL449" i="24" s="1"/>
  <c r="AL420" i="24" a="1"/>
  <c r="AL420" i="24" s="1"/>
  <c r="AL240" i="24" a="1"/>
  <c r="AL240" i="24" s="1"/>
  <c r="AL269" i="24" a="1"/>
  <c r="AL269" i="24" s="1"/>
  <c r="AL754" i="24" a="1"/>
  <c r="AL754" i="24" s="1"/>
  <c r="AL47" i="24" a="1"/>
  <c r="AL47" i="24" s="1"/>
  <c r="AL8" i="24" a="1"/>
  <c r="AL8" i="24" s="1"/>
  <c r="AL92" i="24" a="1"/>
  <c r="AL92" i="24" s="1"/>
  <c r="AL576" i="24" a="1"/>
  <c r="AL576" i="24" s="1"/>
  <c r="AL378" i="24" a="1"/>
  <c r="AL378" i="24" s="1"/>
  <c r="AL417" i="24" a="1"/>
  <c r="AL417" i="24" s="1"/>
  <c r="AL181" i="24" a="1"/>
  <c r="AL181" i="24" s="1"/>
  <c r="AL686" i="24" a="1"/>
  <c r="AL686" i="24" s="1"/>
  <c r="AL517" i="24" a="1"/>
  <c r="AL517" i="24" s="1"/>
  <c r="AL410" i="24" a="1"/>
  <c r="AL410" i="24" s="1"/>
  <c r="AL231" i="24" a="1"/>
  <c r="AL231" i="24" s="1"/>
  <c r="AL722" i="24" a="1"/>
  <c r="AL722" i="24" s="1"/>
  <c r="AL446" i="24" a="1"/>
  <c r="AL446" i="24" s="1"/>
  <c r="AJ138" i="24" a="1"/>
  <c r="AJ138" i="24" s="1"/>
  <c r="AJ267" i="24" a="1"/>
  <c r="AJ267" i="24" s="1"/>
  <c r="AL314" i="24" a="1"/>
  <c r="AL314" i="24" s="1"/>
  <c r="AL49" i="24" a="1"/>
  <c r="AL49" i="24" s="1"/>
  <c r="AL562" i="24" a="1"/>
  <c r="AL562" i="24" s="1"/>
  <c r="AL394" i="24" a="1"/>
  <c r="AL394" i="24" s="1"/>
  <c r="AL773" i="24" a="1"/>
  <c r="AL773" i="24" s="1"/>
  <c r="AL157" i="24" a="1"/>
  <c r="AL157" i="24" s="1"/>
  <c r="AL203" i="24" a="1"/>
  <c r="AL203" i="24" s="1"/>
  <c r="AL680" i="24" a="1"/>
  <c r="AL680" i="24" s="1"/>
  <c r="AL737" i="24" a="1"/>
  <c r="AL737" i="24" s="1"/>
  <c r="AL725" i="24" a="1"/>
  <c r="AL725" i="24" s="1"/>
  <c r="AL513" i="24" a="1"/>
  <c r="AL513" i="24" s="1"/>
  <c r="AL583" i="24" a="1"/>
  <c r="AL583" i="24" s="1"/>
  <c r="AL25" i="24" a="1"/>
  <c r="AL25" i="24" s="1"/>
  <c r="AL40" i="24" a="1"/>
  <c r="AL40" i="24" s="1"/>
  <c r="AL262" i="24" a="1"/>
  <c r="AL262" i="24" s="1"/>
  <c r="AL427" i="24" a="1"/>
  <c r="AL427" i="24" s="1"/>
  <c r="AL99" i="24" a="1"/>
  <c r="AL99" i="24" s="1"/>
  <c r="AL724" i="24" a="1"/>
  <c r="AL724" i="24" s="1"/>
  <c r="AL779" i="24" a="1"/>
  <c r="AL779" i="24" s="1"/>
  <c r="AL701" i="24" a="1"/>
  <c r="AL701" i="24" s="1"/>
  <c r="AL492" i="24" a="1"/>
  <c r="AL492" i="24" s="1"/>
  <c r="AL598" i="24" a="1"/>
  <c r="AL598" i="24" s="1"/>
  <c r="AL442" i="24" a="1"/>
  <c r="AL442" i="24" s="1"/>
  <c r="AL710" i="24" a="1"/>
  <c r="AL710" i="24" s="1"/>
  <c r="AL756" i="24" a="1"/>
  <c r="AL756" i="24" s="1"/>
  <c r="AL682" i="24" a="1"/>
  <c r="AL682" i="24" s="1"/>
  <c r="AL477" i="24" a="1"/>
  <c r="AL477" i="24" s="1"/>
  <c r="AL588" i="24" a="1"/>
  <c r="AL588" i="24" s="1"/>
  <c r="AL553" i="24" a="1"/>
  <c r="AL553" i="24" s="1"/>
  <c r="AL568" i="24" a="1"/>
  <c r="AL568" i="24" s="1"/>
  <c r="AL370" i="24" a="1"/>
  <c r="AL370" i="24" s="1"/>
  <c r="AL336" i="24" a="1"/>
  <c r="AL336" i="24" s="1"/>
  <c r="AL74" i="24" a="1"/>
  <c r="AL74" i="24" s="1"/>
  <c r="AL127" i="24" a="1"/>
  <c r="AL127" i="24" s="1"/>
  <c r="AL459" i="24" a="1"/>
  <c r="AL459" i="24" s="1"/>
  <c r="AL258" i="24" a="1"/>
  <c r="AL258" i="24" s="1"/>
  <c r="AL184" i="24" a="1"/>
  <c r="AL184" i="24" s="1"/>
  <c r="AL234" i="24" a="1"/>
  <c r="AL234" i="24" s="1"/>
  <c r="AL67" i="24" a="1"/>
  <c r="AL67" i="24" s="1"/>
  <c r="AL114" i="24" a="1"/>
  <c r="AL114" i="24" s="1"/>
  <c r="AL65" i="24" a="1"/>
  <c r="AL65" i="24" s="1"/>
  <c r="AL464" i="24" a="1"/>
  <c r="AL464" i="24" s="1"/>
  <c r="AL570" i="24" a="1"/>
  <c r="AL570" i="24" s="1"/>
  <c r="AL530" i="24" a="1"/>
  <c r="AL530" i="24" s="1"/>
  <c r="AL544" i="24" a="1"/>
  <c r="AL544" i="24" s="1"/>
  <c r="AL277" i="24" a="1"/>
  <c r="AL277" i="24" s="1"/>
  <c r="AL305" i="24" a="1"/>
  <c r="AL305" i="24" s="1"/>
  <c r="AL718" i="24" a="1"/>
  <c r="AL718" i="24" s="1"/>
  <c r="AL512" i="24" a="1"/>
  <c r="AL512" i="24" s="1"/>
  <c r="AL554" i="24" a="1"/>
  <c r="AL554" i="24" s="1"/>
  <c r="AL519" i="24" a="1"/>
  <c r="AL519" i="24" s="1"/>
  <c r="AL536" i="24" a="1"/>
  <c r="AL536" i="24" s="1"/>
  <c r="AL330" i="24" a="1"/>
  <c r="AL330" i="24" s="1"/>
  <c r="AL376" i="24" a="1"/>
  <c r="AL376" i="24" s="1"/>
  <c r="AL419" i="24" a="1"/>
  <c r="AL419" i="24" s="1"/>
  <c r="AL579" i="24" a="1"/>
  <c r="AL579" i="24" s="1"/>
  <c r="AL627" i="24" a="1"/>
  <c r="AL627" i="24" s="1"/>
  <c r="AL510" i="24" a="1"/>
  <c r="AL510" i="24" s="1"/>
  <c r="AL529" i="24" a="1"/>
  <c r="AL529" i="24" s="1"/>
  <c r="AL322" i="24" a="1"/>
  <c r="AL322" i="24" s="1"/>
  <c r="AL368" i="24" a="1"/>
  <c r="AL368" i="24" s="1"/>
  <c r="AL360" i="24" a="1"/>
  <c r="AL360" i="24" s="1"/>
  <c r="AL63" i="24" a="1"/>
  <c r="AL63" i="24" s="1"/>
  <c r="AL71" i="24" a="1"/>
  <c r="AL71" i="24" s="1"/>
  <c r="AL111" i="24" a="1"/>
  <c r="AL111" i="24" s="1"/>
  <c r="AL593" i="24" a="1"/>
  <c r="AL593" i="24" s="1"/>
  <c r="AL395" i="24" a="1"/>
  <c r="AL395" i="24" s="1"/>
  <c r="AL432" i="24" a="1"/>
  <c r="AL432" i="24" s="1"/>
  <c r="AL488" i="24" a="1"/>
  <c r="AL488" i="24" s="1"/>
  <c r="AL523" i="24" a="1"/>
  <c r="AL523" i="24" s="1"/>
  <c r="AL396" i="24" a="1"/>
  <c r="AL396" i="24" s="1"/>
  <c r="AL331" i="24" a="1"/>
  <c r="AL331" i="24" s="1"/>
  <c r="AL455" i="24" a="1"/>
  <c r="AL455" i="24" s="1"/>
  <c r="AL173" i="24" a="1"/>
  <c r="AL173" i="24" s="1"/>
  <c r="AL681" i="24" a="1"/>
  <c r="AL681" i="24" s="1"/>
  <c r="AL621" i="24" a="1"/>
  <c r="AL621" i="24" s="1"/>
  <c r="AL54" i="24" a="1"/>
  <c r="AL54" i="24" s="1"/>
  <c r="AL70" i="24" a="1"/>
  <c r="AL70" i="24" s="1"/>
  <c r="AL501" i="24" a="1"/>
  <c r="AL501" i="24" s="1"/>
  <c r="AL299" i="24" a="1"/>
  <c r="AL299" i="24" s="1"/>
  <c r="AL343" i="24" a="1"/>
  <c r="AL343" i="24" s="1"/>
  <c r="G2" i="32"/>
  <c r="AL537" i="24" a="1"/>
  <c r="AL537" i="24" s="1"/>
  <c r="AL426" i="24" a="1"/>
  <c r="AL426" i="24" s="1"/>
  <c r="AL233" i="24" a="1"/>
  <c r="AL233" i="24" s="1"/>
  <c r="AL10" i="24" a="1"/>
  <c r="AL10" i="24" s="1"/>
  <c r="AL574" i="24" a="1"/>
  <c r="AL574" i="24" s="1"/>
  <c r="AL318" i="24" a="1"/>
  <c r="AL318" i="24" s="1"/>
  <c r="AL732" i="24" a="1"/>
  <c r="AL732" i="24" s="1"/>
  <c r="AL789" i="24" a="1"/>
  <c r="AL789" i="24" s="1"/>
  <c r="AL247" i="24" a="1"/>
  <c r="AL247" i="24" s="1"/>
  <c r="AL606" i="24" a="1"/>
  <c r="AL606" i="24" s="1"/>
  <c r="AL698" i="24" a="1"/>
  <c r="AL698" i="24" s="1"/>
  <c r="AL787" i="24" a="1"/>
  <c r="AL787" i="24" s="1"/>
  <c r="AL558" i="24" a="1"/>
  <c r="AL558" i="24" s="1"/>
  <c r="AL584" i="24" a="1"/>
  <c r="AL584" i="24" s="1"/>
  <c r="AL647" i="24" a="1"/>
  <c r="AL647" i="24" s="1"/>
  <c r="AL653" i="24" a="1"/>
  <c r="AL653" i="24" s="1"/>
  <c r="AL454" i="24" a="1"/>
  <c r="AL454" i="24" s="1"/>
  <c r="AL375" i="24" a="1"/>
  <c r="AL375" i="24" s="1"/>
  <c r="AL720" i="24" a="1"/>
  <c r="AL720" i="24" s="1"/>
  <c r="AL784" i="24" a="1"/>
  <c r="AL784" i="24" s="1"/>
  <c r="AL752" i="24" a="1"/>
  <c r="AL752" i="24" s="1"/>
  <c r="AL736" i="24" a="1"/>
  <c r="AL736" i="24" s="1"/>
  <c r="AL759" i="24" a="1"/>
  <c r="AL759" i="24" s="1"/>
  <c r="AL658" i="24" a="1"/>
  <c r="AL658" i="24" s="1"/>
  <c r="AL697" i="24" a="1"/>
  <c r="AL697" i="24" s="1"/>
  <c r="AL623" i="24" a="1"/>
  <c r="AL623" i="24" s="1"/>
  <c r="AL188" i="24" a="1"/>
  <c r="AL188" i="24" s="1"/>
  <c r="AL369" i="24" a="1"/>
  <c r="AL369" i="24" s="1"/>
  <c r="AL687" i="24" a="1"/>
  <c r="AL687" i="24" s="1"/>
  <c r="AL641" i="24" a="1"/>
  <c r="AL641" i="24" s="1"/>
  <c r="AL678" i="24" a="1"/>
  <c r="AL678" i="24" s="1"/>
  <c r="AL575" i="24" a="1"/>
  <c r="AL575" i="24" s="1"/>
  <c r="AL391" i="24" a="1"/>
  <c r="AL391" i="24" s="1"/>
  <c r="AL503" i="24" a="1"/>
  <c r="AL503" i="24" s="1"/>
  <c r="AL465" i="24" a="1"/>
  <c r="AL465" i="24" s="1"/>
  <c r="AL493" i="24" a="1"/>
  <c r="AL493" i="24" s="1"/>
  <c r="AL291" i="24" a="1"/>
  <c r="AL291" i="24" s="1"/>
  <c r="AL254" i="24" a="1"/>
  <c r="AL254" i="24" s="1"/>
  <c r="AL733" i="24" a="1"/>
  <c r="AL733" i="24" s="1"/>
  <c r="AL31" i="24" a="1"/>
  <c r="AL31" i="24" s="1"/>
  <c r="AL126" i="24" a="1"/>
  <c r="AL126" i="24" s="1"/>
  <c r="AL185" i="24" a="1"/>
  <c r="AL185" i="24" s="1"/>
  <c r="AL83" i="24" a="1"/>
  <c r="AL83" i="24" s="1"/>
  <c r="AL159" i="24" a="1"/>
  <c r="AL159" i="24" s="1"/>
  <c r="AL638" i="24" a="1"/>
  <c r="AL638" i="24" s="1"/>
  <c r="AL730" i="24" a="1"/>
  <c r="AL730" i="24" s="1"/>
  <c r="AL296" i="24" a="1"/>
  <c r="AL296" i="24" s="1"/>
  <c r="AL374" i="24" a="1"/>
  <c r="AL374" i="24" s="1"/>
  <c r="AL487" i="24" a="1"/>
  <c r="AL487" i="24" s="1"/>
  <c r="AL437" i="24" a="1"/>
  <c r="AL437" i="24" s="1"/>
  <c r="AL482" i="24" a="1"/>
  <c r="AL482" i="24" s="1"/>
  <c r="AL204" i="24" a="1"/>
  <c r="AL204" i="24" s="1"/>
  <c r="AL238" i="24" a="1"/>
  <c r="AL238" i="24" s="1"/>
  <c r="AL634" i="24" a="1"/>
  <c r="AL634" i="24" s="1"/>
  <c r="AL439" i="24" a="1"/>
  <c r="AL439" i="24" s="1"/>
  <c r="AL485" i="24" a="1"/>
  <c r="AL485" i="24" s="1"/>
  <c r="AL429" i="24" a="1"/>
  <c r="AL429" i="24" s="1"/>
  <c r="AL473" i="24" a="1"/>
  <c r="AL473" i="24" s="1"/>
  <c r="AL270" i="24" a="1"/>
  <c r="AL270" i="24" s="1"/>
  <c r="AL297" i="24" a="1"/>
  <c r="AL297" i="24" s="1"/>
  <c r="AL712" i="24" a="1"/>
  <c r="AL712" i="24" s="1"/>
  <c r="AL504" i="24" a="1"/>
  <c r="AL504" i="24" s="1"/>
  <c r="AL546" i="24" a="1"/>
  <c r="AL546" i="24" s="1"/>
  <c r="AL413" i="24" a="1"/>
  <c r="AL413" i="24" s="1"/>
  <c r="AL462" i="24" a="1"/>
  <c r="AL462" i="24" s="1"/>
  <c r="AL263" i="24" a="1"/>
  <c r="AL263" i="24" s="1"/>
  <c r="AL289" i="24" a="1"/>
  <c r="AL289" i="24" s="1"/>
  <c r="AL785" i="24" a="1"/>
  <c r="AL785" i="24" s="1"/>
  <c r="AL571" i="24" a="1"/>
  <c r="AL571" i="24" s="1"/>
  <c r="AL620" i="24" a="1"/>
  <c r="AL620" i="24" s="1"/>
  <c r="AL502" i="24" a="1"/>
  <c r="AL502" i="24" s="1"/>
  <c r="AL518" i="24" a="1"/>
  <c r="AL518" i="24" s="1"/>
  <c r="AL315" i="24" a="1"/>
  <c r="AL315" i="24" s="1"/>
  <c r="AL359" i="24" a="1"/>
  <c r="AL359" i="24" s="1"/>
  <c r="AL406" i="24" a="1"/>
  <c r="AL406" i="24" s="1"/>
  <c r="AL430" i="24" a="1"/>
  <c r="AL430" i="24" s="1"/>
  <c r="AL317" i="24" a="1"/>
  <c r="AL317" i="24" s="1"/>
  <c r="AL256" i="24" a="1"/>
  <c r="AL256" i="24" s="1"/>
  <c r="AL116" i="24" a="1"/>
  <c r="AL116" i="24" s="1"/>
  <c r="AL87" i="24" a="1"/>
  <c r="AL87" i="24" s="1"/>
  <c r="AL557" i="24" a="1"/>
  <c r="AL557" i="24" s="1"/>
  <c r="AL547" i="24" a="1"/>
  <c r="AL547" i="24" s="1"/>
  <c r="AL596" i="24" a="1"/>
  <c r="AL596" i="24" s="1"/>
  <c r="AL483" i="24" a="1"/>
  <c r="AL483" i="24" s="1"/>
  <c r="AL412" i="24" a="1"/>
  <c r="AL412" i="24" s="1"/>
  <c r="AL226" i="24" a="1"/>
  <c r="AL226" i="24" s="1"/>
  <c r="AL261" i="24" a="1"/>
  <c r="AL261" i="24" s="1"/>
  <c r="AL107" i="24" a="1"/>
  <c r="AL107" i="24" s="1"/>
  <c r="AL431" i="24" a="1"/>
  <c r="AL431" i="24" s="1"/>
  <c r="AL279" i="24" a="1"/>
  <c r="AL279" i="24" s="1"/>
  <c r="AL171" i="24" a="1"/>
  <c r="AL171" i="24" s="1"/>
  <c r="AL727" i="24" a="1"/>
  <c r="AL727" i="24" s="1"/>
  <c r="AL475" i="24" a="1"/>
  <c r="AL475" i="24" s="1"/>
  <c r="R108" i="31"/>
  <c r="AD115" i="31"/>
  <c r="R109" i="31"/>
  <c r="R110" i="31"/>
  <c r="R111" i="31"/>
  <c r="R112" i="31"/>
  <c r="AD107" i="31"/>
  <c r="R113" i="31"/>
  <c r="AD108" i="31"/>
  <c r="R106" i="31"/>
  <c r="R114" i="31"/>
  <c r="AK607" i="24" s="1"/>
  <c r="AD109" i="31"/>
  <c r="R4" i="31"/>
  <c r="R12" i="31"/>
  <c r="R20" i="31"/>
  <c r="R28" i="31"/>
  <c r="R36" i="31"/>
  <c r="R44" i="31"/>
  <c r="R52" i="31"/>
  <c r="R60" i="31"/>
  <c r="R68" i="31"/>
  <c r="R76" i="31"/>
  <c r="R84" i="31"/>
  <c r="R92" i="31"/>
  <c r="R100" i="31"/>
  <c r="R107" i="31"/>
  <c r="R5" i="31"/>
  <c r="R13" i="31"/>
  <c r="R21" i="31"/>
  <c r="R29" i="31"/>
  <c r="R37" i="31"/>
  <c r="R45" i="31"/>
  <c r="R53" i="31"/>
  <c r="R61" i="31"/>
  <c r="R69" i="31"/>
  <c r="R77" i="31"/>
  <c r="R85" i="31"/>
  <c r="R93" i="31"/>
  <c r="R101" i="31"/>
  <c r="R115" i="31"/>
  <c r="R6" i="31"/>
  <c r="R14" i="31"/>
  <c r="R22" i="31"/>
  <c r="R30" i="31"/>
  <c r="R38" i="31"/>
  <c r="R46" i="31"/>
  <c r="R54" i="31"/>
  <c r="R62" i="31"/>
  <c r="R70" i="31"/>
  <c r="R78" i="31"/>
  <c r="R86" i="31"/>
  <c r="R94" i="31"/>
  <c r="R102" i="31"/>
  <c r="R7" i="31"/>
  <c r="R15" i="31"/>
  <c r="R23" i="31"/>
  <c r="R31" i="31"/>
  <c r="R39" i="31"/>
  <c r="R47" i="31"/>
  <c r="R55" i="31"/>
  <c r="R63" i="31"/>
  <c r="R71" i="31"/>
  <c r="R79" i="31"/>
  <c r="R87" i="31"/>
  <c r="R95" i="31"/>
  <c r="R103" i="31"/>
  <c r="R8" i="31"/>
  <c r="R16" i="31"/>
  <c r="R24" i="31"/>
  <c r="R32" i="31"/>
  <c r="R40" i="31"/>
  <c r="R48" i="31"/>
  <c r="R56" i="31"/>
  <c r="R64" i="31"/>
  <c r="R72" i="31"/>
  <c r="R80" i="31"/>
  <c r="R88" i="31"/>
  <c r="R96" i="31"/>
  <c r="R104" i="31"/>
  <c r="AD112" i="31"/>
  <c r="R9" i="31"/>
  <c r="R17" i="31"/>
  <c r="R25" i="31"/>
  <c r="R33" i="31"/>
  <c r="R41" i="31"/>
  <c r="R49" i="31"/>
  <c r="R57" i="31"/>
  <c r="R65" i="31"/>
  <c r="R73" i="31"/>
  <c r="R81" i="31"/>
  <c r="R89" i="31"/>
  <c r="R97" i="31"/>
  <c r="R105" i="31"/>
  <c r="R2" i="31"/>
  <c r="R10" i="31"/>
  <c r="R18" i="31"/>
  <c r="R26" i="31"/>
  <c r="R34" i="31"/>
  <c r="R42" i="31"/>
  <c r="R50" i="31"/>
  <c r="R58" i="31"/>
  <c r="R66" i="31"/>
  <c r="R74" i="31"/>
  <c r="R82" i="31"/>
  <c r="R90" i="31"/>
  <c r="R98" i="31"/>
  <c r="R43" i="31"/>
  <c r="R51" i="31"/>
  <c r="R59" i="31"/>
  <c r="R3" i="31"/>
  <c r="R67" i="31"/>
  <c r="R11" i="31"/>
  <c r="R75" i="31"/>
  <c r="R19" i="31"/>
  <c r="R83" i="31"/>
  <c r="R27" i="31"/>
  <c r="R91" i="31"/>
  <c r="R35" i="31"/>
  <c r="R99" i="31"/>
  <c r="AD110" i="31"/>
  <c r="AD113" i="31"/>
  <c r="AD96" i="31"/>
  <c r="AL132" i="24" s="1" a="1"/>
  <c r="AL132" i="24" s="1"/>
  <c r="AD80" i="31"/>
  <c r="AD64" i="31"/>
  <c r="AD48" i="31"/>
  <c r="AD32" i="31"/>
  <c r="AD95" i="31"/>
  <c r="AL753" i="24" s="1" a="1"/>
  <c r="AL753" i="24" s="1"/>
  <c r="AD79" i="31"/>
  <c r="AD63" i="31"/>
  <c r="AD47" i="31"/>
  <c r="AD31" i="31"/>
  <c r="AD94" i="31"/>
  <c r="AD78" i="31"/>
  <c r="AL552" i="24" s="1" a="1"/>
  <c r="AL552" i="24" s="1"/>
  <c r="AD62" i="31"/>
  <c r="AD46" i="31"/>
  <c r="AD30" i="31"/>
  <c r="AD93" i="31"/>
  <c r="AL186" i="24" s="1" a="1"/>
  <c r="AL186" i="24" s="1"/>
  <c r="AD77" i="31"/>
  <c r="AL765" i="24" s="1" a="1"/>
  <c r="AL765" i="24" s="1"/>
  <c r="AD61" i="31"/>
  <c r="AD45" i="31"/>
  <c r="AD29" i="31"/>
  <c r="AD92" i="31"/>
  <c r="AD76" i="31"/>
  <c r="AD60" i="31"/>
  <c r="AD44" i="31"/>
  <c r="AD28" i="31"/>
  <c r="AD91" i="31"/>
  <c r="AD106" i="31"/>
  <c r="AD114" i="31"/>
  <c r="AL607" i="24" s="1" a="1"/>
  <c r="AL607" i="24" s="1"/>
  <c r="AD111" i="31"/>
  <c r="AD87" i="31"/>
  <c r="AL663" i="24" s="1" a="1"/>
  <c r="AL663" i="24" s="1"/>
  <c r="AD38" i="31"/>
  <c r="AL91" i="24" s="1" a="1"/>
  <c r="AL91" i="24" s="1"/>
  <c r="AD68" i="31"/>
  <c r="AL131" i="24" s="1" a="1"/>
  <c r="AL131" i="24" s="1"/>
  <c r="AD33" i="31"/>
  <c r="AD88" i="31"/>
  <c r="AL665" i="24" s="1" a="1"/>
  <c r="AL665" i="24" s="1"/>
  <c r="AD39" i="31"/>
  <c r="AL300" i="24" s="1" a="1"/>
  <c r="AL300" i="24" s="1"/>
  <c r="AD69" i="31"/>
  <c r="AL223" i="24" s="1" a="1"/>
  <c r="AL223" i="24" s="1"/>
  <c r="AD83" i="31"/>
  <c r="AD98" i="31"/>
  <c r="AD82" i="31"/>
  <c r="AL592" i="24" s="1" a="1"/>
  <c r="AL592" i="24" s="1"/>
  <c r="AD66" i="31"/>
  <c r="AD50" i="31"/>
  <c r="AL366" i="24" s="1" a="1"/>
  <c r="AL366" i="24" s="1"/>
  <c r="AD34" i="31"/>
  <c r="AD73" i="31"/>
  <c r="AL677" i="24" s="1" a="1"/>
  <c r="AL677" i="24" s="1"/>
  <c r="AD59" i="31"/>
  <c r="AD43" i="31"/>
  <c r="AD27" i="31"/>
  <c r="AD40" i="31"/>
  <c r="AD70" i="31"/>
  <c r="AD100" i="31"/>
  <c r="AD89" i="31"/>
  <c r="AL174" i="24" s="1" a="1"/>
  <c r="AL174" i="24" s="1"/>
  <c r="AD57" i="31"/>
  <c r="AD71" i="31"/>
  <c r="AD101" i="31"/>
  <c r="AL388" i="24" s="1" a="1"/>
  <c r="AL388" i="24" s="1"/>
  <c r="AD52" i="31"/>
  <c r="AD99" i="31"/>
  <c r="AD105" i="31"/>
  <c r="AD41" i="31"/>
  <c r="AL329" i="24" s="1" a="1"/>
  <c r="AL329" i="24" s="1"/>
  <c r="AD86" i="31"/>
  <c r="AL150" i="24" s="1" a="1"/>
  <c r="AL150" i="24" s="1"/>
  <c r="AD72" i="31"/>
  <c r="AL292" i="24" s="1" a="1"/>
  <c r="AL292" i="24" s="1"/>
  <c r="AD102" i="31"/>
  <c r="AD53" i="31"/>
  <c r="AL137" i="24" s="1" a="1"/>
  <c r="AL137" i="24" s="1"/>
  <c r="AD65" i="31"/>
  <c r="AD103" i="31"/>
  <c r="AD54" i="31"/>
  <c r="AL93" i="24" s="1" a="1"/>
  <c r="AL93" i="24" s="1"/>
  <c r="AD84" i="31"/>
  <c r="AD75" i="31"/>
  <c r="AL776" i="24" s="1" a="1"/>
  <c r="AL776" i="24" s="1"/>
  <c r="AD90" i="31"/>
  <c r="AD74" i="31"/>
  <c r="AL225" i="24" s="1" a="1"/>
  <c r="AL225" i="24" s="1"/>
  <c r="AD58" i="31"/>
  <c r="AL267" i="24" s="1" a="1"/>
  <c r="AL267" i="24" s="1"/>
  <c r="AD42" i="31"/>
  <c r="AD49" i="31"/>
  <c r="AD67" i="31"/>
  <c r="AD51" i="31"/>
  <c r="AD35" i="31"/>
  <c r="AD56" i="31"/>
  <c r="AD37" i="31"/>
  <c r="AL534" i="24" s="1" a="1"/>
  <c r="AL534" i="24" s="1"/>
  <c r="AD104" i="31"/>
  <c r="AL77" i="24" s="1" a="1"/>
  <c r="AL77" i="24" s="1"/>
  <c r="AD55" i="31"/>
  <c r="AD85" i="31"/>
  <c r="AD36" i="31"/>
  <c r="AL80" i="24" s="1" a="1"/>
  <c r="AL80" i="24" s="1"/>
  <c r="AD81" i="31"/>
  <c r="AL788" i="24" s="1" a="1"/>
  <c r="AL788" i="24" s="1"/>
  <c r="AD97" i="31"/>
  <c r="AD3" i="31"/>
  <c r="AJ457" i="24" a="1"/>
  <c r="AJ457" i="24" s="1"/>
  <c r="AL617" i="24" a="1"/>
  <c r="AL617" i="24" s="1"/>
  <c r="AL709" i="24" a="1"/>
  <c r="AL709" i="24" s="1"/>
  <c r="AL690" i="24" a="1"/>
  <c r="AL690" i="24" s="1"/>
  <c r="AL386" i="24" a="1"/>
  <c r="AL386" i="24" s="1"/>
  <c r="AL614" i="24" a="1"/>
  <c r="AL614" i="24" s="1"/>
  <c r="AL664" i="24" a="1"/>
  <c r="AL664" i="24" s="1"/>
  <c r="AL276" i="24" a="1"/>
  <c r="AL276" i="24" s="1"/>
  <c r="AL350" i="24" a="1"/>
  <c r="AL350" i="24" s="1"/>
  <c r="AL527" i="24" a="1"/>
  <c r="AL527" i="24" s="1"/>
  <c r="AL524" i="24" a="1"/>
  <c r="AL524" i="24" s="1"/>
  <c r="AL739" i="24" a="1"/>
  <c r="AL739" i="24" s="1"/>
  <c r="AL715" i="24" a="1"/>
  <c r="AL715" i="24" s="1"/>
  <c r="AL644" i="24" a="1"/>
  <c r="AL644" i="24" s="1"/>
  <c r="AL674" i="24" a="1"/>
  <c r="AL674" i="24" s="1"/>
  <c r="AL679" i="24" a="1"/>
  <c r="AL679" i="24" s="1"/>
  <c r="AL624" i="24" a="1"/>
  <c r="AL624" i="24" s="1"/>
  <c r="AL688" i="24" a="1"/>
  <c r="AL688" i="24" s="1"/>
  <c r="AL508" i="24" a="1"/>
  <c r="AL508" i="24" s="1"/>
  <c r="AL611" i="24" a="1"/>
  <c r="AL611" i="24" s="1"/>
  <c r="AL471" i="24" a="1"/>
  <c r="AL471" i="24" s="1"/>
  <c r="AL723" i="24" a="1"/>
  <c r="AL723" i="24" s="1"/>
  <c r="AL707" i="24" a="1"/>
  <c r="AL707" i="24" s="1"/>
  <c r="AL572" i="24" a="1"/>
  <c r="AL572" i="24" s="1"/>
  <c r="AL476" i="24" a="1"/>
  <c r="AL476" i="24" s="1"/>
  <c r="AL580" i="24" a="1"/>
  <c r="AL580" i="24" s="1"/>
  <c r="AL424" i="24" a="1"/>
  <c r="AL424" i="24" s="1"/>
  <c r="AL319" i="24" a="1"/>
  <c r="AL319" i="24" s="1"/>
  <c r="AL414" i="24" a="1"/>
  <c r="AL414" i="24" s="1"/>
  <c r="AL380" i="24" a="1"/>
  <c r="AL380" i="24" s="1"/>
  <c r="AL403" i="24" a="1"/>
  <c r="AL403" i="24" s="1"/>
  <c r="AL219" i="24" a="1"/>
  <c r="AL219" i="24" s="1"/>
  <c r="AL353" i="24" a="1"/>
  <c r="AL353" i="24" s="1"/>
  <c r="AL651" i="24" a="1"/>
  <c r="AL651" i="24" s="1"/>
  <c r="AL604" i="24" a="1"/>
  <c r="AL604" i="24" s="1"/>
  <c r="AL39" i="24" a="1"/>
  <c r="AL39" i="24" s="1"/>
  <c r="AL19" i="24" a="1"/>
  <c r="AL19" i="24" s="1"/>
  <c r="AL52" i="24" a="1"/>
  <c r="AL52" i="24" s="1"/>
  <c r="AL117" i="24" a="1"/>
  <c r="AL117" i="24" s="1"/>
  <c r="AL564" i="24" a="1"/>
  <c r="AL564" i="24" s="1"/>
  <c r="AL652" i="24" a="1"/>
  <c r="AL652" i="24" s="1"/>
  <c r="AL216" i="24" a="1"/>
  <c r="AL216" i="24" s="1"/>
  <c r="AL302" i="24" a="1"/>
  <c r="AL302" i="24" s="1"/>
  <c r="AL397" i="24" a="1"/>
  <c r="AL397" i="24" s="1"/>
  <c r="AL355" i="24" a="1"/>
  <c r="AL355" i="24" s="1"/>
  <c r="AL363" i="24" a="1"/>
  <c r="AL363" i="24" s="1"/>
  <c r="AL89" i="24" a="1"/>
  <c r="AL89" i="24" s="1"/>
  <c r="AL156" i="24" a="1"/>
  <c r="AL156" i="24" s="1"/>
  <c r="AL461" i="24" a="1"/>
  <c r="AL461" i="24" s="1"/>
  <c r="AL357" i="24" a="1"/>
  <c r="AL357" i="24" s="1"/>
  <c r="AL390" i="24" a="1"/>
  <c r="AL390" i="24" s="1"/>
  <c r="AL347" i="24" a="1"/>
  <c r="AL347" i="24" s="1"/>
  <c r="AL354" i="24" a="1"/>
  <c r="AL354" i="24" s="1"/>
  <c r="AL196" i="24" a="1"/>
  <c r="AL196" i="24" s="1"/>
  <c r="AL217" i="24" a="1"/>
  <c r="AL217" i="24" s="1"/>
  <c r="AL602" i="24" a="1"/>
  <c r="AL602" i="24" s="1"/>
  <c r="AL423" i="24" a="1"/>
  <c r="AL423" i="24" s="1"/>
  <c r="AL467" i="24" a="1"/>
  <c r="AL467" i="24" s="1"/>
  <c r="AL332" i="24" a="1"/>
  <c r="AL332" i="24" s="1"/>
  <c r="AL346" i="24" a="1"/>
  <c r="AL346" i="24" s="1"/>
  <c r="AL189" i="24" a="1"/>
  <c r="AL189" i="24" s="1"/>
  <c r="AL209" i="24" a="1"/>
  <c r="AL209" i="24" s="1"/>
  <c r="AL694" i="24" a="1"/>
  <c r="AL694" i="24" s="1"/>
  <c r="AL495" i="24" a="1"/>
  <c r="AL495" i="24" s="1"/>
  <c r="AL532" i="24" a="1"/>
  <c r="AL532" i="24" s="1"/>
  <c r="AL404" i="24" a="1"/>
  <c r="AL404" i="24" s="1"/>
  <c r="AL428" i="24" a="1"/>
  <c r="AL428" i="24" s="1"/>
  <c r="AL248" i="24" a="1"/>
  <c r="AL248" i="24" s="1"/>
  <c r="AL275" i="24" a="1"/>
  <c r="AL275" i="24" s="1"/>
  <c r="AL334" i="24" a="1"/>
  <c r="AL334" i="24" s="1"/>
  <c r="AL365" i="24" a="1"/>
  <c r="AL365" i="24" s="1"/>
  <c r="AL227" i="24" a="1"/>
  <c r="AL227" i="24" s="1"/>
  <c r="AL175" i="24" a="1"/>
  <c r="AL175" i="24" s="1"/>
  <c r="AL26" i="24" a="1"/>
  <c r="AL26" i="24" s="1"/>
  <c r="AL32" i="24" a="1"/>
  <c r="AL32" i="24" s="1"/>
  <c r="AL358" i="24" a="1"/>
  <c r="AL358" i="24" s="1"/>
  <c r="AL486" i="24" a="1"/>
  <c r="AL486" i="24" s="1"/>
  <c r="AL511" i="24" a="1"/>
  <c r="AL511" i="24" s="1"/>
  <c r="AL389" i="24" a="1"/>
  <c r="AL389" i="24" s="1"/>
  <c r="AL323" i="24" a="1"/>
  <c r="AL323" i="24" s="1"/>
  <c r="AL167" i="24" a="1"/>
  <c r="AL167" i="24" s="1"/>
  <c r="AL466" i="24" a="1"/>
  <c r="AL466" i="24" s="1"/>
  <c r="AL293" i="24" a="1"/>
  <c r="AL293" i="24" s="1"/>
  <c r="AL283" i="24" a="1"/>
  <c r="AL283" i="24" s="1"/>
  <c r="AL463" i="24" a="1"/>
  <c r="AL463" i="24" s="1"/>
  <c r="AL18" i="24" a="1"/>
  <c r="AL18" i="24" s="1"/>
  <c r="AL601" i="24" a="1"/>
  <c r="AL601" i="24" s="1"/>
  <c r="AL337" i="24" a="1"/>
  <c r="AL337" i="24" s="1"/>
  <c r="AL108" i="24" a="1"/>
  <c r="AL108" i="24" s="1"/>
  <c r="AJ364" i="24" a="1"/>
  <c r="AJ364" i="24" s="1"/>
  <c r="AJ534" i="24" a="1"/>
  <c r="AJ534" i="24" s="1"/>
  <c r="AL577" i="24" a="1"/>
  <c r="AL577" i="24" s="1"/>
  <c r="AL774" i="24" a="1"/>
  <c r="AL774" i="24" s="1"/>
  <c r="AL335" i="24" a="1"/>
  <c r="AL335" i="24" s="1"/>
  <c r="AL747" i="24" a="1"/>
  <c r="AL747" i="24" s="1"/>
  <c r="AL383" i="24" a="1"/>
  <c r="AL383" i="24" s="1"/>
  <c r="AL629" i="24" a="1"/>
  <c r="AL629" i="24" s="1"/>
  <c r="AL526" i="24" a="1"/>
  <c r="AL526" i="24" s="1"/>
  <c r="AL86" i="24" a="1"/>
  <c r="AL86" i="24" s="1"/>
  <c r="AL478" i="24" a="1"/>
  <c r="AL478" i="24" s="1"/>
  <c r="AL505" i="24" a="1"/>
  <c r="AL505" i="24" s="1"/>
  <c r="AL136" i="24" a="1"/>
  <c r="AL136" i="24" s="1"/>
  <c r="AL764" i="24" a="1"/>
  <c r="AL764" i="24" s="1"/>
  <c r="AL33" i="24" a="1"/>
  <c r="AL33" i="24" s="1"/>
  <c r="AL143" i="24" a="1"/>
  <c r="AL143" i="24" s="1"/>
  <c r="AL673" i="24" a="1"/>
  <c r="AL673" i="24" s="1"/>
  <c r="AL645" i="24" a="1"/>
  <c r="AL645" i="24" s="1"/>
  <c r="AL500" i="24" a="1"/>
  <c r="AL500" i="24" s="1"/>
  <c r="AL480" i="24" a="1"/>
  <c r="AL480" i="24" s="1"/>
  <c r="AL565" i="24" a="1"/>
  <c r="AL565" i="24" s="1"/>
  <c r="AL443" i="24" a="1"/>
  <c r="AL443" i="24" s="1"/>
  <c r="AL260" i="24" a="1"/>
  <c r="AL260" i="24" s="1"/>
  <c r="AL218" i="24" a="1"/>
  <c r="AL218" i="24" s="1"/>
  <c r="AL401" i="24" a="1"/>
  <c r="AL401" i="24" s="1"/>
  <c r="AL742" i="24" a="1"/>
  <c r="AL742" i="24" s="1"/>
  <c r="AL657" i="24" a="1"/>
  <c r="AL657" i="24" s="1"/>
  <c r="AL595" i="24" a="1"/>
  <c r="AL595" i="24" s="1"/>
  <c r="AL187" i="24" a="1"/>
  <c r="AL187" i="24" s="1"/>
  <c r="AL11" i="24" a="1"/>
  <c r="AL11" i="24" s="1"/>
  <c r="AL342" i="24" a="1"/>
  <c r="AL342" i="24" s="1"/>
  <c r="AL669" i="24" a="1"/>
  <c r="AL669" i="24" s="1"/>
  <c r="AL244" i="24" a="1"/>
  <c r="AL244" i="24" s="1"/>
  <c r="AL340" i="24" a="1"/>
  <c r="AL340" i="24" s="1"/>
  <c r="AL286" i="24" a="1"/>
  <c r="AL286" i="24" s="1"/>
  <c r="AL316" i="24" a="1"/>
  <c r="AL316" i="24" s="1"/>
  <c r="AL158" i="24" a="1"/>
  <c r="AL158" i="24" s="1"/>
  <c r="AL128" i="24" a="1"/>
  <c r="AL128" i="24" s="1"/>
  <c r="AL496" i="24" a="1"/>
  <c r="AL496" i="24" s="1"/>
  <c r="AL531" i="24" a="1"/>
  <c r="AL531" i="24" s="1"/>
  <c r="AL654" i="24" a="1"/>
  <c r="AL654" i="24" s="1"/>
  <c r="AL53" i="24" a="1"/>
  <c r="AL53" i="24" s="1"/>
  <c r="AL633" i="24" a="1"/>
  <c r="AL633" i="24" s="1"/>
  <c r="AL14" i="24" a="1"/>
  <c r="AL14" i="24" s="1"/>
  <c r="AL451" i="24" a="1"/>
  <c r="AL451" i="24" s="1"/>
  <c r="AL448" i="24" a="1"/>
  <c r="AL448" i="24" s="1"/>
  <c r="AL164" i="24" a="1"/>
  <c r="AL164" i="24" s="1"/>
  <c r="AL229" i="24" a="1"/>
  <c r="AL229" i="24" s="1"/>
  <c r="AL325" i="24" a="1"/>
  <c r="AL325" i="24" s="1"/>
  <c r="AL257" i="24" a="1"/>
  <c r="AL257" i="24" s="1"/>
  <c r="AL285" i="24" a="1"/>
  <c r="AL285" i="24" s="1"/>
  <c r="AL58" i="24" a="1"/>
  <c r="AL58" i="24" s="1"/>
  <c r="AL73" i="24" a="1"/>
  <c r="AL73" i="24" s="1"/>
  <c r="AL288" i="24" a="1"/>
  <c r="AL288" i="24" s="1"/>
  <c r="AL295" i="24" a="1"/>
  <c r="AL295" i="24" s="1"/>
  <c r="AL309" i="24" a="1"/>
  <c r="AL309" i="24" s="1"/>
  <c r="AL250" i="24" a="1"/>
  <c r="AL250" i="24" s="1"/>
  <c r="AL278" i="24" a="1"/>
  <c r="AL278" i="24" s="1"/>
  <c r="AL38" i="24" a="1"/>
  <c r="AL38" i="24" s="1"/>
  <c r="AL148" i="24" a="1"/>
  <c r="AL148" i="24" s="1"/>
  <c r="AL435" i="24" a="1"/>
  <c r="AL435" i="24" s="1"/>
  <c r="AL349" i="24" a="1"/>
  <c r="AL349" i="24" s="1"/>
  <c r="AL381" i="24" a="1"/>
  <c r="AL381" i="24" s="1"/>
  <c r="AL242" i="24" a="1"/>
  <c r="AL242" i="24" s="1"/>
  <c r="AL271" i="24" a="1"/>
  <c r="AL271" i="24" s="1"/>
  <c r="AL13" i="24" a="1"/>
  <c r="AL13" i="24" s="1"/>
  <c r="AL142" i="24" a="1"/>
  <c r="AL142" i="24" s="1"/>
  <c r="AL590" i="24" a="1"/>
  <c r="AL590" i="24" s="1"/>
  <c r="AL415" i="24" a="1"/>
  <c r="AL415" i="24" s="1"/>
  <c r="AL438" i="24" a="1"/>
  <c r="AL438" i="24" s="1"/>
  <c r="AL324" i="24" a="1"/>
  <c r="AL324" i="24" s="1"/>
  <c r="AL339" i="24" a="1"/>
  <c r="AL339" i="24" s="1"/>
  <c r="AL362" i="24" a="1"/>
  <c r="AL362" i="24" s="1"/>
  <c r="AL194" i="24" a="1"/>
  <c r="AL194" i="24" s="1"/>
  <c r="AL259" i="24" a="1"/>
  <c r="AL259" i="24" s="1"/>
  <c r="AL287" i="24" a="1"/>
  <c r="AL287" i="24" s="1"/>
  <c r="AL152" i="24" a="1"/>
  <c r="AL152" i="24" s="1"/>
  <c r="AL82" i="24" a="1"/>
  <c r="AL82" i="24" s="1"/>
  <c r="AL591" i="24" a="1"/>
  <c r="AL591" i="24" s="1"/>
  <c r="AL748" i="24" a="1"/>
  <c r="AL748" i="24" s="1"/>
  <c r="AL327" i="24" a="1"/>
  <c r="AL327" i="24" s="1"/>
  <c r="AL398" i="24" a="1"/>
  <c r="AL398" i="24" s="1"/>
  <c r="AL422" i="24" a="1"/>
  <c r="AL422" i="24" s="1"/>
  <c r="AL308" i="24" a="1"/>
  <c r="AL308" i="24" s="1"/>
  <c r="AL249" i="24" a="1"/>
  <c r="AL249" i="24" s="1"/>
  <c r="AL101" i="24" a="1"/>
  <c r="AL101" i="24" s="1"/>
  <c r="AL24" i="24" a="1"/>
  <c r="AL24" i="24" s="1"/>
  <c r="AL693" i="24" a="1"/>
  <c r="AL693" i="24" s="1"/>
  <c r="AL447" i="24" a="1"/>
  <c r="AL447" i="24" s="1"/>
  <c r="AL105" i="24" a="1"/>
  <c r="AL105" i="24" s="1"/>
  <c r="AL729" i="24" a="1"/>
  <c r="AL729" i="24" s="1"/>
  <c r="AL479" i="24" a="1"/>
  <c r="AL479" i="24" s="1"/>
  <c r="AL202" i="24" a="1"/>
  <c r="AL202" i="24" s="1"/>
  <c r="AL9" i="24" a="1"/>
  <c r="AL9" i="24" s="1"/>
  <c r="AL328" i="24" a="1"/>
  <c r="AL328" i="24" s="1"/>
  <c r="AL421" i="24" a="1"/>
  <c r="AL421" i="24" s="1"/>
  <c r="AL348" i="24" a="1"/>
  <c r="AL348" i="24" s="1"/>
  <c r="AL728" i="24" a="1"/>
  <c r="AL728" i="24" s="1"/>
  <c r="AL775" i="24" a="1"/>
  <c r="AL775" i="24" s="1"/>
  <c r="AL239" i="24" a="1"/>
  <c r="AL239" i="24" s="1"/>
  <c r="AL758" i="24" a="1"/>
  <c r="AL758" i="24" s="1"/>
  <c r="AL166" i="24" a="1"/>
  <c r="AL166" i="24" s="1"/>
  <c r="AL149" i="24" a="1"/>
  <c r="AL149" i="24" s="1"/>
  <c r="AL705" i="24" a="1"/>
  <c r="AL705" i="24" s="1"/>
  <c r="AL691" i="24" a="1"/>
  <c r="AL691" i="24" s="1"/>
  <c r="AL750" i="24" a="1"/>
  <c r="AL750" i="24" s="1"/>
  <c r="AL321" i="24" a="1"/>
  <c r="AL321" i="24" s="1"/>
  <c r="AL567" i="24" a="1"/>
  <c r="AL567" i="24" s="1"/>
  <c r="AL489" i="24" a="1"/>
  <c r="AL489" i="24" s="1"/>
  <c r="AL122" i="24" a="1"/>
  <c r="AL122" i="24" s="1"/>
  <c r="AL37" i="24" a="1"/>
  <c r="AL37" i="24" s="1"/>
  <c r="AL344" i="24" a="1"/>
  <c r="AL344" i="24" s="1"/>
  <c r="AL766" i="24" a="1"/>
  <c r="AL766" i="24" s="1"/>
  <c r="AL763" i="24" a="1"/>
  <c r="AL763" i="24" s="1"/>
  <c r="AL738" i="24" a="1"/>
  <c r="AL738" i="24" s="1"/>
  <c r="AL721" i="24" a="1"/>
  <c r="AL721" i="24" s="1"/>
  <c r="AL660" i="24" a="1"/>
  <c r="AL660" i="24" s="1"/>
  <c r="AL533" i="24" a="1"/>
  <c r="AL533" i="24" s="1"/>
  <c r="AL367" i="24" a="1"/>
  <c r="AL367" i="24" s="1"/>
  <c r="AL740" i="24" a="1"/>
  <c r="AL740" i="24" s="1"/>
  <c r="AL716" i="24" a="1"/>
  <c r="AL716" i="24" s="1"/>
  <c r="AL696" i="24" a="1"/>
  <c r="AL696" i="24" s="1"/>
  <c r="AL516" i="24" a="1"/>
  <c r="AL516" i="24" s="1"/>
  <c r="AL178" i="24" a="1"/>
  <c r="AL178" i="24" s="1"/>
  <c r="AL266" i="24" a="1"/>
  <c r="AL266" i="24" s="1"/>
  <c r="AL191" i="24" a="1"/>
  <c r="AL191" i="24" s="1"/>
  <c r="AL241" i="24" a="1"/>
  <c r="AL241" i="24" s="1"/>
  <c r="AL75" i="24" a="1"/>
  <c r="AL75" i="24" s="1"/>
  <c r="AL5" i="24" a="1"/>
  <c r="AL5" i="24" s="1"/>
  <c r="AL88" i="24" a="1"/>
  <c r="AL88" i="24" s="1"/>
  <c r="AL468" i="24" a="1"/>
  <c r="AL468" i="24" s="1"/>
  <c r="AL578" i="24" a="1"/>
  <c r="AL578" i="24" s="1"/>
  <c r="AL545" i="24" a="1"/>
  <c r="AL545" i="24" s="1"/>
  <c r="AL559" i="24" a="1"/>
  <c r="AL559" i="24" s="1"/>
  <c r="AL345" i="24" a="1"/>
  <c r="AL345" i="24" s="1"/>
  <c r="AL393" i="24" a="1"/>
  <c r="AL393" i="24" s="1"/>
  <c r="AL6" i="24" a="1"/>
  <c r="AL6" i="24" s="1"/>
  <c r="AL121" i="24" a="1"/>
  <c r="AL121" i="24" s="1"/>
  <c r="AL163" i="24" a="1"/>
  <c r="AL163" i="24" s="1"/>
  <c r="AL251" i="24" a="1"/>
  <c r="AL251" i="24" s="1"/>
  <c r="AL176" i="24" a="1"/>
  <c r="AL176" i="24" s="1"/>
  <c r="AL224" i="24" a="1"/>
  <c r="AL224" i="24" s="1"/>
  <c r="AL630" i="24" a="1"/>
  <c r="AL630" i="24" s="1"/>
  <c r="AL786" i="24" a="1"/>
  <c r="AL786" i="24" s="1"/>
  <c r="AL206" i="24" a="1"/>
  <c r="AL206" i="24" s="1"/>
  <c r="AL222" i="24" a="1"/>
  <c r="AL222" i="24" s="1"/>
  <c r="AL243" i="24" a="1"/>
  <c r="AL243" i="24" s="1"/>
  <c r="AL456" i="24" a="1"/>
  <c r="AL456" i="24" s="1"/>
  <c r="AL212" i="24" a="1"/>
  <c r="AL212" i="24" s="1"/>
  <c r="AL50" i="24" a="1"/>
  <c r="AL50" i="24" s="1"/>
  <c r="AL64" i="24" a="1"/>
  <c r="AL64" i="24" s="1"/>
  <c r="AL281" i="24" a="1"/>
  <c r="AL281" i="24" s="1"/>
  <c r="AL280" i="24" a="1"/>
  <c r="AL280" i="24" s="1"/>
  <c r="AL301" i="24" a="1"/>
  <c r="AL301" i="24" s="1"/>
  <c r="AL169" i="24" a="1"/>
  <c r="AL169" i="24" s="1"/>
  <c r="AL190" i="24" a="1"/>
  <c r="AL190" i="24" s="1"/>
  <c r="AL42" i="24" a="1"/>
  <c r="AL42" i="24" s="1"/>
  <c r="AL56" i="24" a="1"/>
  <c r="AL56" i="24" s="1"/>
  <c r="AL418" i="24" a="1"/>
  <c r="AL418" i="24" s="1"/>
  <c r="AL341" i="24" a="1"/>
  <c r="AL341" i="24" s="1"/>
  <c r="AL373" i="24" a="1"/>
  <c r="AL373" i="24" s="1"/>
  <c r="AL235" i="24" a="1"/>
  <c r="AL235" i="24" s="1"/>
  <c r="AL264" i="24" a="1"/>
  <c r="AL264" i="24" s="1"/>
  <c r="AL123" i="24" a="1"/>
  <c r="AL123" i="24" s="1"/>
  <c r="AL95" i="24" a="1"/>
  <c r="AL95" i="24" s="1"/>
  <c r="AL200" i="24" a="1"/>
  <c r="AL200" i="24" s="1"/>
  <c r="AL214" i="24" a="1"/>
  <c r="AL214" i="24" s="1"/>
  <c r="AL118" i="24" a="1"/>
  <c r="AL118" i="24" s="1"/>
  <c r="AL43" i="24" a="1"/>
  <c r="AL43" i="24" s="1"/>
  <c r="AL514" i="24" a="1"/>
  <c r="AL514" i="24" s="1"/>
  <c r="AL675" i="24" a="1"/>
  <c r="AL675" i="24" s="1"/>
  <c r="AL253" i="24" a="1"/>
  <c r="AL253" i="24" s="1"/>
  <c r="AL326" i="24" a="1"/>
  <c r="AL326" i="24" s="1"/>
  <c r="AL356" i="24" a="1"/>
  <c r="AL356" i="24" s="1"/>
  <c r="AL198" i="24" a="1"/>
  <c r="AL198" i="24" s="1"/>
  <c r="AL484" i="24" a="1"/>
  <c r="AL484" i="24" s="1"/>
  <c r="AL12" i="24" a="1"/>
  <c r="AL12" i="24" s="1"/>
  <c r="AL21" i="24" a="1"/>
  <c r="AL21" i="24" s="1"/>
  <c r="AL555" i="24" a="1"/>
  <c r="AL555" i="24" s="1"/>
  <c r="AL106" i="24" a="1"/>
  <c r="AL106" i="24" s="1"/>
  <c r="AL755" i="24" a="1"/>
  <c r="AL755" i="24" s="1"/>
  <c r="AL619" i="24" a="1"/>
  <c r="AL619" i="24" s="1"/>
  <c r="AL352" i="24" a="1"/>
  <c r="AL352" i="24" s="1"/>
  <c r="AL109" i="24" a="1"/>
  <c r="AL109" i="24" s="1"/>
  <c r="AG66" i="24"/>
  <c r="AG364" i="24"/>
  <c r="AG312" i="24"/>
  <c r="AG7" i="24"/>
  <c r="AG400" i="24"/>
  <c r="AG457" i="24"/>
  <c r="AG60" i="24"/>
  <c r="AI366" i="24"/>
  <c r="AI267" i="24"/>
  <c r="AI225" i="24"/>
  <c r="AI592" i="24"/>
  <c r="AI540" i="24"/>
  <c r="AI80" i="24"/>
  <c r="AI131" i="24"/>
  <c r="AI335" i="24"/>
  <c r="AI577" i="24"/>
  <c r="AI534" i="24"/>
  <c r="AI137" i="24"/>
  <c r="AI223" i="24"/>
  <c r="AI765" i="24"/>
  <c r="AI186" i="24"/>
  <c r="AI388" i="24"/>
  <c r="AI91" i="24"/>
  <c r="AI213" i="24"/>
  <c r="AI93" i="24"/>
  <c r="AI774" i="24"/>
  <c r="AI371" i="24"/>
  <c r="AI552" i="24"/>
  <c r="AI150" i="24"/>
  <c r="AI702" i="24"/>
  <c r="AI300" i="24"/>
  <c r="AI348" i="24"/>
  <c r="AI138" i="24"/>
  <c r="AI392" i="24"/>
  <c r="AI421" i="24"/>
  <c r="AI663" i="24"/>
  <c r="AI753" i="24"/>
  <c r="AI102" i="24"/>
  <c r="AI328" i="24"/>
  <c r="AI436" i="24"/>
  <c r="AI292" i="24"/>
  <c r="AI665" i="24"/>
  <c r="AI132" i="24"/>
  <c r="AI77" i="24"/>
  <c r="AI668" i="24"/>
  <c r="AI174" i="24"/>
  <c r="AI60" i="24"/>
  <c r="AI303" i="24"/>
  <c r="AI103" i="24"/>
  <c r="AI155" i="24"/>
  <c r="AI776" i="24"/>
  <c r="AI329" i="24"/>
  <c r="AI677" i="24"/>
  <c r="AI788" i="24"/>
  <c r="AJ469" i="24" a="1"/>
  <c r="AJ469" i="24" s="1"/>
  <c r="AG538" i="24"/>
  <c r="AG268" i="24"/>
  <c r="AJ474" i="24" a="1"/>
  <c r="AJ474" i="24" s="1"/>
  <c r="AJ777" i="24" a="1"/>
  <c r="AJ777" i="24" s="1"/>
  <c r="AJ221" i="24" a="1"/>
  <c r="AJ221" i="24" s="1"/>
  <c r="AJ177" i="24" a="1"/>
  <c r="AJ177" i="24" s="1"/>
  <c r="AJ711" i="24" a="1"/>
  <c r="AJ711" i="24" s="1"/>
  <c r="AJ760" i="24" a="1"/>
  <c r="AJ760" i="24" s="1"/>
  <c r="AJ220" i="24" a="1"/>
  <c r="AJ220" i="24" s="1"/>
  <c r="AI177" i="24"/>
  <c r="AJ232" i="24" a="1"/>
  <c r="AJ232" i="24" s="1"/>
  <c r="AJ708" i="24" a="1"/>
  <c r="AJ708" i="24" s="1"/>
  <c r="AI220" i="24"/>
  <c r="AJ179" i="24" a="1"/>
  <c r="AJ179" i="24" s="1"/>
  <c r="AJ379" i="24" a="1"/>
  <c r="AJ379" i="24" s="1"/>
  <c r="AJ770" i="24" a="1"/>
  <c r="AJ770" i="24" s="1"/>
  <c r="AI179" i="24"/>
  <c r="AJ385" i="24" a="1"/>
  <c r="AJ385" i="24" s="1"/>
  <c r="AJ582" i="24" a="1"/>
  <c r="AJ582" i="24" s="1"/>
  <c r="AJ612" i="24" a="1"/>
  <c r="AJ612" i="24" s="1"/>
  <c r="AI612" i="24"/>
  <c r="AI454" i="24"/>
  <c r="AJ767" i="24" a="1"/>
  <c r="AJ767" i="24" s="1"/>
  <c r="AI767" i="24"/>
  <c r="AI282" i="24"/>
  <c r="AI126" i="24"/>
  <c r="AI101" i="24"/>
  <c r="AK720" i="24"/>
  <c r="AK464" i="24"/>
  <c r="AK28" i="24"/>
  <c r="AK211" i="24"/>
  <c r="AK244" i="24"/>
  <c r="AK610" i="24"/>
  <c r="AK171" i="24"/>
  <c r="AK424" i="24"/>
  <c r="AK239" i="24"/>
  <c r="AK624" i="24"/>
  <c r="AK258" i="24"/>
  <c r="AK419" i="24"/>
  <c r="AK232" i="24"/>
  <c r="AK629" i="24"/>
  <c r="AK75" i="24"/>
  <c r="AK425" i="24"/>
  <c r="AK235" i="24"/>
  <c r="AK622" i="24"/>
  <c r="AK61" i="24"/>
  <c r="AK427" i="24"/>
  <c r="AK226" i="24"/>
  <c r="AK632" i="24"/>
  <c r="AK418" i="24"/>
  <c r="AK228" i="24"/>
  <c r="AK617" i="24"/>
  <c r="AK115" i="24"/>
  <c r="AK409" i="24"/>
  <c r="AK633" i="24"/>
  <c r="AK445" i="24"/>
  <c r="AK435" i="24"/>
  <c r="AK360" i="24"/>
  <c r="AK304" i="24"/>
  <c r="AK163" i="24"/>
  <c r="AK664" i="24"/>
  <c r="AK549" i="24"/>
  <c r="AK531" i="24"/>
  <c r="AK526" i="24"/>
  <c r="AK84" i="24"/>
  <c r="AK722" i="24"/>
  <c r="AK53" i="24"/>
  <c r="AK653" i="24"/>
  <c r="AK644" i="24"/>
  <c r="AK99" i="24"/>
  <c r="AK73" i="24"/>
  <c r="AK354" i="24"/>
  <c r="AK287" i="24"/>
  <c r="AK215" i="24"/>
  <c r="AK721" i="24"/>
  <c r="AK660" i="24"/>
  <c r="AK542" i="24"/>
  <c r="AK759" i="24"/>
  <c r="AK525" i="24"/>
  <c r="AK48" i="24"/>
  <c r="AK699" i="24"/>
  <c r="AK452" i="24"/>
  <c r="AK478" i="24"/>
  <c r="AK412" i="24"/>
  <c r="AK322" i="24"/>
  <c r="AK254" i="24"/>
  <c r="AK184" i="24"/>
  <c r="AK751" i="24"/>
  <c r="AK623" i="24"/>
  <c r="AK762" i="24"/>
  <c r="AK784" i="24"/>
  <c r="AK29" i="24"/>
  <c r="AK264" i="24"/>
  <c r="AK437" i="24"/>
  <c r="AK363" i="24"/>
  <c r="AK230" i="24"/>
  <c r="AK154" i="24"/>
  <c r="AK666" i="24"/>
  <c r="AK599" i="24"/>
  <c r="AK563" i="24"/>
  <c r="AK97" i="24"/>
  <c r="AK168" i="24"/>
  <c r="AK56" i="24"/>
  <c r="AK732" i="24"/>
  <c r="AK766" i="24"/>
  <c r="AK46" i="24"/>
  <c r="AK475" i="24"/>
  <c r="AK113" i="24"/>
  <c r="AK401" i="24"/>
  <c r="AK336" i="24"/>
  <c r="AK253" i="24"/>
  <c r="AK178" i="24"/>
  <c r="AK739" i="24"/>
  <c r="AK628" i="24"/>
  <c r="AK763" i="24"/>
  <c r="AK726" i="24"/>
  <c r="AK123" i="24"/>
  <c r="AK24" i="24"/>
  <c r="AK261" i="24"/>
  <c r="AK387" i="24"/>
  <c r="AK654" i="24"/>
  <c r="AK294" i="24"/>
  <c r="AK581" i="24"/>
  <c r="AK397" i="24"/>
  <c r="AK210" i="24"/>
  <c r="AK571" i="24"/>
  <c r="AK399" i="24"/>
  <c r="AK216" i="24"/>
  <c r="AK580" i="24"/>
  <c r="AK405" i="24"/>
  <c r="AK576" i="24"/>
  <c r="AK404" i="24"/>
  <c r="AK192" i="24"/>
  <c r="AK573" i="24"/>
  <c r="AK408" i="24"/>
  <c r="AK200" i="24"/>
  <c r="AK575" i="24"/>
  <c r="AK395" i="24"/>
  <c r="AK196" i="24"/>
  <c r="AK391" i="24"/>
  <c r="AK193" i="24"/>
  <c r="AK544" i="24"/>
  <c r="AK429" i="24"/>
  <c r="AK355" i="24"/>
  <c r="AK212" i="24"/>
  <c r="AK757" i="24"/>
  <c r="AK661" i="24"/>
  <c r="AK499" i="24"/>
  <c r="AK558" i="24"/>
  <c r="AK685" i="24"/>
  <c r="AK117" i="24"/>
  <c r="AK606" i="24"/>
  <c r="AK596" i="24"/>
  <c r="AK92" i="24"/>
  <c r="AK227" i="24"/>
  <c r="AK65" i="24"/>
  <c r="AK351" i="24"/>
  <c r="AK275" i="24"/>
  <c r="AK201" i="24"/>
  <c r="AK637" i="24"/>
  <c r="AK681" i="24"/>
  <c r="AK512" i="24"/>
  <c r="AK564" i="24"/>
  <c r="AK487" i="24"/>
  <c r="AK40" i="24"/>
  <c r="AK555" i="24"/>
  <c r="AK109" i="24"/>
  <c r="AK460" i="24"/>
  <c r="AK323" i="24"/>
  <c r="AK242" i="24"/>
  <c r="AK718" i="24"/>
  <c r="AK614" i="24"/>
  <c r="AK734" i="24"/>
  <c r="AK771" i="24"/>
  <c r="AK124" i="24"/>
  <c r="AK12" i="24"/>
  <c r="AK71" i="24"/>
  <c r="AK377" i="24"/>
  <c r="AK296" i="24"/>
  <c r="AK218" i="24"/>
  <c r="AK164" i="24"/>
  <c r="AK674" i="24"/>
  <c r="AK550" i="24"/>
  <c r="AK497" i="24"/>
  <c r="AK490" i="24"/>
  <c r="AK426" i="24"/>
  <c r="AK447" i="24"/>
  <c r="AK645" i="24"/>
  <c r="AK140" i="24"/>
  <c r="AK37" i="24"/>
  <c r="AK494" i="24"/>
  <c r="AK108" i="24"/>
  <c r="AK245" i="24"/>
  <c r="AK169" i="24"/>
  <c r="AK708" i="24"/>
  <c r="AK620" i="24"/>
  <c r="AK705" i="24"/>
  <c r="AK14" i="24"/>
  <c r="AK70" i="24"/>
  <c r="AK194" i="24"/>
  <c r="AK716" i="24"/>
  <c r="AK433" i="24"/>
  <c r="AK389" i="24"/>
  <c r="AK191" i="24"/>
  <c r="AK546" i="24"/>
  <c r="AK367" i="24"/>
  <c r="AK548" i="24"/>
  <c r="AK383" i="24"/>
  <c r="AK189" i="24"/>
  <c r="AK373" i="24"/>
  <c r="AK182" i="24"/>
  <c r="AK509" i="24"/>
  <c r="AK180" i="24"/>
  <c r="AK503" i="24"/>
  <c r="AK385" i="24"/>
  <c r="AK176" i="24"/>
  <c r="AK518" i="24"/>
  <c r="AK370" i="24"/>
  <c r="AK508" i="24"/>
  <c r="AK428" i="24"/>
  <c r="AK362" i="24"/>
  <c r="AK284" i="24"/>
  <c r="AK206" i="24"/>
  <c r="AK691" i="24"/>
  <c r="AK683" i="24"/>
  <c r="AK513" i="24"/>
  <c r="AK701" i="24"/>
  <c r="AK638" i="24"/>
  <c r="AK36" i="24"/>
  <c r="AK361" i="24"/>
  <c r="AK448" i="24"/>
  <c r="AK532" i="24"/>
  <c r="AK489" i="24"/>
  <c r="AK88" i="24"/>
  <c r="AK10" i="24"/>
  <c r="AK54" i="24"/>
  <c r="AK398" i="24"/>
  <c r="AK341" i="24"/>
  <c r="AK269" i="24"/>
  <c r="AK204" i="24"/>
  <c r="AK745" i="24"/>
  <c r="AK608" i="24"/>
  <c r="AK507" i="24"/>
  <c r="AK783" i="24"/>
  <c r="AK136" i="24"/>
  <c r="AK32" i="24"/>
  <c r="AK231" i="24"/>
  <c r="AK462" i="24"/>
  <c r="AK376" i="24"/>
  <c r="AK308" i="24"/>
  <c r="AK240" i="24"/>
  <c r="AK167" i="24"/>
  <c r="AK713" i="24"/>
  <c r="AK582" i="24"/>
  <c r="AK656" i="24"/>
  <c r="AK641" i="24"/>
  <c r="AK86" i="24"/>
  <c r="AK11" i="24"/>
  <c r="AK64" i="24"/>
  <c r="AK430" i="24"/>
  <c r="AK356" i="24"/>
  <c r="AK289" i="24"/>
  <c r="AK217" i="24"/>
  <c r="AK554" i="24"/>
  <c r="AK671" i="24"/>
  <c r="AK547" i="24"/>
  <c r="AK733" i="24"/>
  <c r="AK49" i="24"/>
  <c r="AK574" i="24"/>
  <c r="AK112" i="24"/>
  <c r="AK770" i="24"/>
  <c r="AK133" i="24"/>
  <c r="AK25" i="24"/>
  <c r="AK619" i="24"/>
  <c r="AK375" i="24"/>
  <c r="AK319" i="24"/>
  <c r="AK237" i="24"/>
  <c r="AK687" i="24"/>
  <c r="AK572" i="24"/>
  <c r="AK598" i="24"/>
  <c r="AK595" i="24"/>
  <c r="AK95" i="24"/>
  <c r="AK5" i="24"/>
  <c r="AK67" i="24"/>
  <c r="AK541" i="24"/>
  <c r="AK471" i="24"/>
  <c r="AK128" i="24"/>
  <c r="AK251" i="24"/>
  <c r="AK357" i="24"/>
  <c r="AK152" i="24"/>
  <c r="AK510" i="24"/>
  <c r="AK381" i="24"/>
  <c r="AK153" i="24"/>
  <c r="AK533" i="24"/>
  <c r="AK368" i="24"/>
  <c r="AK170" i="24"/>
  <c r="AK787" i="24"/>
  <c r="AK353" i="24"/>
  <c r="AK172" i="24"/>
  <c r="AK761" i="24"/>
  <c r="AK350" i="24"/>
  <c r="AK157" i="24"/>
  <c r="AK736" i="24"/>
  <c r="AK118" i="24"/>
  <c r="AK146" i="24"/>
  <c r="AK737" i="24"/>
  <c r="AK273" i="24"/>
  <c r="AK342" i="24"/>
  <c r="AK159" i="24"/>
  <c r="AK706" i="24"/>
  <c r="AK352" i="24"/>
  <c r="AK396" i="24"/>
  <c r="AK346" i="24"/>
  <c r="AK281" i="24"/>
  <c r="AK208" i="24"/>
  <c r="AK523" i="24"/>
  <c r="AK609" i="24"/>
  <c r="AK516" i="24"/>
  <c r="AK695" i="24"/>
  <c r="AK144" i="24"/>
  <c r="AK34" i="24"/>
  <c r="AK727" i="24"/>
  <c r="AK446" i="24"/>
  <c r="AK597" i="24"/>
  <c r="AK559" i="24"/>
  <c r="AK50" i="24"/>
  <c r="AK517" i="24"/>
  <c r="AK114" i="24"/>
  <c r="AK413" i="24"/>
  <c r="AK333" i="24"/>
  <c r="AK256" i="24"/>
  <c r="AK187" i="24"/>
  <c r="AK746" i="24"/>
  <c r="AK630" i="24"/>
  <c r="AK786" i="24"/>
  <c r="AK780" i="24"/>
  <c r="AK26" i="24"/>
  <c r="AK295" i="24"/>
  <c r="AK359" i="24"/>
  <c r="AK307" i="24"/>
  <c r="AK236" i="24"/>
  <c r="AK156" i="24"/>
  <c r="AK682" i="24"/>
  <c r="AK578" i="24"/>
  <c r="AK603" i="24"/>
  <c r="AK562" i="24"/>
  <c r="AK386" i="24"/>
  <c r="AK450" i="24"/>
  <c r="AK190" i="24"/>
  <c r="AK416" i="24"/>
  <c r="AK347" i="24"/>
  <c r="AK274" i="24"/>
  <c r="AK203" i="24"/>
  <c r="AK589" i="24"/>
  <c r="AK631" i="24"/>
  <c r="AK514" i="24"/>
  <c r="AK493" i="24"/>
  <c r="AK143" i="24"/>
  <c r="AK45" i="24"/>
  <c r="AK601" i="24"/>
  <c r="AK110" i="24"/>
  <c r="AK730" i="24"/>
  <c r="AK130" i="24"/>
  <c r="AK23" i="24"/>
  <c r="AK262" i="24"/>
  <c r="AK378" i="24"/>
  <c r="AK221" i="24"/>
  <c r="AK158" i="24"/>
  <c r="AK670" i="24"/>
  <c r="AK553" i="24"/>
  <c r="AK568" i="24"/>
  <c r="AK527" i="24"/>
  <c r="AK181" i="24"/>
  <c r="AK57" i="24"/>
  <c r="AK358" i="24"/>
  <c r="AK311" i="24"/>
  <c r="AK616" i="24"/>
  <c r="AK337" i="24"/>
  <c r="AK343" i="24"/>
  <c r="AK161" i="24"/>
  <c r="AK703" i="24"/>
  <c r="AK431" i="24"/>
  <c r="AK330" i="24"/>
  <c r="AK758" i="24"/>
  <c r="AK602" i="24"/>
  <c r="AK688" i="24"/>
  <c r="AK565" i="24"/>
  <c r="AK485" i="24"/>
  <c r="AK324" i="24"/>
  <c r="AK692" i="24"/>
  <c r="AK484" i="24"/>
  <c r="AK326" i="24"/>
  <c r="AK690" i="24"/>
  <c r="AK500" i="24"/>
  <c r="AK482" i="24"/>
  <c r="AK556" i="24"/>
  <c r="AK650" i="24"/>
  <c r="AK483" i="24"/>
  <c r="AK331" i="24"/>
  <c r="AK522" i="24"/>
  <c r="AK649" i="24"/>
  <c r="AK486" i="24"/>
  <c r="AK411" i="24"/>
  <c r="AK321" i="24"/>
  <c r="AK185" i="24"/>
  <c r="AK626" i="24"/>
  <c r="AK567" i="24"/>
  <c r="AK782" i="24"/>
  <c r="AK127" i="24"/>
  <c r="AK31" i="24"/>
  <c r="AK646" i="24"/>
  <c r="AK651" i="24"/>
  <c r="AK590" i="24"/>
  <c r="AK35" i="24"/>
  <c r="AK233" i="24"/>
  <c r="AK107" i="24"/>
  <c r="AK393" i="24"/>
  <c r="AK334" i="24"/>
  <c r="AK247" i="24"/>
  <c r="AK175" i="24"/>
  <c r="AK717" i="24"/>
  <c r="AK738" i="24"/>
  <c r="AK700" i="24"/>
  <c r="AK120" i="24"/>
  <c r="AK21" i="24"/>
  <c r="AK453" i="24"/>
  <c r="AK443" i="24"/>
  <c r="AK369" i="24"/>
  <c r="AK297" i="24"/>
  <c r="AK222" i="24"/>
  <c r="AK145" i="24"/>
  <c r="AK658" i="24"/>
  <c r="AK543" i="24"/>
  <c r="AK495" i="24"/>
  <c r="AK491" i="24"/>
  <c r="AK78" i="24"/>
  <c r="AK463" i="24"/>
  <c r="AK55" i="24"/>
  <c r="AK283" i="24"/>
  <c r="AK414" i="24"/>
  <c r="AK339" i="24"/>
  <c r="AK270" i="24"/>
  <c r="AK199" i="24"/>
  <c r="AK742" i="24"/>
  <c r="AK635" i="24"/>
  <c r="AK502" i="24"/>
  <c r="AK773" i="24"/>
  <c r="AK139" i="24"/>
  <c r="AK41" i="24"/>
  <c r="AK197" i="24"/>
  <c r="AK769" i="24"/>
  <c r="AK15" i="24"/>
  <c r="AK74" i="24"/>
  <c r="AK380" i="24"/>
  <c r="AK302" i="24"/>
  <c r="AK209" i="24"/>
  <c r="AK148" i="24"/>
  <c r="AK679" i="24"/>
  <c r="AK536" i="24"/>
  <c r="AK498" i="24"/>
  <c r="AK694" i="24"/>
  <c r="AK76" i="24"/>
  <c r="AK755" i="24"/>
  <c r="AK116" i="24"/>
  <c r="AK147" i="24"/>
  <c r="AK740" i="24"/>
  <c r="AK440" i="24"/>
  <c r="AK560" i="24"/>
  <c r="AK480" i="24"/>
  <c r="AK310" i="24"/>
  <c r="AK756" i="24"/>
  <c r="AK698" i="24"/>
  <c r="AK473" i="24"/>
  <c r="AK309" i="24"/>
  <c r="AK749" i="24"/>
  <c r="AK725" i="24"/>
  <c r="AK474" i="24"/>
  <c r="AK316" i="24"/>
  <c r="AK750" i="24"/>
  <c r="AK648" i="24"/>
  <c r="AK472" i="24"/>
  <c r="AK314" i="24"/>
  <c r="AK744" i="24"/>
  <c r="AK477" i="24"/>
  <c r="AK305" i="24"/>
  <c r="AK752" i="24"/>
  <c r="AK488" i="24"/>
  <c r="AK467" i="24"/>
  <c r="AK299" i="24"/>
  <c r="AK741" i="24"/>
  <c r="AK524" i="24"/>
  <c r="AK469" i="24"/>
  <c r="AK301" i="24"/>
  <c r="AK710" i="24"/>
  <c r="AK591" i="24"/>
  <c r="AK468" i="24"/>
  <c r="AK415" i="24"/>
  <c r="AK320" i="24"/>
  <c r="AK243" i="24"/>
  <c r="AK748" i="24"/>
  <c r="AK611" i="24"/>
  <c r="AK735" i="24"/>
  <c r="AK728" i="24"/>
  <c r="AK119" i="24"/>
  <c r="AK20" i="24"/>
  <c r="AK259" i="24"/>
  <c r="AK696" i="24"/>
  <c r="AK135" i="24"/>
  <c r="AK43" i="24"/>
  <c r="AK410" i="24"/>
  <c r="AK372" i="24"/>
  <c r="AK313" i="24"/>
  <c r="AK248" i="24"/>
  <c r="AK149" i="24"/>
  <c r="AK709" i="24"/>
  <c r="AK585" i="24"/>
  <c r="AK652" i="24"/>
  <c r="AK642" i="24"/>
  <c r="AK87" i="24"/>
  <c r="AK451" i="24"/>
  <c r="AK420" i="24"/>
  <c r="AK374" i="24"/>
  <c r="AK286" i="24"/>
  <c r="AK214" i="24"/>
  <c r="AK588" i="24"/>
  <c r="AK669" i="24"/>
  <c r="AK545" i="24"/>
  <c r="AK760" i="24"/>
  <c r="AK52" i="24"/>
  <c r="AK202" i="24"/>
  <c r="AK449" i="24"/>
  <c r="AK465" i="24"/>
  <c r="AK327" i="24"/>
  <c r="AK255" i="24"/>
  <c r="AK183" i="24"/>
  <c r="AK754" i="24"/>
  <c r="AK625" i="24"/>
  <c r="AK764" i="24"/>
  <c r="AK731" i="24"/>
  <c r="AK22" i="24"/>
  <c r="AK263" i="24"/>
  <c r="AK640" i="24"/>
  <c r="AK96" i="24"/>
  <c r="AK8" i="24"/>
  <c r="AK68" i="24"/>
  <c r="AK382" i="24"/>
  <c r="AK290" i="24"/>
  <c r="AK219" i="24"/>
  <c r="AK789" i="24"/>
  <c r="AK551" i="24"/>
  <c r="AK639" i="24"/>
  <c r="AK47" i="24"/>
  <c r="AK479" i="24"/>
  <c r="AK111" i="24"/>
  <c r="AK504" i="24"/>
  <c r="AK318" i="24"/>
  <c r="AK272" i="24"/>
  <c r="AK481" i="24"/>
  <c r="AK298" i="24"/>
  <c r="AK712" i="24"/>
  <c r="AK476" i="24"/>
  <c r="AK288" i="24"/>
  <c r="AK715" i="24"/>
  <c r="AK122" i="24"/>
  <c r="AK456" i="24"/>
  <c r="AK291" i="24"/>
  <c r="AK672" i="24"/>
  <c r="AK100" i="24"/>
  <c r="AK278" i="24"/>
  <c r="AK657" i="24"/>
  <c r="AK94" i="24"/>
  <c r="AK466" i="24"/>
  <c r="AK285" i="24"/>
  <c r="AK662" i="24"/>
  <c r="AK82" i="24"/>
  <c r="AK459" i="24"/>
  <c r="AK276" i="24"/>
  <c r="AK676" i="24"/>
  <c r="AK51" i="24"/>
  <c r="AK438" i="24"/>
  <c r="AK42" i="24"/>
  <c r="AK470" i="24"/>
  <c r="AK390" i="24"/>
  <c r="AK325" i="24"/>
  <c r="AK252" i="24"/>
  <c r="AK165" i="24"/>
  <c r="AK719" i="24"/>
  <c r="AK586" i="24"/>
  <c r="AK704" i="24"/>
  <c r="AK647" i="24"/>
  <c r="AK104" i="24"/>
  <c r="AK16" i="24"/>
  <c r="AK72" i="24"/>
  <c r="AK777" i="24"/>
  <c r="AK129" i="24"/>
  <c r="AK27" i="24"/>
  <c r="AK723" i="24"/>
  <c r="AK384" i="24"/>
  <c r="AK315" i="24"/>
  <c r="AK229" i="24"/>
  <c r="AK162" i="24"/>
  <c r="AK659" i="24"/>
  <c r="AK579" i="24"/>
  <c r="AK604" i="24"/>
  <c r="AK561" i="24"/>
  <c r="AK83" i="24"/>
  <c r="AK530" i="24"/>
  <c r="AK379" i="24"/>
  <c r="AK417" i="24"/>
  <c r="AK349" i="24"/>
  <c r="AK277" i="24"/>
  <c r="AK195" i="24"/>
  <c r="AK636" i="24"/>
  <c r="AK627" i="24"/>
  <c r="AK501" i="24"/>
  <c r="AK529" i="24"/>
  <c r="AK141" i="24"/>
  <c r="AK44" i="24"/>
  <c r="AK686" i="24"/>
  <c r="AK105" i="24"/>
  <c r="AK461" i="24"/>
  <c r="AK394" i="24"/>
  <c r="AK332" i="24"/>
  <c r="AK241" i="24"/>
  <c r="AK173" i="24"/>
  <c r="AK711" i="24"/>
  <c r="AK621" i="24"/>
  <c r="AK707" i="24"/>
  <c r="AK779" i="24"/>
  <c r="AK17" i="24"/>
  <c r="AK69" i="24"/>
  <c r="AK772" i="24"/>
  <c r="AK89" i="24"/>
  <c r="AK583" i="24"/>
  <c r="AK58" i="24"/>
  <c r="AK406" i="24"/>
  <c r="AK345" i="24"/>
  <c r="AK280" i="24"/>
  <c r="AK198" i="24"/>
  <c r="AK557" i="24"/>
  <c r="AK613" i="24"/>
  <c r="AK511" i="24"/>
  <c r="AK594" i="24"/>
  <c r="AK142" i="24"/>
  <c r="AK33" i="24"/>
  <c r="AK729" i="24"/>
  <c r="AK106" i="24"/>
  <c r="AK338" i="24"/>
  <c r="AK407" i="24"/>
  <c r="AK439" i="24"/>
  <c r="AK271" i="24"/>
  <c r="AK680" i="24"/>
  <c r="AK39" i="24"/>
  <c r="AK441" i="24"/>
  <c r="AK265" i="24"/>
  <c r="AK667" i="24"/>
  <c r="AK19" i="24"/>
  <c r="AK442" i="24"/>
  <c r="AK260" i="24"/>
  <c r="AK684" i="24"/>
  <c r="AK13" i="24"/>
  <c r="AK434" i="24"/>
  <c r="AK257" i="24"/>
  <c r="AK496" i="24"/>
  <c r="AK423" i="24"/>
  <c r="AK249" i="24"/>
  <c r="AK678" i="24"/>
  <c r="AK693" i="24"/>
  <c r="AK422" i="24"/>
  <c r="AK246" i="24"/>
  <c r="AK537" i="24"/>
  <c r="AK432" i="24"/>
  <c r="AK250" i="24"/>
  <c r="AK618" i="24"/>
  <c r="AK279" i="24"/>
  <c r="AK455" i="24"/>
  <c r="AK365" i="24"/>
  <c r="AK306" i="24"/>
  <c r="AK234" i="24"/>
  <c r="AK673" i="24"/>
  <c r="AK570" i="24"/>
  <c r="AK600" i="24"/>
  <c r="AK593" i="24"/>
  <c r="AK98" i="24"/>
  <c r="AK125" i="24"/>
  <c r="AK63" i="24"/>
  <c r="AK697" i="24"/>
  <c r="AK121" i="24"/>
  <c r="AK18" i="24"/>
  <c r="AK224" i="24"/>
  <c r="AK151" i="24"/>
  <c r="AK675" i="24"/>
  <c r="AK539" i="24"/>
  <c r="AK535" i="24"/>
  <c r="AK492" i="24"/>
  <c r="AK79" i="24"/>
  <c r="AK506" i="24"/>
  <c r="AK59" i="24"/>
  <c r="AK768" i="24"/>
  <c r="AK402" i="24"/>
  <c r="AK344" i="24"/>
  <c r="AK266" i="24"/>
  <c r="AK207" i="24"/>
  <c r="AK747" i="24"/>
  <c r="AK634" i="24"/>
  <c r="AK505" i="24"/>
  <c r="AK785" i="24"/>
  <c r="AK38" i="24"/>
  <c r="AK205" i="24"/>
  <c r="AK458" i="24"/>
  <c r="AK317" i="24"/>
  <c r="AK238" i="24"/>
  <c r="AK166" i="24"/>
  <c r="AK714" i="24"/>
  <c r="AK584" i="24"/>
  <c r="AK655" i="24"/>
  <c r="AK643" i="24"/>
  <c r="AK90" i="24"/>
  <c r="AK6" i="24"/>
  <c r="AK62" i="24"/>
  <c r="AK724" i="24"/>
  <c r="AK81" i="24"/>
  <c r="AK293" i="24"/>
  <c r="AK444" i="24"/>
  <c r="AK403" i="24"/>
  <c r="AK340" i="24"/>
  <c r="AK188" i="24"/>
  <c r="AK743" i="24"/>
  <c r="AK615" i="24"/>
  <c r="AK519" i="24"/>
  <c r="AK775" i="24"/>
  <c r="AK134" i="24"/>
  <c r="AK30" i="24"/>
  <c r="AK781" i="24"/>
  <c r="AN2" i="24"/>
  <c r="AM521" i="24" s="1"/>
  <c r="AO2" i="24"/>
  <c r="AL538" i="24" l="1" a="1"/>
  <c r="AL538" i="24" s="1"/>
  <c r="AN85" i="24" a="1"/>
  <c r="AN85" i="24" s="1"/>
  <c r="AM85" i="24"/>
  <c r="AM515" i="24"/>
  <c r="AN515" i="24" a="1"/>
  <c r="AN515" i="24" s="1"/>
  <c r="AL364" i="24" a="1"/>
  <c r="AL364" i="24" s="1"/>
  <c r="AL491" i="24" a="1"/>
  <c r="AL491" i="24" s="1"/>
  <c r="AL303" i="24" a="1"/>
  <c r="AL303" i="24" s="1"/>
  <c r="AL213" i="24" a="1"/>
  <c r="AL213" i="24" s="1"/>
  <c r="AL103" i="24" a="1"/>
  <c r="AL103" i="24" s="1"/>
  <c r="AL392" i="24" a="1"/>
  <c r="AL392" i="24" s="1"/>
  <c r="AL371" i="24" a="1"/>
  <c r="AL371" i="24" s="1"/>
  <c r="AL138" i="24" a="1"/>
  <c r="AL138" i="24" s="1"/>
  <c r="AN520" i="24" a="1"/>
  <c r="AN520" i="24" s="1"/>
  <c r="AM605" i="24"/>
  <c r="AN605" i="24" a="1"/>
  <c r="AN605" i="24" s="1"/>
  <c r="S116" i="31"/>
  <c r="AE116" i="31"/>
  <c r="AN521" i="24" a="1"/>
  <c r="AN521" i="24" s="1"/>
  <c r="AM569" i="24"/>
  <c r="AN689" i="24" a="1"/>
  <c r="AN689" i="24" s="1"/>
  <c r="AN587" i="24" a="1"/>
  <c r="AN587" i="24" s="1"/>
  <c r="AM587" i="24"/>
  <c r="AN528" i="24" a="1"/>
  <c r="AN528" i="24" s="1"/>
  <c r="AM566" i="24"/>
  <c r="AN569" i="24" a="1"/>
  <c r="AN569" i="24" s="1"/>
  <c r="AM520" i="24"/>
  <c r="AN566" i="24" a="1"/>
  <c r="AN566" i="24" s="1"/>
  <c r="AM689" i="24"/>
  <c r="AM528" i="24"/>
  <c r="AL400" i="24" a="1"/>
  <c r="AL400" i="24" s="1"/>
  <c r="AL668" i="24" a="1"/>
  <c r="AL668" i="24" s="1"/>
  <c r="AL155" i="24" a="1"/>
  <c r="AL155" i="24" s="1"/>
  <c r="AL102" i="24" a="1"/>
  <c r="AL102" i="24" s="1"/>
  <c r="AL282" i="24" a="1"/>
  <c r="AL282" i="24" s="1"/>
  <c r="AL436" i="24" a="1"/>
  <c r="AL436" i="24" s="1"/>
  <c r="AL147" i="24" a="1"/>
  <c r="AL147" i="24" s="1"/>
  <c r="AL702" i="24" a="1"/>
  <c r="AL702" i="24" s="1"/>
  <c r="AL540" i="24" a="1"/>
  <c r="AL540" i="24" s="1"/>
  <c r="AL457" i="24" a="1"/>
  <c r="AL457" i="24" s="1"/>
  <c r="AL268" i="24" a="1"/>
  <c r="AL268" i="24" s="1"/>
  <c r="AL312" i="24" a="1"/>
  <c r="AL312" i="24" s="1"/>
  <c r="AL7" i="24" a="1"/>
  <c r="AL7" i="24" s="1"/>
  <c r="AL60" i="24" a="1"/>
  <c r="AL60" i="24" s="1"/>
  <c r="AL66" i="24" a="1"/>
  <c r="AL66" i="24" s="1"/>
  <c r="S106" i="31"/>
  <c r="S114" i="31"/>
  <c r="AM607" i="24" s="1"/>
  <c r="S2" i="31"/>
  <c r="S10" i="31"/>
  <c r="S18" i="31"/>
  <c r="S26" i="31"/>
  <c r="S34" i="31"/>
  <c r="S42" i="31"/>
  <c r="S50" i="31"/>
  <c r="S58" i="31"/>
  <c r="S107" i="31"/>
  <c r="S115" i="31"/>
  <c r="AE107" i="31"/>
  <c r="S3" i="31"/>
  <c r="S11" i="31"/>
  <c r="S19" i="31"/>
  <c r="S27" i="31"/>
  <c r="S35" i="31"/>
  <c r="S43" i="31"/>
  <c r="S51" i="31"/>
  <c r="S59" i="31"/>
  <c r="S67" i="31"/>
  <c r="S75" i="31"/>
  <c r="S108" i="31"/>
  <c r="AE108" i="31"/>
  <c r="S109" i="31"/>
  <c r="AE109" i="31"/>
  <c r="S5" i="31"/>
  <c r="S13" i="31"/>
  <c r="S21" i="31"/>
  <c r="S29" i="31"/>
  <c r="S37" i="31"/>
  <c r="S45" i="31"/>
  <c r="S53" i="31"/>
  <c r="S61" i="31"/>
  <c r="S69" i="31"/>
  <c r="S110" i="31"/>
  <c r="AE110" i="31"/>
  <c r="S6" i="31"/>
  <c r="S14" i="31"/>
  <c r="S22" i="31"/>
  <c r="S30" i="31"/>
  <c r="S38" i="31"/>
  <c r="S46" i="31"/>
  <c r="S54" i="31"/>
  <c r="S62" i="31"/>
  <c r="S111" i="31"/>
  <c r="AE112" i="31"/>
  <c r="AN56" i="24" s="1" a="1"/>
  <c r="AN56" i="24" s="1"/>
  <c r="S7" i="31"/>
  <c r="S15" i="31"/>
  <c r="S23" i="31"/>
  <c r="S112" i="31"/>
  <c r="AE115" i="31"/>
  <c r="S8" i="31"/>
  <c r="S16" i="31"/>
  <c r="S24" i="31"/>
  <c r="S32" i="31"/>
  <c r="S40" i="31"/>
  <c r="S48" i="31"/>
  <c r="S56" i="31"/>
  <c r="S64" i="31"/>
  <c r="S72" i="31"/>
  <c r="S17" i="31"/>
  <c r="S41" i="31"/>
  <c r="S63" i="31"/>
  <c r="S76" i="31"/>
  <c r="S84" i="31"/>
  <c r="S92" i="31"/>
  <c r="S100" i="31"/>
  <c r="S20" i="31"/>
  <c r="S44" i="31"/>
  <c r="S65" i="31"/>
  <c r="S77" i="31"/>
  <c r="S85" i="31"/>
  <c r="S93" i="31"/>
  <c r="S101" i="31"/>
  <c r="S25" i="31"/>
  <c r="S47" i="31"/>
  <c r="S66" i="31"/>
  <c r="S78" i="31"/>
  <c r="S86" i="31"/>
  <c r="S94" i="31"/>
  <c r="S102" i="31"/>
  <c r="S113" i="31"/>
  <c r="S28" i="31"/>
  <c r="S49" i="31"/>
  <c r="S68" i="31"/>
  <c r="S79" i="31"/>
  <c r="S87" i="31"/>
  <c r="S95" i="31"/>
  <c r="S103" i="31"/>
  <c r="S31" i="31"/>
  <c r="S52" i="31"/>
  <c r="S70" i="31"/>
  <c r="S80" i="31"/>
  <c r="S88" i="31"/>
  <c r="S96" i="31"/>
  <c r="S104" i="31"/>
  <c r="S4" i="31"/>
  <c r="S33" i="31"/>
  <c r="S55" i="31"/>
  <c r="S71" i="31"/>
  <c r="S81" i="31"/>
  <c r="S89" i="31"/>
  <c r="S97" i="31"/>
  <c r="S105" i="31"/>
  <c r="S9" i="31"/>
  <c r="S36" i="31"/>
  <c r="S57" i="31"/>
  <c r="S73" i="31"/>
  <c r="S82" i="31"/>
  <c r="S90" i="31"/>
  <c r="S98" i="31"/>
  <c r="S83" i="31"/>
  <c r="S91" i="31"/>
  <c r="S99" i="31"/>
  <c r="S12" i="31"/>
  <c r="S39" i="31"/>
  <c r="S60" i="31"/>
  <c r="S74" i="31"/>
  <c r="AE113" i="31"/>
  <c r="AE111" i="31"/>
  <c r="AE96" i="31"/>
  <c r="AE80" i="31"/>
  <c r="AE64" i="31"/>
  <c r="AE48" i="31"/>
  <c r="AE32" i="31"/>
  <c r="AE95" i="31"/>
  <c r="AE79" i="31"/>
  <c r="AE63" i="31"/>
  <c r="AE47" i="31"/>
  <c r="AE31" i="31"/>
  <c r="AE94" i="31"/>
  <c r="AE78" i="31"/>
  <c r="AN552" i="24" s="1" a="1"/>
  <c r="AN552" i="24" s="1"/>
  <c r="AE62" i="31"/>
  <c r="AE46" i="31"/>
  <c r="AE30" i="31"/>
  <c r="AE93" i="31"/>
  <c r="AN186" i="24" s="1" a="1"/>
  <c r="AN186" i="24" s="1"/>
  <c r="AE77" i="31"/>
  <c r="AE61" i="31"/>
  <c r="AE45" i="31"/>
  <c r="AE29" i="31"/>
  <c r="AE92" i="31"/>
  <c r="AE76" i="31"/>
  <c r="AN335" i="24" s="1" a="1"/>
  <c r="AN335" i="24" s="1"/>
  <c r="AE60" i="31"/>
  <c r="AE44" i="31"/>
  <c r="AE114" i="31"/>
  <c r="AE106" i="31"/>
  <c r="AE104" i="31"/>
  <c r="AE88" i="31"/>
  <c r="AE72" i="31"/>
  <c r="AE56" i="31"/>
  <c r="AE40" i="31"/>
  <c r="AE103" i="31"/>
  <c r="AE87" i="31"/>
  <c r="AE71" i="31"/>
  <c r="AE55" i="31"/>
  <c r="AE39" i="31"/>
  <c r="AE102" i="31"/>
  <c r="AE86" i="31"/>
  <c r="AE70" i="31"/>
  <c r="AE54" i="31"/>
  <c r="AN93" i="24" s="1" a="1"/>
  <c r="AN93" i="24" s="1"/>
  <c r="AE38" i="31"/>
  <c r="AE101" i="31"/>
  <c r="AE85" i="31"/>
  <c r="AE69" i="31"/>
  <c r="AN223" i="24" s="1" a="1"/>
  <c r="AN223" i="24" s="1"/>
  <c r="AE53" i="31"/>
  <c r="AE37" i="31"/>
  <c r="AE100" i="31"/>
  <c r="AE84" i="31"/>
  <c r="AE68" i="31"/>
  <c r="AE52" i="31"/>
  <c r="AE36" i="31"/>
  <c r="AE99" i="31"/>
  <c r="AE83" i="31"/>
  <c r="AE28" i="31"/>
  <c r="AE98" i="31"/>
  <c r="AE82" i="31"/>
  <c r="AN592" i="24" s="1" a="1"/>
  <c r="AN592" i="24" s="1"/>
  <c r="AE66" i="31"/>
  <c r="AE50" i="31"/>
  <c r="AE34" i="31"/>
  <c r="AE105" i="31"/>
  <c r="AE41" i="31"/>
  <c r="AE59" i="31"/>
  <c r="AE43" i="31"/>
  <c r="AE27" i="31"/>
  <c r="AE57" i="31"/>
  <c r="AE89" i="31"/>
  <c r="AE81" i="31"/>
  <c r="AE73" i="31"/>
  <c r="AN677" i="24" s="1" a="1"/>
  <c r="AN677" i="24" s="1"/>
  <c r="AE75" i="31"/>
  <c r="AE90" i="31"/>
  <c r="AE74" i="31"/>
  <c r="AE58" i="31"/>
  <c r="AN267" i="24" s="1" a="1"/>
  <c r="AN267" i="24" s="1"/>
  <c r="AE42" i="31"/>
  <c r="AE49" i="31"/>
  <c r="AE67" i="31"/>
  <c r="AE51" i="31"/>
  <c r="AE35" i="31"/>
  <c r="AE97" i="31"/>
  <c r="AE91" i="31"/>
  <c r="AE65" i="31"/>
  <c r="AE33" i="31"/>
  <c r="AE3" i="31"/>
  <c r="AN734" i="24" a="1"/>
  <c r="AN734" i="24" s="1"/>
  <c r="AN769" i="24" a="1"/>
  <c r="AN769" i="24" s="1"/>
  <c r="AN718" i="24" a="1"/>
  <c r="AN718" i="24" s="1"/>
  <c r="AN516" i="24" a="1"/>
  <c r="AN516" i="24" s="1"/>
  <c r="AN595" i="24" a="1"/>
  <c r="AN595" i="24" s="1"/>
  <c r="AN579" i="24" a="1"/>
  <c r="AN579" i="24" s="1"/>
  <c r="AN620" i="24" a="1"/>
  <c r="AN620" i="24" s="1"/>
  <c r="AN523" i="24" a="1"/>
  <c r="AN523" i="24" s="1"/>
  <c r="AN638" i="24" a="1"/>
  <c r="AN638" i="24" s="1"/>
  <c r="AN510" i="24" a="1"/>
  <c r="AN510" i="24" s="1"/>
  <c r="AN420" i="24" a="1"/>
  <c r="AN420" i="24" s="1"/>
  <c r="AN82" i="24" a="1"/>
  <c r="AN82" i="24" s="1"/>
  <c r="AN427" i="24" a="1"/>
  <c r="AN427" i="24" s="1"/>
  <c r="AN493" i="24" a="1"/>
  <c r="AN493" i="24" s="1"/>
  <c r="AN507" i="24" a="1"/>
  <c r="AN507" i="24" s="1"/>
  <c r="AN513" i="24" a="1"/>
  <c r="AN513" i="24" s="1"/>
  <c r="AN442" i="24" a="1"/>
  <c r="AN442" i="24" s="1"/>
  <c r="AN568" i="24" a="1"/>
  <c r="AN568" i="24" s="1"/>
  <c r="AN414" i="24" a="1"/>
  <c r="AN414" i="24" s="1"/>
  <c r="AN413" i="24" a="1"/>
  <c r="AN413" i="24" s="1"/>
  <c r="AN57" i="24" a="1"/>
  <c r="AN57" i="24" s="1"/>
  <c r="AN419" i="24" a="1"/>
  <c r="AN419" i="24" s="1"/>
  <c r="AN449" i="24" a="1"/>
  <c r="AN449" i="24" s="1"/>
  <c r="AN500" i="24" a="1"/>
  <c r="AN500" i="24" s="1"/>
  <c r="AN498" i="24" a="1"/>
  <c r="AN498" i="24" s="1"/>
  <c r="AN497" i="24" a="1"/>
  <c r="AN497" i="24" s="1"/>
  <c r="AN559" i="24" a="1"/>
  <c r="AN559" i="24" s="1"/>
  <c r="AN405" i="24" a="1"/>
  <c r="AN405" i="24" s="1"/>
  <c r="AN404" i="24" a="1"/>
  <c r="AN404" i="24" s="1"/>
  <c r="AN172" i="24" a="1"/>
  <c r="AN172" i="24" s="1"/>
  <c r="AN564" i="24" a="1"/>
  <c r="AN564" i="24" s="1"/>
  <c r="AN700" i="24" a="1"/>
  <c r="AN700" i="24" s="1"/>
  <c r="AN698" i="24" a="1"/>
  <c r="AN698" i="24" s="1"/>
  <c r="AN721" i="24" a="1"/>
  <c r="AN721" i="24" s="1"/>
  <c r="AN775" i="24" a="1"/>
  <c r="AN775" i="24" s="1"/>
  <c r="AN751" i="24" a="1"/>
  <c r="AN751" i="24" s="1"/>
  <c r="AN185" i="24" a="1"/>
  <c r="AN185" i="24" s="1"/>
  <c r="AN669" i="24" a="1"/>
  <c r="AN669" i="24" s="1"/>
  <c r="AN65" i="24" a="1"/>
  <c r="AN65" i="24" s="1"/>
  <c r="AN742" i="24" a="1"/>
  <c r="AN742" i="24" s="1"/>
  <c r="AN255" i="24" a="1"/>
  <c r="AN255" i="24" s="1"/>
  <c r="AN305" i="24" a="1"/>
  <c r="AN305" i="24" s="1"/>
  <c r="AN375" i="24" a="1"/>
  <c r="AN375" i="24" s="1"/>
  <c r="AN401" i="24" a="1"/>
  <c r="AN401" i="24" s="1"/>
  <c r="AN423" i="24" a="1"/>
  <c r="AN423" i="24" s="1"/>
  <c r="AN480" i="24" a="1"/>
  <c r="AN480" i="24" s="1"/>
  <c r="AN218" i="24" a="1"/>
  <c r="AN218" i="24" s="1"/>
  <c r="AN209" i="24" a="1"/>
  <c r="AN209" i="24" s="1"/>
  <c r="AN160" i="24" a="1"/>
  <c r="AN160" i="24" s="1"/>
  <c r="AN397" i="24" a="1"/>
  <c r="AN397" i="24" s="1"/>
  <c r="AN439" i="24" a="1"/>
  <c r="AN439" i="24" s="1"/>
  <c r="AN545" i="24" a="1"/>
  <c r="AN545" i="24" s="1"/>
  <c r="AN570" i="24" a="1"/>
  <c r="AN570" i="24" s="1"/>
  <c r="AN549" i="24" a="1"/>
  <c r="AN549" i="24" s="1"/>
  <c r="AN604" i="24" a="1"/>
  <c r="AN604" i="24" s="1"/>
  <c r="AN464" i="24" a="1"/>
  <c r="AN464" i="24" s="1"/>
  <c r="AN471" i="24" a="1"/>
  <c r="AN471" i="24" s="1"/>
  <c r="AN21" i="24" a="1"/>
  <c r="AN21" i="24" s="1"/>
  <c r="AN461" i="24" a="1"/>
  <c r="AN461" i="24" s="1"/>
  <c r="AN531" i="24" a="1"/>
  <c r="AN531" i="24" s="1"/>
  <c r="AN593" i="24" a="1"/>
  <c r="AN593" i="24" s="1"/>
  <c r="AN633" i="24" a="1"/>
  <c r="AN633" i="24" s="1"/>
  <c r="AN680" i="24" a="1"/>
  <c r="AN680" i="24" s="1"/>
  <c r="AN651" i="24" a="1"/>
  <c r="AN651" i="24" s="1"/>
  <c r="AN527" i="24" a="1"/>
  <c r="AN527" i="24" s="1"/>
  <c r="AN462" i="24" a="1"/>
  <c r="AN462" i="24" s="1"/>
  <c r="AN97" i="24" a="1"/>
  <c r="AN97" i="24" s="1"/>
  <c r="AN440" i="24" a="1"/>
  <c r="AN440" i="24" s="1"/>
  <c r="AN525" i="24" a="1"/>
  <c r="AN525" i="24" s="1"/>
  <c r="AN585" i="24" a="1"/>
  <c r="AN585" i="24" s="1"/>
  <c r="AN626" i="24" a="1"/>
  <c r="AN626" i="24" s="1"/>
  <c r="AN672" i="24" a="1"/>
  <c r="AN672" i="24" s="1"/>
  <c r="AN644" i="24" a="1"/>
  <c r="AN644" i="24" s="1"/>
  <c r="AN518" i="24" a="1"/>
  <c r="AN518" i="24" s="1"/>
  <c r="AN428" i="24" a="1"/>
  <c r="AN428" i="24" s="1"/>
  <c r="AN45" i="24" a="1"/>
  <c r="AN45" i="24" s="1"/>
  <c r="AN67" i="24" a="1"/>
  <c r="AN67" i="24" s="1"/>
  <c r="AN164" i="24" a="1"/>
  <c r="AN164" i="24" s="1"/>
  <c r="AN69" i="24" a="1"/>
  <c r="AN69" i="24" s="1"/>
  <c r="AN26" i="24" a="1"/>
  <c r="AN26" i="24" s="1"/>
  <c r="AM160" i="24"/>
  <c r="AN233" i="24" a="1"/>
  <c r="AN233" i="24" s="1"/>
  <c r="AN699" i="24" a="1"/>
  <c r="AN699" i="24" s="1"/>
  <c r="AN446" i="24" a="1"/>
  <c r="AN446" i="24" s="1"/>
  <c r="AN293" i="24" a="1"/>
  <c r="AN293" i="24" s="1"/>
  <c r="AN181" i="24" a="1"/>
  <c r="AN181" i="24" s="1"/>
  <c r="AN107" i="24" a="1"/>
  <c r="AN107" i="24" s="1"/>
  <c r="AN348" i="24" a="1"/>
  <c r="AN348" i="24" s="1"/>
  <c r="AN132" i="24" a="1"/>
  <c r="AN132" i="24" s="1"/>
  <c r="AN328" i="24" a="1"/>
  <c r="AN328" i="24" s="1"/>
  <c r="AN364" i="24" a="1"/>
  <c r="AN364" i="24" s="1"/>
  <c r="AN91" i="24" a="1"/>
  <c r="AN91" i="24" s="1"/>
  <c r="AN581" i="24" a="1"/>
  <c r="AN581" i="24" s="1"/>
  <c r="AN575" i="24" a="1"/>
  <c r="AN575" i="24" s="1"/>
  <c r="AN567" i="24" a="1"/>
  <c r="AN567" i="24" s="1"/>
  <c r="AN434" i="24" a="1"/>
  <c r="AN434" i="24" s="1"/>
  <c r="AN501" i="24" a="1"/>
  <c r="AN501" i="24" s="1"/>
  <c r="AN514" i="24" a="1"/>
  <c r="AN514" i="24" s="1"/>
  <c r="AN522" i="24" a="1"/>
  <c r="AN522" i="24" s="1"/>
  <c r="AN458" i="24" a="1"/>
  <c r="AN458" i="24" s="1"/>
  <c r="AN576" i="24" a="1"/>
  <c r="AN576" i="24" s="1"/>
  <c r="AN429" i="24" a="1"/>
  <c r="AN429" i="24" s="1"/>
  <c r="AN320" i="24" a="1"/>
  <c r="AN320" i="24" s="1"/>
  <c r="AN48" i="24" a="1"/>
  <c r="AN48" i="24" s="1"/>
  <c r="AN347" i="24" a="1"/>
  <c r="AN347" i="24" s="1"/>
  <c r="AN396" i="24" a="1"/>
  <c r="AN396" i="24" s="1"/>
  <c r="AN418" i="24" a="1"/>
  <c r="AN418" i="24" s="1"/>
  <c r="AN424" i="24" a="1"/>
  <c r="AN424" i="24" s="1"/>
  <c r="AN367" i="24" a="1"/>
  <c r="AN367" i="24" s="1"/>
  <c r="AN505" i="24" a="1"/>
  <c r="AN505" i="24" s="1"/>
  <c r="AN349" i="24" a="1"/>
  <c r="AN349" i="24" s="1"/>
  <c r="AN314" i="24" a="1"/>
  <c r="AN314" i="24" s="1"/>
  <c r="AN173" i="24" a="1"/>
  <c r="AN173" i="24" s="1"/>
  <c r="AN341" i="24" a="1"/>
  <c r="AN341" i="24" s="1"/>
  <c r="AN391" i="24" a="1"/>
  <c r="AN391" i="24" s="1"/>
  <c r="AN390" i="24" a="1"/>
  <c r="AN390" i="24" s="1"/>
  <c r="AN417" i="24" a="1"/>
  <c r="AN417" i="24" s="1"/>
  <c r="AN437" i="24" a="1"/>
  <c r="AN437" i="24" s="1"/>
  <c r="AN496" i="24" a="1"/>
  <c r="AN496" i="24" s="1"/>
  <c r="AN336" i="24" a="1"/>
  <c r="AN336" i="24" s="1"/>
  <c r="AN306" i="24" a="1"/>
  <c r="AN306" i="24" s="1"/>
  <c r="AN139" i="24" a="1"/>
  <c r="AN139" i="24" s="1"/>
  <c r="AN487" i="24" a="1"/>
  <c r="AN487" i="24" s="1"/>
  <c r="AN635" i="24" a="1"/>
  <c r="AN635" i="24" s="1"/>
  <c r="AN634" i="24" a="1"/>
  <c r="AN634" i="24" s="1"/>
  <c r="AN659" i="24" a="1"/>
  <c r="AN659" i="24" s="1"/>
  <c r="AN704" i="24" a="1"/>
  <c r="AN704" i="24" s="1"/>
  <c r="AN671" i="24" a="1"/>
  <c r="AN671" i="24" s="1"/>
  <c r="AN12" i="24" a="1"/>
  <c r="AN12" i="24" s="1"/>
  <c r="AN589" i="24" a="1"/>
  <c r="AN589" i="24" s="1"/>
  <c r="AN83" i="24" a="1"/>
  <c r="AN83" i="24" s="1"/>
  <c r="AN766" i="24" a="1"/>
  <c r="AN766" i="24" s="1"/>
  <c r="AN456" i="24" a="1"/>
  <c r="AN456" i="24" s="1"/>
  <c r="AN222" i="24" a="1"/>
  <c r="AN222" i="24" s="1"/>
  <c r="AN290" i="24" a="1"/>
  <c r="AN290" i="24" s="1"/>
  <c r="AN331" i="24" a="1"/>
  <c r="AN331" i="24" s="1"/>
  <c r="AN338" i="24" a="1"/>
  <c r="AN338" i="24" s="1"/>
  <c r="AN387" i="24" a="1"/>
  <c r="AN387" i="24" s="1"/>
  <c r="AN135" i="24" a="1"/>
  <c r="AN135" i="24" s="1"/>
  <c r="AN96" i="24" a="1"/>
  <c r="AN96" i="24" s="1"/>
  <c r="AN670" i="24" a="1"/>
  <c r="AN670" i="24" s="1"/>
  <c r="AN319" i="24" a="1"/>
  <c r="AN319" i="24" s="1"/>
  <c r="AN369" i="24" a="1"/>
  <c r="AN369" i="24" s="1"/>
  <c r="AN483" i="24" a="1"/>
  <c r="AN483" i="24" s="1"/>
  <c r="AN482" i="24" a="1"/>
  <c r="AN482" i="24" s="1"/>
  <c r="AN481" i="24" a="1"/>
  <c r="AN481" i="24" s="1"/>
  <c r="AN542" i="24" a="1"/>
  <c r="AN542" i="24" s="1"/>
  <c r="AN378" i="24" a="1"/>
  <c r="AN378" i="24" s="1"/>
  <c r="AN377" i="24" a="1"/>
  <c r="AN377" i="24" s="1"/>
  <c r="AN143" i="24" a="1"/>
  <c r="AN143" i="24" s="1"/>
  <c r="AN384" i="24" a="1"/>
  <c r="AN384" i="24" s="1"/>
  <c r="AN432" i="24" a="1"/>
  <c r="AN432" i="24" s="1"/>
  <c r="AN532" i="24" a="1"/>
  <c r="AN532" i="24" s="1"/>
  <c r="AN544" i="24" a="1"/>
  <c r="AN544" i="24" s="1"/>
  <c r="AN543" i="24" a="1"/>
  <c r="AN543" i="24" s="1"/>
  <c r="AN598" i="24" a="1"/>
  <c r="AN598" i="24" s="1"/>
  <c r="AN441" i="24" a="1"/>
  <c r="AN441" i="24" s="1"/>
  <c r="AN356" i="24" a="1"/>
  <c r="AN356" i="24" s="1"/>
  <c r="AN64" i="24" a="1"/>
  <c r="AN64" i="24" s="1"/>
  <c r="AN370" i="24" a="1"/>
  <c r="AN370" i="24" s="1"/>
  <c r="AN411" i="24" a="1"/>
  <c r="AN411" i="24" s="1"/>
  <c r="AN524" i="24" a="1"/>
  <c r="AN524" i="24" s="1"/>
  <c r="AN530" i="24" a="1"/>
  <c r="AN530" i="24" s="1"/>
  <c r="AN536" i="24" a="1"/>
  <c r="AN536" i="24" s="1"/>
  <c r="AN591" i="24" a="1"/>
  <c r="AN591" i="24" s="1"/>
  <c r="AN435" i="24" a="1"/>
  <c r="AN435" i="24" s="1"/>
  <c r="AN342" i="24" a="1"/>
  <c r="AN342" i="24" s="1"/>
  <c r="AN36" i="24" a="1"/>
  <c r="AN36" i="24" s="1"/>
  <c r="AN75" i="24" a="1"/>
  <c r="AN75" i="24" s="1"/>
  <c r="AN22" i="24" a="1"/>
  <c r="AN22" i="24" s="1"/>
  <c r="AN112" i="24" a="1"/>
  <c r="AN112" i="24" s="1"/>
  <c r="AN125" i="24" a="1"/>
  <c r="AN125" i="24" s="1"/>
  <c r="AN47" i="24" a="1"/>
  <c r="AN47" i="24" s="1"/>
  <c r="AN105" i="24" a="1"/>
  <c r="AN105" i="24" s="1"/>
  <c r="AN722" i="24" a="1"/>
  <c r="AN722" i="24" s="1"/>
  <c r="AN574" i="24" a="1"/>
  <c r="AN574" i="24" s="1"/>
  <c r="AN318" i="24" a="1"/>
  <c r="AN318" i="24" s="1"/>
  <c r="AN197" i="24" a="1"/>
  <c r="AN197" i="24" s="1"/>
  <c r="AN108" i="24" a="1"/>
  <c r="AN108" i="24" s="1"/>
  <c r="AN729" i="24" a="1"/>
  <c r="AN729" i="24" s="1"/>
  <c r="AN665" i="24" a="1"/>
  <c r="AN665" i="24" s="1"/>
  <c r="AN753" i="24" a="1"/>
  <c r="AN753" i="24" s="1"/>
  <c r="AN300" i="24" a="1"/>
  <c r="AN300" i="24" s="1"/>
  <c r="AN597" i="24" a="1"/>
  <c r="AN597" i="24" s="1"/>
  <c r="AN726" i="24" a="1"/>
  <c r="AN726" i="24" s="1"/>
  <c r="AN678" i="24" a="1"/>
  <c r="AN678" i="24" s="1"/>
  <c r="AN355" i="24" a="1"/>
  <c r="AN355" i="24" s="1"/>
  <c r="AN402" i="24" a="1"/>
  <c r="AN402" i="24" s="1"/>
  <c r="AN425" i="24" a="1"/>
  <c r="AN425" i="24" s="1"/>
  <c r="AN438" i="24" a="1"/>
  <c r="AN438" i="24" s="1"/>
  <c r="AN380" i="24" a="1"/>
  <c r="AN380" i="24" s="1"/>
  <c r="AN511" i="24" a="1"/>
  <c r="AN511" i="24" s="1"/>
  <c r="AN357" i="24" a="1"/>
  <c r="AN357" i="24" s="1"/>
  <c r="AN256" i="24" a="1"/>
  <c r="AN256" i="24" s="1"/>
  <c r="AN17" i="24" a="1"/>
  <c r="AN17" i="24" s="1"/>
  <c r="AN284" i="24" a="1"/>
  <c r="AN284" i="24" s="1"/>
  <c r="AN333" i="24" a="1"/>
  <c r="AN333" i="24" s="1"/>
  <c r="AN325" i="24" a="1"/>
  <c r="AN325" i="24" s="1"/>
  <c r="AN360" i="24" a="1"/>
  <c r="AN360" i="24" s="1"/>
  <c r="AN288" i="24" a="1"/>
  <c r="AN288" i="24" s="1"/>
  <c r="AN415" i="24" a="1"/>
  <c r="AN415" i="24" s="1"/>
  <c r="AN249" i="24" a="1"/>
  <c r="AN249" i="24" s="1"/>
  <c r="AN248" i="24" a="1"/>
  <c r="AN248" i="24" s="1"/>
  <c r="AN15" i="24" a="1"/>
  <c r="AN15" i="24" s="1"/>
  <c r="AN270" i="24" a="1"/>
  <c r="AN270" i="24" s="1"/>
  <c r="AN326" i="24" a="1"/>
  <c r="AN326" i="24" s="1"/>
  <c r="AN310" i="24" a="1"/>
  <c r="AN310" i="24" s="1"/>
  <c r="AN344" i="24" a="1"/>
  <c r="AN344" i="24" s="1"/>
  <c r="AN359" i="24" a="1"/>
  <c r="AN359" i="24" s="1"/>
  <c r="AN406" i="24" a="1"/>
  <c r="AN406" i="24" s="1"/>
  <c r="AN241" i="24" a="1"/>
  <c r="AN241" i="24" s="1"/>
  <c r="AN240" i="24" a="1"/>
  <c r="AN240" i="24" s="1"/>
  <c r="AN30" i="24" a="1"/>
  <c r="AN30" i="24" s="1"/>
  <c r="AN412" i="24" a="1"/>
  <c r="AN412" i="24" s="1"/>
  <c r="AN562" i="24" a="1"/>
  <c r="AN562" i="24" s="1"/>
  <c r="AN556" i="24" a="1"/>
  <c r="AN556" i="24" s="1"/>
  <c r="AN584" i="24" a="1"/>
  <c r="AN584" i="24" s="1"/>
  <c r="AN594" i="24" a="1"/>
  <c r="AN594" i="24" s="1"/>
  <c r="AN618" i="24" a="1"/>
  <c r="AN618" i="24" s="1"/>
  <c r="AN489" i="24" a="1"/>
  <c r="AN489" i="24" s="1"/>
  <c r="AN486" i="24" a="1"/>
  <c r="AN486" i="24" s="1"/>
  <c r="AN41" i="24" a="1"/>
  <c r="AN41" i="24" s="1"/>
  <c r="AN692" i="24" a="1"/>
  <c r="AN692" i="24" s="1"/>
  <c r="AN764" i="24" a="1"/>
  <c r="AN764" i="24" s="1"/>
  <c r="AN94" i="24" a="1"/>
  <c r="AN94" i="24" s="1"/>
  <c r="AN207" i="24" a="1"/>
  <c r="AN207" i="24" s="1"/>
  <c r="AN252" i="24" a="1"/>
  <c r="AN252" i="24" s="1"/>
  <c r="AN266" i="24" a="1"/>
  <c r="AN266" i="24" s="1"/>
  <c r="AN308" i="24" a="1"/>
  <c r="AN308" i="24" s="1"/>
  <c r="AN749" i="24" a="1"/>
  <c r="AN749" i="24" s="1"/>
  <c r="AN84" i="24" a="1"/>
  <c r="AN84" i="24" s="1"/>
  <c r="AN624" i="24" a="1"/>
  <c r="AN624" i="24" s="1"/>
  <c r="AN247" i="24" a="1"/>
  <c r="AN247" i="24" s="1"/>
  <c r="AN291" i="24" a="1"/>
  <c r="AN291" i="24" s="1"/>
  <c r="AN368" i="24" a="1"/>
  <c r="AN368" i="24" s="1"/>
  <c r="AN409" i="24" a="1"/>
  <c r="AN409" i="24" s="1"/>
  <c r="AN416" i="24" a="1"/>
  <c r="AN416" i="24" s="1"/>
  <c r="AN472" i="24" a="1"/>
  <c r="AN472" i="24" s="1"/>
  <c r="AN286" i="24" a="1"/>
  <c r="AN286" i="24" s="1"/>
  <c r="AN278" i="24" a="1"/>
  <c r="AN278" i="24" s="1"/>
  <c r="AN72" i="24" a="1"/>
  <c r="AN72" i="24" s="1"/>
  <c r="AN313" i="24" a="1"/>
  <c r="AN313" i="24" s="1"/>
  <c r="AN363" i="24" a="1"/>
  <c r="AN363" i="24" s="1"/>
  <c r="AN460" i="24" a="1"/>
  <c r="AN460" i="24" s="1"/>
  <c r="AN468" i="24" a="1"/>
  <c r="AN468" i="24" s="1"/>
  <c r="AN473" i="24" a="1"/>
  <c r="AN473" i="24" s="1"/>
  <c r="AN529" i="24" a="1"/>
  <c r="AN529" i="24" s="1"/>
  <c r="AN372" i="24" a="1"/>
  <c r="AN372" i="24" s="1"/>
  <c r="AN271" i="24" a="1"/>
  <c r="AN271" i="24" s="1"/>
  <c r="AN120" i="24" a="1"/>
  <c r="AN120" i="24" s="1"/>
  <c r="AN304" i="24" a="1"/>
  <c r="AN304" i="24" s="1"/>
  <c r="AN354" i="24" a="1"/>
  <c r="AN354" i="24" s="1"/>
  <c r="AN433" i="24" a="1"/>
  <c r="AN433" i="24" s="1"/>
  <c r="AN443" i="24" a="1"/>
  <c r="AN443" i="24" s="1"/>
  <c r="AN467" i="24" a="1"/>
  <c r="AN467" i="24" s="1"/>
  <c r="AN519" i="24" a="1"/>
  <c r="AN519" i="24" s="1"/>
  <c r="AN365" i="24" a="1"/>
  <c r="AN365" i="24" s="1"/>
  <c r="AN263" i="24" a="1"/>
  <c r="AN263" i="24" s="1"/>
  <c r="AN119" i="24" a="1"/>
  <c r="AN119" i="24" s="1"/>
  <c r="AN29" i="24" a="1"/>
  <c r="AN29" i="24" s="1"/>
  <c r="AN59" i="24" a="1"/>
  <c r="AN59" i="24" s="1"/>
  <c r="AN104" i="24" a="1"/>
  <c r="AN104" i="24" s="1"/>
  <c r="AN33" i="24" a="1"/>
  <c r="AN33" i="24" s="1"/>
  <c r="AN88" i="24" a="1"/>
  <c r="AN88" i="24" s="1"/>
  <c r="AN171" i="24" a="1"/>
  <c r="AN171" i="24" s="1"/>
  <c r="AN583" i="24" a="1"/>
  <c r="AN583" i="24" s="1"/>
  <c r="AN475" i="24" a="1"/>
  <c r="AN475" i="24" s="1"/>
  <c r="AN202" i="24" a="1"/>
  <c r="AN202" i="24" s="1"/>
  <c r="AN109" i="24" a="1"/>
  <c r="AN109" i="24" s="1"/>
  <c r="AN755" i="24" a="1"/>
  <c r="AN755" i="24" s="1"/>
  <c r="AN619" i="24" a="1"/>
  <c r="AN619" i="24" s="1"/>
  <c r="AN292" i="24" a="1"/>
  <c r="AN292" i="24" s="1"/>
  <c r="AN388" i="24" a="1"/>
  <c r="AN388" i="24" s="1"/>
  <c r="AN765" i="24" a="1"/>
  <c r="AN765" i="24" s="1"/>
  <c r="AN538" i="24" a="1"/>
  <c r="AN538" i="24" s="1"/>
  <c r="AN9" i="24" a="1"/>
  <c r="AN9" i="24" s="1"/>
  <c r="AN150" i="24" a="1"/>
  <c r="AN150" i="24" s="1"/>
  <c r="AN534" i="24" a="1"/>
  <c r="AN534" i="24" s="1"/>
  <c r="AN694" i="24" a="1"/>
  <c r="AN694" i="24" s="1"/>
  <c r="AN758" i="24" a="1"/>
  <c r="AN758" i="24" s="1"/>
  <c r="AN657" i="24" a="1"/>
  <c r="AN657" i="24" s="1"/>
  <c r="AN298" i="24" a="1"/>
  <c r="AN298" i="24" s="1"/>
  <c r="AN346" i="24" a="1"/>
  <c r="AN346" i="24" s="1"/>
  <c r="AN332" i="24" a="1"/>
  <c r="AN332" i="24" s="1"/>
  <c r="AN374" i="24" a="1"/>
  <c r="AN374" i="24" s="1"/>
  <c r="AN295" i="24" a="1"/>
  <c r="AN295" i="24" s="1"/>
  <c r="AN422" i="24" a="1"/>
  <c r="AN422" i="24" s="1"/>
  <c r="AN257" i="24" a="1"/>
  <c r="AN257" i="24" s="1"/>
  <c r="AN459" i="24" a="1"/>
  <c r="AN459" i="24" s="1"/>
  <c r="AN28" i="24" a="1"/>
  <c r="AN28" i="24" s="1"/>
  <c r="AN200" i="24" a="1"/>
  <c r="AN200" i="24" s="1"/>
  <c r="AN246" i="24" a="1"/>
  <c r="AN246" i="24" s="1"/>
  <c r="AN237" i="24" a="1"/>
  <c r="AN237" i="24" s="1"/>
  <c r="AN289" i="24" a="1"/>
  <c r="AN289" i="24" s="1"/>
  <c r="AN227" i="24" a="1"/>
  <c r="AN227" i="24" s="1"/>
  <c r="AN330" i="24" a="1"/>
  <c r="AN330" i="24" s="1"/>
  <c r="AN162" i="24" a="1"/>
  <c r="AN162" i="24" s="1"/>
  <c r="AN170" i="24" a="1"/>
  <c r="AN170" i="24" s="1"/>
  <c r="AN40" i="24" a="1"/>
  <c r="AN40" i="24" s="1"/>
  <c r="AN191" i="24" a="1"/>
  <c r="AN191" i="24" s="1"/>
  <c r="AN238" i="24" a="1"/>
  <c r="AN238" i="24" s="1"/>
  <c r="AN229" i="24" a="1"/>
  <c r="AN229" i="24" s="1"/>
  <c r="AN275" i="24" a="1"/>
  <c r="AN275" i="24" s="1"/>
  <c r="AN281" i="24" a="1"/>
  <c r="AN281" i="24" s="1"/>
  <c r="AN322" i="24" a="1"/>
  <c r="AN322" i="24" s="1"/>
  <c r="AN151" i="24" a="1"/>
  <c r="AN151" i="24" s="1"/>
  <c r="AN161" i="24" a="1"/>
  <c r="AN161" i="24" s="1"/>
  <c r="AN750" i="24" a="1"/>
  <c r="AN750" i="24" s="1"/>
  <c r="AN334" i="24" a="1"/>
  <c r="AN334" i="24" s="1"/>
  <c r="AN470" i="24" a="1"/>
  <c r="AN470" i="24" s="1"/>
  <c r="AN492" i="24" a="1"/>
  <c r="AN492" i="24" s="1"/>
  <c r="AN490" i="24" a="1"/>
  <c r="AN490" i="24" s="1"/>
  <c r="AN554" i="24" a="1"/>
  <c r="AN554" i="24" s="1"/>
  <c r="AN399" i="24" a="1"/>
  <c r="AN399" i="24" s="1"/>
  <c r="AN398" i="24" a="1"/>
  <c r="AN398" i="24" s="1"/>
  <c r="AN166" i="24" a="1"/>
  <c r="AN166" i="24" s="1"/>
  <c r="AN615" i="24" a="1"/>
  <c r="AN615" i="24" s="1"/>
  <c r="AN691" i="24" a="1"/>
  <c r="AN691" i="24" s="1"/>
  <c r="AN787" i="24" a="1"/>
  <c r="AN787" i="24" s="1"/>
  <c r="AN118" i="24" a="1"/>
  <c r="AN118" i="24" s="1"/>
  <c r="AN142" i="24" a="1"/>
  <c r="AN142" i="24" s="1"/>
  <c r="AN196" i="24" a="1"/>
  <c r="AN196" i="24" s="1"/>
  <c r="AN242" i="24" a="1"/>
  <c r="AN242" i="24" s="1"/>
  <c r="AN656" i="24" a="1"/>
  <c r="AN656" i="24" s="1"/>
  <c r="AN58" i="24" a="1"/>
  <c r="AN58" i="24" s="1"/>
  <c r="AN763" i="24" a="1"/>
  <c r="AN763" i="24" s="1"/>
  <c r="AN169" i="24" a="1"/>
  <c r="AN169" i="24" s="1"/>
  <c r="AN215" i="24" a="1"/>
  <c r="AN215" i="24" s="1"/>
  <c r="AN276" i="24" a="1"/>
  <c r="AN276" i="24" s="1"/>
  <c r="AN324" i="24" a="1"/>
  <c r="AN324" i="24" s="1"/>
  <c r="AN323" i="24" a="1"/>
  <c r="AN323" i="24" s="1"/>
  <c r="AN373" i="24" a="1"/>
  <c r="AN373" i="24" s="1"/>
  <c r="AN210" i="24" a="1"/>
  <c r="AN210" i="24" s="1"/>
  <c r="AN201" i="24" a="1"/>
  <c r="AN201" i="24" s="1"/>
  <c r="AN128" i="24" a="1"/>
  <c r="AN128" i="24" s="1"/>
  <c r="AN239" i="24" a="1"/>
  <c r="AN239" i="24" s="1"/>
  <c r="AN277" i="24" a="1"/>
  <c r="AN277" i="24" s="1"/>
  <c r="AN345" i="24" a="1"/>
  <c r="AN345" i="24" s="1"/>
  <c r="AN389" i="24" a="1"/>
  <c r="AN389" i="24" s="1"/>
  <c r="AN407" i="24" a="1"/>
  <c r="AN407" i="24" s="1"/>
  <c r="AN465" i="24" a="1"/>
  <c r="AN465" i="24" s="1"/>
  <c r="AN272" i="24" a="1"/>
  <c r="AN272" i="24" s="1"/>
  <c r="AN192" i="24" a="1"/>
  <c r="AN192" i="24" s="1"/>
  <c r="AN590" i="24" a="1"/>
  <c r="AN590" i="24" s="1"/>
  <c r="AN216" i="24" a="1"/>
  <c r="AN216" i="24" s="1"/>
  <c r="AN269" i="24" a="1"/>
  <c r="AN269" i="24" s="1"/>
  <c r="AN340" i="24" a="1"/>
  <c r="AN340" i="24" s="1"/>
  <c r="AN381" i="24" a="1"/>
  <c r="AN381" i="24" s="1"/>
  <c r="AN395" i="24" a="1"/>
  <c r="AN395" i="24" s="1"/>
  <c r="AN476" i="24" a="1"/>
  <c r="AN476" i="24" s="1"/>
  <c r="AN264" i="24" a="1"/>
  <c r="AN264" i="24" s="1"/>
  <c r="AN183" i="24" a="1"/>
  <c r="AN183" i="24" s="1"/>
  <c r="AN39" i="24" a="1"/>
  <c r="AN39" i="24" s="1"/>
  <c r="AN187" i="24" a="1"/>
  <c r="AN187" i="24" s="1"/>
  <c r="AN111" i="24" a="1"/>
  <c r="AN111" i="24" s="1"/>
  <c r="AN134" i="24" a="1"/>
  <c r="AN134" i="24" s="1"/>
  <c r="AN55" i="24" a="1"/>
  <c r="AN55" i="24" s="1"/>
  <c r="AN62" i="24" a="1"/>
  <c r="AN62" i="24" s="1"/>
  <c r="H2" i="32"/>
  <c r="AN213" i="24" s="1" a="1"/>
  <c r="AN213" i="24" s="1"/>
  <c r="AN479" i="24" a="1"/>
  <c r="AN479" i="24" s="1"/>
  <c r="AN337" i="24" a="1"/>
  <c r="AN337" i="24" s="1"/>
  <c r="AN110" i="24" a="1"/>
  <c r="AN110" i="24" s="1"/>
  <c r="AN768" i="24" a="1"/>
  <c r="AN768" i="24" s="1"/>
  <c r="AN646" i="24" a="1"/>
  <c r="AN646" i="24" s="1"/>
  <c r="AN506" i="24" a="1"/>
  <c r="AN506" i="24" s="1"/>
  <c r="AN137" i="24" a="1"/>
  <c r="AN137" i="24" s="1"/>
  <c r="AN774" i="24" a="1"/>
  <c r="AN774" i="24" s="1"/>
  <c r="AN225" i="24" a="1"/>
  <c r="AN225" i="24" s="1"/>
  <c r="AN80" i="24" a="1"/>
  <c r="AN80" i="24" s="1"/>
  <c r="AN540" i="24" a="1"/>
  <c r="AN540" i="24" s="1"/>
  <c r="AN650" i="24" a="1"/>
  <c r="AN650" i="24" s="1"/>
  <c r="AN630" i="24" a="1"/>
  <c r="AN630" i="24" s="1"/>
  <c r="AN637" i="24" a="1"/>
  <c r="AN637" i="24" s="1"/>
  <c r="AN206" i="24" a="1"/>
  <c r="AN206" i="24" s="1"/>
  <c r="AN254" i="24" a="1"/>
  <c r="AN254" i="24" s="1"/>
  <c r="AN245" i="24" a="1"/>
  <c r="AN245" i="24" s="1"/>
  <c r="AN296" i="24" a="1"/>
  <c r="AN296" i="24" s="1"/>
  <c r="AN235" i="24" a="1"/>
  <c r="AN235" i="24" s="1"/>
  <c r="AN343" i="24" a="1"/>
  <c r="AN343" i="24" s="1"/>
  <c r="AN175" i="24" a="1"/>
  <c r="AN175" i="24" s="1"/>
  <c r="AN152" i="24" a="1"/>
  <c r="AN152" i="24" s="1"/>
  <c r="AN732" i="24" a="1"/>
  <c r="AN732" i="24" s="1"/>
  <c r="AN24" i="24" a="1"/>
  <c r="AN24" i="24" s="1"/>
  <c r="AN182" i="24" a="1"/>
  <c r="AN182" i="24" s="1"/>
  <c r="AN157" i="24" a="1"/>
  <c r="AN157" i="24" s="1"/>
  <c r="AN178" i="24" a="1"/>
  <c r="AN178" i="24" s="1"/>
  <c r="AN79" i="24" a="1"/>
  <c r="AN79" i="24" s="1"/>
  <c r="AN265" i="24" a="1"/>
  <c r="AN265" i="24" s="1"/>
  <c r="AN782" i="24" a="1"/>
  <c r="AN782" i="24" s="1"/>
  <c r="AN81" i="24" a="1"/>
  <c r="AN81" i="24" s="1"/>
  <c r="AN724" i="24" a="1"/>
  <c r="AN724" i="24" s="1"/>
  <c r="AN126" i="24" a="1"/>
  <c r="AN126" i="24" s="1"/>
  <c r="AN455" i="24" a="1"/>
  <c r="AN455" i="24" s="1"/>
  <c r="AN145" i="24" a="1"/>
  <c r="AN145" i="24" s="1"/>
  <c r="AN362" i="24" a="1"/>
  <c r="AN362" i="24" s="1"/>
  <c r="AN212" i="24" a="1"/>
  <c r="AN212" i="24" s="1"/>
  <c r="AN258" i="24" a="1"/>
  <c r="AN258" i="24" s="1"/>
  <c r="AN772" i="24" a="1"/>
  <c r="AN772" i="24" s="1"/>
  <c r="AN100" i="24" a="1"/>
  <c r="AN100" i="24" s="1"/>
  <c r="AN783" i="24" a="1"/>
  <c r="AN783" i="24" s="1"/>
  <c r="AN262" i="24" a="1"/>
  <c r="AN262" i="24" s="1"/>
  <c r="AN383" i="24" a="1"/>
  <c r="AN383" i="24" s="1"/>
  <c r="AN382" i="24" a="1"/>
  <c r="AN382" i="24" s="1"/>
  <c r="AN408" i="24" a="1"/>
  <c r="AN408" i="24" s="1"/>
  <c r="AN430" i="24" a="1"/>
  <c r="AN430" i="24" s="1"/>
  <c r="AN451" i="24" a="1"/>
  <c r="AN451" i="24" s="1"/>
  <c r="AN321" i="24" a="1"/>
  <c r="AN321" i="24" s="1"/>
  <c r="AN299" i="24" a="1"/>
  <c r="AN299" i="24" s="1"/>
  <c r="AN122" i="24" a="1"/>
  <c r="AN122" i="24" s="1"/>
  <c r="AN551" i="24" a="1"/>
  <c r="AN551" i="24" s="1"/>
  <c r="AN627" i="24" a="1"/>
  <c r="AN627" i="24" s="1"/>
  <c r="AN690" i="24" a="1"/>
  <c r="AN690" i="24" s="1"/>
  <c r="AN713" i="24" a="1"/>
  <c r="AN713" i="24" s="1"/>
  <c r="AN759" i="24" a="1"/>
  <c r="AN759" i="24" s="1"/>
  <c r="AN743" i="24" a="1"/>
  <c r="AN743" i="24" s="1"/>
  <c r="AN176" i="24" a="1"/>
  <c r="AN176" i="24" s="1"/>
  <c r="AN565" i="24" a="1"/>
  <c r="AN565" i="24" s="1"/>
  <c r="AN16" i="24" a="1"/>
  <c r="AN16" i="24" s="1"/>
  <c r="AN684" i="24" a="1"/>
  <c r="AN684" i="24" s="1"/>
  <c r="AN747" i="24" a="1"/>
  <c r="AN747" i="24" s="1"/>
  <c r="AN23" i="24" a="1"/>
  <c r="AN23" i="24" s="1"/>
  <c r="AN198" i="24" a="1"/>
  <c r="AN198" i="24" s="1"/>
  <c r="AN244" i="24" a="1"/>
  <c r="AN244" i="24" s="1"/>
  <c r="AN259" i="24" a="1"/>
  <c r="AN259" i="24" s="1"/>
  <c r="AN301" i="24" a="1"/>
  <c r="AN301" i="24" s="1"/>
  <c r="AN68" i="24" a="1"/>
  <c r="AN68" i="24" s="1"/>
  <c r="AN38" i="24" a="1"/>
  <c r="AN38" i="24" s="1"/>
  <c r="AN756" i="24" a="1"/>
  <c r="AN756" i="24" s="1"/>
  <c r="AN159" i="24" a="1"/>
  <c r="AN159" i="24" s="1"/>
  <c r="AN208" i="24" a="1"/>
  <c r="AN208" i="24" s="1"/>
  <c r="AN261" i="24" a="1"/>
  <c r="AN261" i="24" s="1"/>
  <c r="AN317" i="24" a="1"/>
  <c r="AN317" i="24" s="1"/>
  <c r="AN316" i="24" a="1"/>
  <c r="AN316" i="24" s="1"/>
  <c r="AN358" i="24" a="1"/>
  <c r="AN358" i="24" s="1"/>
  <c r="AN193" i="24" a="1"/>
  <c r="AN193" i="24" s="1"/>
  <c r="AN130" i="24" a="1"/>
  <c r="AN130" i="24" s="1"/>
  <c r="AN748" i="24" a="1"/>
  <c r="AN748" i="24" s="1"/>
  <c r="AN199" i="24" a="1"/>
  <c r="AN199" i="24" s="1"/>
  <c r="AN253" i="24" a="1"/>
  <c r="AN253" i="24" s="1"/>
  <c r="AN302" i="24" a="1"/>
  <c r="AN302" i="24" s="1"/>
  <c r="AN309" i="24" a="1"/>
  <c r="AN309" i="24" s="1"/>
  <c r="AN350" i="24" a="1"/>
  <c r="AN350" i="24" s="1"/>
  <c r="AN184" i="24" a="1"/>
  <c r="AN184" i="24" s="1"/>
  <c r="AN124" i="24" a="1"/>
  <c r="AN124" i="24" s="1"/>
  <c r="AN195" i="24" a="1"/>
  <c r="AN195" i="24" s="1"/>
  <c r="AN11" i="24" a="1"/>
  <c r="AN11" i="24" s="1"/>
  <c r="AN14" i="24" a="1"/>
  <c r="AN14" i="24" s="1"/>
  <c r="AN43" i="24" a="1"/>
  <c r="AN43" i="24" s="1"/>
  <c r="AN148" i="24" a="1"/>
  <c r="AN148" i="24" s="1"/>
  <c r="AN53" i="24" a="1"/>
  <c r="AN53" i="24" s="1"/>
  <c r="AN727" i="24" a="1"/>
  <c r="AN727" i="24" s="1"/>
  <c r="AN352" i="24" a="1"/>
  <c r="AN352" i="24" s="1"/>
  <c r="AN205" i="24" a="1"/>
  <c r="AN205" i="24" s="1"/>
  <c r="AN781" i="24" a="1"/>
  <c r="AN781" i="24" s="1"/>
  <c r="AN685" i="24" a="1"/>
  <c r="AN685" i="24" s="1"/>
  <c r="AN517" i="24" a="1"/>
  <c r="AN517" i="24" s="1"/>
  <c r="AN410" i="24" a="1"/>
  <c r="AN410" i="24" s="1"/>
  <c r="AN577" i="24" a="1"/>
  <c r="AN577" i="24" s="1"/>
  <c r="AN268" i="24" a="1"/>
  <c r="AN268" i="24" s="1"/>
  <c r="AN788" i="24" a="1"/>
  <c r="AN788" i="24" s="1"/>
  <c r="AN66" i="24" a="1"/>
  <c r="AN66" i="24" s="1"/>
  <c r="AN77" i="24" a="1"/>
  <c r="AN77" i="24" s="1"/>
  <c r="AN553" i="24" a="1"/>
  <c r="AN553" i="24" s="1"/>
  <c r="AN541" i="24" a="1"/>
  <c r="AN541" i="24" s="1"/>
  <c r="AN740" i="24" a="1"/>
  <c r="AN740" i="24" s="1"/>
  <c r="AN95" i="24" a="1"/>
  <c r="AN95" i="24" s="1"/>
  <c r="AN190" i="24" a="1"/>
  <c r="AN190" i="24" s="1"/>
  <c r="AN454" i="24" a="1"/>
  <c r="AN454" i="24" s="1"/>
  <c r="AN188" i="24" a="1"/>
  <c r="AN188" i="24" s="1"/>
  <c r="AN141" i="24" a="1"/>
  <c r="AN141" i="24" s="1"/>
  <c r="AN280" i="24" a="1"/>
  <c r="AN280" i="24" s="1"/>
  <c r="AN717" i="24" a="1"/>
  <c r="AN717" i="24" s="1"/>
  <c r="AN116" i="24" a="1"/>
  <c r="AN116" i="24" s="1"/>
  <c r="AN648" i="24" a="1"/>
  <c r="AN648" i="24" s="1"/>
  <c r="AN715" i="24" a="1"/>
  <c r="AN715" i="24" s="1"/>
  <c r="AN714" i="24" a="1"/>
  <c r="AN714" i="24" s="1"/>
  <c r="AN745" i="24" a="1"/>
  <c r="AN745" i="24" s="1"/>
  <c r="AN720" i="24" a="1"/>
  <c r="AN720" i="24" s="1"/>
  <c r="AN773" i="24" a="1"/>
  <c r="AN773" i="24" s="1"/>
  <c r="AN203" i="24" a="1"/>
  <c r="AN203" i="24" s="1"/>
  <c r="AN709" i="24" a="1"/>
  <c r="AN709" i="24" s="1"/>
  <c r="AN99" i="24" a="1"/>
  <c r="AN99" i="24" s="1"/>
  <c r="AN628" i="24" a="1"/>
  <c r="AN628" i="24" s="1"/>
  <c r="AN707" i="24" a="1"/>
  <c r="AN707" i="24" s="1"/>
  <c r="AN706" i="24" a="1"/>
  <c r="AN706" i="24" s="1"/>
  <c r="AN737" i="24" a="1"/>
  <c r="AN737" i="24" s="1"/>
  <c r="AN785" i="24" a="1"/>
  <c r="AN785" i="24" s="1"/>
  <c r="AN771" i="24" a="1"/>
  <c r="AN771" i="24" s="1"/>
  <c r="AN194" i="24" a="1"/>
  <c r="AN194" i="24" s="1"/>
  <c r="AN701" i="24" a="1"/>
  <c r="AN701" i="24" s="1"/>
  <c r="AN74" i="24" a="1"/>
  <c r="AN74" i="24" s="1"/>
  <c r="AN789" i="24" a="1"/>
  <c r="AN789" i="24" s="1"/>
  <c r="AN450" i="24" a="1"/>
  <c r="AN450" i="24" s="1"/>
  <c r="AN311" i="24" a="1"/>
  <c r="AN311" i="24" s="1"/>
  <c r="AN297" i="24" a="1"/>
  <c r="AN297" i="24" s="1"/>
  <c r="AN339" i="24" a="1"/>
  <c r="AN339" i="24" s="1"/>
  <c r="AN351" i="24" a="1"/>
  <c r="AN351" i="24" s="1"/>
  <c r="AN394" i="24" a="1"/>
  <c r="AN394" i="24" s="1"/>
  <c r="AN226" i="24" a="1"/>
  <c r="AN226" i="24" s="1"/>
  <c r="AN217" i="24" a="1"/>
  <c r="AN217" i="24" s="1"/>
  <c r="AN20" i="24" a="1"/>
  <c r="AN20" i="24" s="1"/>
  <c r="AN485" i="24" a="1"/>
  <c r="AN485" i="24" s="1"/>
  <c r="AN557" i="24" a="1"/>
  <c r="AN557" i="24" s="1"/>
  <c r="AN621" i="24" a="1"/>
  <c r="AN621" i="24" s="1"/>
  <c r="AN652" i="24" a="1"/>
  <c r="AN652" i="24" s="1"/>
  <c r="AN696" i="24" a="1"/>
  <c r="AN696" i="24" s="1"/>
  <c r="AN664" i="24" a="1"/>
  <c r="AN664" i="24" s="1"/>
  <c r="AN448" i="24" a="1"/>
  <c r="AN448" i="24" s="1"/>
  <c r="AN478" i="24" a="1"/>
  <c r="AN478" i="24" s="1"/>
  <c r="AN31" i="24" a="1"/>
  <c r="AN31" i="24" s="1"/>
  <c r="AN608" i="24" a="1"/>
  <c r="AN608" i="24" s="1"/>
  <c r="AN683" i="24" a="1"/>
  <c r="AN683" i="24" s="1"/>
  <c r="AN762" i="24" a="1"/>
  <c r="AN762" i="24" s="1"/>
  <c r="AN34" i="24" a="1"/>
  <c r="AN34" i="24" s="1"/>
  <c r="AN89" i="24" a="1"/>
  <c r="AN89" i="24" s="1"/>
  <c r="AN353" i="24" a="1"/>
  <c r="AN353" i="24" s="1"/>
  <c r="AN234" i="24" a="1"/>
  <c r="AN234" i="24" s="1"/>
  <c r="AN741" i="24" a="1"/>
  <c r="AN741" i="24" s="1"/>
  <c r="AN19" i="24" a="1"/>
  <c r="AN19" i="24" s="1"/>
  <c r="AN676" i="24" a="1"/>
  <c r="AN676" i="24" s="1"/>
  <c r="AN739" i="24" a="1"/>
  <c r="AN739" i="24" s="1"/>
  <c r="AN121" i="24" a="1"/>
  <c r="AN121" i="24" s="1"/>
  <c r="AN189" i="24" a="1"/>
  <c r="AN189" i="24" s="1"/>
  <c r="AN236" i="24" a="1"/>
  <c r="AN236" i="24" s="1"/>
  <c r="AN251" i="24" a="1"/>
  <c r="AN251" i="24" s="1"/>
  <c r="AN294" i="24" a="1"/>
  <c r="AN294" i="24" s="1"/>
  <c r="AN733" i="24" a="1"/>
  <c r="AN733" i="24" s="1"/>
  <c r="AN133" i="24" a="1"/>
  <c r="AN133" i="24" s="1"/>
  <c r="AN662" i="24" a="1"/>
  <c r="AN662" i="24" s="1"/>
  <c r="AN731" i="24" a="1"/>
  <c r="AN731" i="24" s="1"/>
  <c r="AN44" i="24" a="1"/>
  <c r="AN44" i="24" s="1"/>
  <c r="AN484" i="24" a="1"/>
  <c r="AN484" i="24" s="1"/>
  <c r="AN228" i="24" a="1"/>
  <c r="AN228" i="24" s="1"/>
  <c r="AN243" i="24" a="1"/>
  <c r="AN243" i="24" s="1"/>
  <c r="AN287" i="24" a="1"/>
  <c r="AN287" i="24" s="1"/>
  <c r="AN728" i="24" a="1"/>
  <c r="AN728" i="24" s="1"/>
  <c r="AN32" i="24" a="1"/>
  <c r="AN32" i="24" s="1"/>
  <c r="AN37" i="24" a="1"/>
  <c r="AN37" i="24" s="1"/>
  <c r="AN46" i="24" a="1"/>
  <c r="AN46" i="24" s="1"/>
  <c r="AN8" i="24" a="1"/>
  <c r="AN8" i="24" s="1"/>
  <c r="AN63" i="24" a="1"/>
  <c r="AN63" i="24" s="1"/>
  <c r="AN70" i="24" a="1"/>
  <c r="AN70" i="24" s="1"/>
  <c r="AN101" i="24" a="1"/>
  <c r="AN101" i="24" s="1"/>
  <c r="AN601" i="24" a="1"/>
  <c r="AN601" i="24" s="1"/>
  <c r="AN231" i="24" a="1"/>
  <c r="AN231" i="24" s="1"/>
  <c r="AN10" i="24" a="1"/>
  <c r="AN10" i="24" s="1"/>
  <c r="AN686" i="24" a="1"/>
  <c r="AN686" i="24" s="1"/>
  <c r="AN537" i="24" a="1"/>
  <c r="AN537" i="24" s="1"/>
  <c r="AN426" i="24" a="1"/>
  <c r="AN426" i="24" s="1"/>
  <c r="AN273" i="24" a="1"/>
  <c r="AN273" i="24" s="1"/>
  <c r="AN366" i="24" a="1"/>
  <c r="AN366" i="24" s="1"/>
  <c r="AN131" i="24" a="1"/>
  <c r="AN131" i="24" s="1"/>
  <c r="AN312" i="24" a="1"/>
  <c r="AN312" i="24" s="1"/>
  <c r="AN174" i="24" a="1"/>
  <c r="AN174" i="24" s="1"/>
  <c r="AN457" i="24" a="1"/>
  <c r="AN457" i="24" s="1"/>
  <c r="AN617" i="24" a="1"/>
  <c r="AN617" i="24" s="1"/>
  <c r="AN603" i="24" a="1"/>
  <c r="AN603" i="24" s="1"/>
  <c r="AN655" i="24" a="1"/>
  <c r="AN655" i="24" s="1"/>
  <c r="AN723" i="24" a="1"/>
  <c r="AN723" i="24" s="1"/>
  <c r="AN738" i="24" a="1"/>
  <c r="AN738" i="24" s="1"/>
  <c r="AN761" i="24" a="1"/>
  <c r="AN761" i="24" s="1"/>
  <c r="AN725" i="24" a="1"/>
  <c r="AN725" i="24" s="1"/>
  <c r="AN784" i="24" a="1"/>
  <c r="AN784" i="24" s="1"/>
  <c r="AN211" i="24" a="1"/>
  <c r="AN211" i="24" s="1"/>
  <c r="AN629" i="24" a="1"/>
  <c r="AN629" i="24" s="1"/>
  <c r="AN25" i="24" a="1"/>
  <c r="AN25" i="24" s="1"/>
  <c r="AN580" i="24" a="1"/>
  <c r="AN580" i="24" s="1"/>
  <c r="AN654" i="24" a="1"/>
  <c r="AN654" i="24" s="1"/>
  <c r="AN647" i="24" a="1"/>
  <c r="AN647" i="24" s="1"/>
  <c r="AN673" i="24" a="1"/>
  <c r="AN673" i="24" s="1"/>
  <c r="AN632" i="24" a="1"/>
  <c r="AN632" i="24" s="1"/>
  <c r="AN695" i="24" a="1"/>
  <c r="AN695" i="24" s="1"/>
  <c r="AN87" i="24" a="1"/>
  <c r="AN87" i="24" s="1"/>
  <c r="AN616" i="24" a="1"/>
  <c r="AN616" i="24" s="1"/>
  <c r="AN5" i="24" a="1"/>
  <c r="AN5" i="24" s="1"/>
  <c r="AN573" i="24" a="1"/>
  <c r="AN573" i="24" s="1"/>
  <c r="AN641" i="24" a="1"/>
  <c r="AN641" i="24" s="1"/>
  <c r="AN640" i="24" a="1"/>
  <c r="AN640" i="24" s="1"/>
  <c r="AN666" i="24" a="1"/>
  <c r="AN666" i="24" s="1"/>
  <c r="AN712" i="24" a="1"/>
  <c r="AN712" i="24" s="1"/>
  <c r="AN679" i="24" a="1"/>
  <c r="AN679" i="24" s="1"/>
  <c r="AN76" i="24" a="1"/>
  <c r="AN76" i="24" s="1"/>
  <c r="AN609" i="24" a="1"/>
  <c r="AN609" i="24" s="1"/>
  <c r="AN98" i="24" a="1"/>
  <c r="AN98" i="24" s="1"/>
  <c r="AN716" i="24" a="1"/>
  <c r="AN716" i="24" s="1"/>
  <c r="AN52" i="24" a="1"/>
  <c r="AN52" i="24" s="1"/>
  <c r="AN230" i="24" a="1"/>
  <c r="AN230" i="24" s="1"/>
  <c r="AN214" i="24" a="1"/>
  <c r="AN214" i="24" s="1"/>
  <c r="AN260" i="24" a="1"/>
  <c r="AN260" i="24" s="1"/>
  <c r="AN274" i="24" a="1"/>
  <c r="AN274" i="24" s="1"/>
  <c r="AN315" i="24" a="1"/>
  <c r="AN315" i="24" s="1"/>
  <c r="AN86" i="24" a="1"/>
  <c r="AN86" i="24" s="1"/>
  <c r="AN149" i="24" a="1"/>
  <c r="AN149" i="24" s="1"/>
  <c r="AN180" i="24" a="1"/>
  <c r="AN180" i="24" s="1"/>
  <c r="AN403" i="24" a="1"/>
  <c r="AN403" i="24" s="1"/>
  <c r="AN778" i="24" a="1"/>
  <c r="AN778" i="24" s="1"/>
  <c r="AN550" i="24" a="1"/>
  <c r="AN550" i="24" s="1"/>
  <c r="AN578" i="24" a="1"/>
  <c r="AN578" i="24" s="1"/>
  <c r="AN563" i="24" a="1"/>
  <c r="AN563" i="24" s="1"/>
  <c r="AN611" i="24" a="1"/>
  <c r="AN611" i="24" s="1"/>
  <c r="AN386" i="24" a="1"/>
  <c r="AN386" i="24" s="1"/>
  <c r="AN393" i="24" a="1"/>
  <c r="AN393" i="24" s="1"/>
  <c r="AN158" i="24" a="1"/>
  <c r="AN158" i="24" s="1"/>
  <c r="AN539" i="24" a="1"/>
  <c r="AN539" i="24" s="1"/>
  <c r="AN622" i="24" a="1"/>
  <c r="AN622" i="24" s="1"/>
  <c r="AN682" i="24" a="1"/>
  <c r="AN682" i="24" s="1"/>
  <c r="AN705" i="24" a="1"/>
  <c r="AN705" i="24" s="1"/>
  <c r="AN752" i="24" a="1"/>
  <c r="AN752" i="24" s="1"/>
  <c r="AN735" i="24" a="1"/>
  <c r="AN735" i="24" s="1"/>
  <c r="AN466" i="24" a="1"/>
  <c r="AN466" i="24" s="1"/>
  <c r="AN649" i="24" a="1"/>
  <c r="AN649" i="24" s="1"/>
  <c r="AN50" i="24" a="1"/>
  <c r="AN50" i="24" s="1"/>
  <c r="AN602" i="24" a="1"/>
  <c r="AN602" i="24" s="1"/>
  <c r="AN675" i="24" a="1"/>
  <c r="AN675" i="24" s="1"/>
  <c r="AN754" i="24" a="1"/>
  <c r="AN754" i="24" s="1"/>
  <c r="AN786" i="24" a="1"/>
  <c r="AN786" i="24" s="1"/>
  <c r="AN113" i="24" a="1"/>
  <c r="AN113" i="24" s="1"/>
  <c r="AN165" i="24" a="1"/>
  <c r="AN165" i="24" s="1"/>
  <c r="AN224" i="24" a="1"/>
  <c r="AN224" i="24" s="1"/>
  <c r="AN642" i="24" a="1"/>
  <c r="AN642" i="24" s="1"/>
  <c r="AN42" i="24" a="1"/>
  <c r="AN42" i="24" s="1"/>
  <c r="AN596" i="24" a="1"/>
  <c r="AN596" i="24" s="1"/>
  <c r="AN667" i="24" a="1"/>
  <c r="AN667" i="24" s="1"/>
  <c r="AN746" i="24" a="1"/>
  <c r="AN746" i="24" s="1"/>
  <c r="AN779" i="24" a="1"/>
  <c r="AN779" i="24" s="1"/>
  <c r="AN27" i="24" a="1"/>
  <c r="AN27" i="24" s="1"/>
  <c r="AN154" i="24" a="1"/>
  <c r="AN154" i="24" s="1"/>
  <c r="AN219" i="24" a="1"/>
  <c r="AN219" i="24" s="1"/>
  <c r="AN636" i="24" a="1"/>
  <c r="AN636" i="24" s="1"/>
  <c r="AN115" i="24" a="1"/>
  <c r="AN115" i="24" s="1"/>
  <c r="AN54" i="24" a="1"/>
  <c r="AN54" i="24" s="1"/>
  <c r="AN127" i="24" a="1"/>
  <c r="AN127" i="24" s="1"/>
  <c r="AN51" i="24" a="1"/>
  <c r="AN51" i="24" s="1"/>
  <c r="AN156" i="24" a="1"/>
  <c r="AN156" i="24" s="1"/>
  <c r="AN61" i="24" a="1"/>
  <c r="AN61" i="24" s="1"/>
  <c r="AN6" i="24" a="1"/>
  <c r="AN6" i="24" s="1"/>
  <c r="AN494" i="24" a="1"/>
  <c r="AN494" i="24" s="1"/>
  <c r="AN168" i="24" a="1"/>
  <c r="AN168" i="24" s="1"/>
  <c r="AN693" i="24" a="1"/>
  <c r="AN693" i="24" s="1"/>
  <c r="AN555" i="24" a="1"/>
  <c r="AN555" i="24" s="1"/>
  <c r="AN431" i="24" a="1"/>
  <c r="AN431" i="24" s="1"/>
  <c r="AN279" i="24" a="1"/>
  <c r="AN279" i="24" s="1"/>
  <c r="AN463" i="24" a="1"/>
  <c r="AN463" i="24" s="1"/>
  <c r="AN282" i="24" a="1"/>
  <c r="AN282" i="24" s="1"/>
  <c r="AN663" i="24" a="1"/>
  <c r="AN663" i="24" s="1"/>
  <c r="AN329" i="24" a="1"/>
  <c r="AN329" i="24" s="1"/>
  <c r="AN668" i="24" a="1"/>
  <c r="AN668" i="24" s="1"/>
  <c r="AN610" i="24" a="1"/>
  <c r="AN610" i="24" s="1"/>
  <c r="AN643" i="24" a="1"/>
  <c r="AN643" i="24" s="1"/>
  <c r="AN588" i="24" a="1"/>
  <c r="AN588" i="24" s="1"/>
  <c r="AN661" i="24" a="1"/>
  <c r="AN661" i="24" s="1"/>
  <c r="AN653" i="24" a="1"/>
  <c r="AN653" i="24" s="1"/>
  <c r="AN681" i="24" a="1"/>
  <c r="AN681" i="24" s="1"/>
  <c r="AN639" i="24" a="1"/>
  <c r="AN639" i="24" s="1"/>
  <c r="AN703" i="24" a="1"/>
  <c r="AN703" i="24" s="1"/>
  <c r="AN129" i="24" a="1"/>
  <c r="AN129" i="24" s="1"/>
  <c r="AN503" i="24" a="1"/>
  <c r="AN503" i="24" s="1"/>
  <c r="AN73" i="24" a="1"/>
  <c r="AN73" i="24" s="1"/>
  <c r="AN508" i="24" a="1"/>
  <c r="AN508" i="24" s="1"/>
  <c r="AN586" i="24" a="1"/>
  <c r="AN586" i="24" s="1"/>
  <c r="AN571" i="24" a="1"/>
  <c r="AN571" i="24" s="1"/>
  <c r="AN606" i="24" a="1"/>
  <c r="AN606" i="24" s="1"/>
  <c r="AN512" i="24" a="1"/>
  <c r="AN512" i="24" s="1"/>
  <c r="AN631" i="24" a="1"/>
  <c r="AN631" i="24" s="1"/>
  <c r="AN504" i="24" a="1"/>
  <c r="AN504" i="24" s="1"/>
  <c r="AN499" i="24" a="1"/>
  <c r="AN499" i="24" s="1"/>
  <c r="AN144" i="24" a="1"/>
  <c r="AN144" i="24" s="1"/>
  <c r="AN502" i="24" a="1"/>
  <c r="AN502" i="24" s="1"/>
  <c r="AN572" i="24" a="1"/>
  <c r="AN572" i="24" s="1"/>
  <c r="AN561" i="24" a="1"/>
  <c r="AN561" i="24" s="1"/>
  <c r="AN600" i="24" a="1"/>
  <c r="AN600" i="24" s="1"/>
  <c r="AN599" i="24" a="1"/>
  <c r="AN599" i="24" s="1"/>
  <c r="AN625" i="24" a="1"/>
  <c r="AN625" i="24" s="1"/>
  <c r="AN495" i="24" a="1"/>
  <c r="AN495" i="24" s="1"/>
  <c r="AN488" i="24" a="1"/>
  <c r="AN488" i="24" s="1"/>
  <c r="AN49" i="24" a="1"/>
  <c r="AN49" i="24" s="1"/>
  <c r="AN623" i="24" a="1"/>
  <c r="AN623" i="24" s="1"/>
  <c r="AN780" i="24" a="1"/>
  <c r="AN780" i="24" s="1"/>
  <c r="AN146" i="24" a="1"/>
  <c r="AN146" i="24" s="1"/>
  <c r="AN13" i="24" a="1"/>
  <c r="AN13" i="24" s="1"/>
  <c r="AN167" i="24" a="1"/>
  <c r="AN167" i="24" s="1"/>
  <c r="AN204" i="24" a="1"/>
  <c r="AN204" i="24" s="1"/>
  <c r="AN250" i="24" a="1"/>
  <c r="AN250" i="24" s="1"/>
  <c r="AN757" i="24" a="1"/>
  <c r="AN757" i="24" s="1"/>
  <c r="AN92" i="24" a="1"/>
  <c r="AN92" i="24" s="1"/>
  <c r="AN710" i="24" a="1"/>
  <c r="AN710" i="24" s="1"/>
  <c r="AN327" i="24" a="1"/>
  <c r="AN327" i="24" s="1"/>
  <c r="AN376" i="24" a="1"/>
  <c r="AN376" i="24" s="1"/>
  <c r="AN444" i="24" a="1"/>
  <c r="AN444" i="24" s="1"/>
  <c r="AN453" i="24" a="1"/>
  <c r="AN453" i="24" s="1"/>
  <c r="AN452" i="24" a="1"/>
  <c r="AN452" i="24" s="1"/>
  <c r="AN548" i="24" a="1"/>
  <c r="AN548" i="24" s="1"/>
  <c r="AN307" i="24" a="1"/>
  <c r="AN307" i="24" s="1"/>
  <c r="AN285" i="24" a="1"/>
  <c r="AN285" i="24" s="1"/>
  <c r="AN114" i="24" a="1"/>
  <c r="AN114" i="24" s="1"/>
  <c r="AN477" i="24" a="1"/>
  <c r="AN477" i="24" s="1"/>
  <c r="AN546" i="24" a="1"/>
  <c r="AN546" i="24" s="1"/>
  <c r="AN613" i="24" a="1"/>
  <c r="AN613" i="24" s="1"/>
  <c r="AN645" i="24" a="1"/>
  <c r="AN645" i="24" s="1"/>
  <c r="AN688" i="24" a="1"/>
  <c r="AN688" i="24" s="1"/>
  <c r="AN658" i="24" a="1"/>
  <c r="AN658" i="24" s="1"/>
  <c r="AN535" i="24" a="1"/>
  <c r="AN535" i="24" s="1"/>
  <c r="AN558" i="24" a="1"/>
  <c r="AN558" i="24" s="1"/>
  <c r="AN140" i="24" a="1"/>
  <c r="AN140" i="24" s="1"/>
  <c r="AN533" i="24" a="1"/>
  <c r="AN533" i="24" s="1"/>
  <c r="AN614" i="24" a="1"/>
  <c r="AN614" i="24" s="1"/>
  <c r="AN674" i="24" a="1"/>
  <c r="AN674" i="24" s="1"/>
  <c r="AN697" i="24" a="1"/>
  <c r="AN697" i="24" s="1"/>
  <c r="AN744" i="24" a="1"/>
  <c r="AN744" i="24" s="1"/>
  <c r="AN730" i="24" a="1"/>
  <c r="AN730" i="24" s="1"/>
  <c r="AN163" i="24" a="1"/>
  <c r="AN163" i="24" s="1"/>
  <c r="AN547" i="24" a="1"/>
  <c r="AN547" i="24" s="1"/>
  <c r="AN123" i="24" a="1"/>
  <c r="AN123" i="24" s="1"/>
  <c r="AN526" i="24" a="1"/>
  <c r="AN526" i="24" s="1"/>
  <c r="AN607" i="24" a="1"/>
  <c r="AN607" i="24" s="1"/>
  <c r="AN660" i="24" a="1"/>
  <c r="AN660" i="24" s="1"/>
  <c r="AN687" i="24" a="1"/>
  <c r="AN687" i="24" s="1"/>
  <c r="AN736" i="24" a="1"/>
  <c r="AN736" i="24" s="1"/>
  <c r="AN719" i="24" a="1"/>
  <c r="AN719" i="24" s="1"/>
  <c r="AN153" i="24" a="1"/>
  <c r="AN153" i="24" s="1"/>
  <c r="AN509" i="24" a="1"/>
  <c r="AN509" i="24" s="1"/>
  <c r="AN90" i="24" a="1"/>
  <c r="AN90" i="24" s="1"/>
  <c r="AN136" i="24" a="1"/>
  <c r="AN136" i="24" s="1"/>
  <c r="AN35" i="24" a="1"/>
  <c r="AN35" i="24" s="1"/>
  <c r="AN71" i="24" a="1"/>
  <c r="AN71" i="24" s="1"/>
  <c r="AN78" i="24" a="1"/>
  <c r="AN78" i="24" s="1"/>
  <c r="AN117" i="24" a="1"/>
  <c r="AN117" i="24" s="1"/>
  <c r="AM778" i="24"/>
  <c r="AN361" i="24" a="1"/>
  <c r="AN361" i="24" s="1"/>
  <c r="AN18" i="24" a="1"/>
  <c r="AN18" i="24" s="1"/>
  <c r="AN560" i="24" a="1"/>
  <c r="AN560" i="24" s="1"/>
  <c r="AN445" i="24" a="1"/>
  <c r="AN445" i="24" s="1"/>
  <c r="AN283" i="24" a="1"/>
  <c r="AN283" i="24" s="1"/>
  <c r="AN447" i="24" a="1"/>
  <c r="AN447" i="24" s="1"/>
  <c r="AN106" i="24" a="1"/>
  <c r="AN106" i="24" s="1"/>
  <c r="AI312" i="24"/>
  <c r="AI538" i="24"/>
  <c r="AI364" i="24"/>
  <c r="AI7" i="24"/>
  <c r="AI400" i="24"/>
  <c r="AI66" i="24"/>
  <c r="AI457" i="24"/>
  <c r="AK303" i="24"/>
  <c r="AK776" i="24"/>
  <c r="AK534" i="24"/>
  <c r="AK137" i="24"/>
  <c r="AK223" i="24"/>
  <c r="AK765" i="24"/>
  <c r="AK186" i="24"/>
  <c r="AK388" i="24"/>
  <c r="AK91" i="24"/>
  <c r="AK213" i="24"/>
  <c r="AK93" i="24"/>
  <c r="AK774" i="24"/>
  <c r="AK371" i="24"/>
  <c r="AK552" i="24"/>
  <c r="AK150" i="24"/>
  <c r="AK702" i="24"/>
  <c r="AK300" i="24"/>
  <c r="AK348" i="24"/>
  <c r="AK138" i="24"/>
  <c r="AK392" i="24"/>
  <c r="AK421" i="24"/>
  <c r="AK663" i="24"/>
  <c r="AK753" i="24"/>
  <c r="AK102" i="24"/>
  <c r="AK328" i="24"/>
  <c r="AK436" i="24"/>
  <c r="AK292" i="24"/>
  <c r="AK665" i="24"/>
  <c r="AK132" i="24"/>
  <c r="AK77" i="24"/>
  <c r="AK103" i="24"/>
  <c r="AK329" i="24"/>
  <c r="AK155" i="24"/>
  <c r="AK677" i="24"/>
  <c r="AK788" i="24"/>
  <c r="AK174" i="24"/>
  <c r="AK80" i="24"/>
  <c r="AK131" i="24"/>
  <c r="AK7" i="24"/>
  <c r="AK225" i="24"/>
  <c r="AK335" i="24"/>
  <c r="AK312" i="24"/>
  <c r="AK577" i="24"/>
  <c r="AK457" i="24"/>
  <c r="AK366" i="24"/>
  <c r="AK267" i="24"/>
  <c r="AK268" i="24"/>
  <c r="AK592" i="24"/>
  <c r="AK540" i="24"/>
  <c r="AL469" i="24" a="1"/>
  <c r="AL469" i="24" s="1"/>
  <c r="AI9" i="24"/>
  <c r="AI268" i="24"/>
  <c r="AL474" i="24" a="1"/>
  <c r="AL474" i="24" s="1"/>
  <c r="AL777" i="24" a="1"/>
  <c r="AL777" i="24" s="1"/>
  <c r="AL221" i="24" a="1"/>
  <c r="AL221" i="24" s="1"/>
  <c r="AL177" i="24" a="1"/>
  <c r="AL177" i="24" s="1"/>
  <c r="AL711" i="24" a="1"/>
  <c r="AL711" i="24" s="1"/>
  <c r="AL760" i="24" a="1"/>
  <c r="AL760" i="24" s="1"/>
  <c r="AL220" i="24" a="1"/>
  <c r="AL220" i="24" s="1"/>
  <c r="AK177" i="24"/>
  <c r="AL770" i="24" a="1"/>
  <c r="AL770" i="24" s="1"/>
  <c r="AL232" i="24" a="1"/>
  <c r="AL232" i="24" s="1"/>
  <c r="AL708" i="24" a="1"/>
  <c r="AL708" i="24" s="1"/>
  <c r="AK220" i="24"/>
  <c r="AL179" i="24" a="1"/>
  <c r="AL179" i="24" s="1"/>
  <c r="AL379" i="24" a="1"/>
  <c r="AL379" i="24" s="1"/>
  <c r="AK179" i="24"/>
  <c r="AL582" i="24" a="1"/>
  <c r="AL582" i="24" s="1"/>
  <c r="AL385" i="24" a="1"/>
  <c r="AL385" i="24" s="1"/>
  <c r="AK612" i="24"/>
  <c r="AL612" i="24" a="1"/>
  <c r="AL612" i="24" s="1"/>
  <c r="AK454" i="24"/>
  <c r="AL767" i="24" a="1"/>
  <c r="AL767" i="24" s="1"/>
  <c r="AK767" i="24"/>
  <c r="AK282" i="24"/>
  <c r="AK126" i="24"/>
  <c r="AK101" i="24"/>
  <c r="AM14" i="24"/>
  <c r="AM414" i="24"/>
  <c r="AM636" i="24"/>
  <c r="AM362" i="24"/>
  <c r="AM617" i="24"/>
  <c r="AM402" i="24"/>
  <c r="AM301" i="24"/>
  <c r="AM156" i="24"/>
  <c r="AM763" i="24"/>
  <c r="AM261" i="24"/>
  <c r="AM403" i="24"/>
  <c r="AM296" i="24"/>
  <c r="AM159" i="24"/>
  <c r="AM734" i="24"/>
  <c r="AM67" i="24"/>
  <c r="AM411" i="24"/>
  <c r="AM302" i="24"/>
  <c r="AM145" i="24"/>
  <c r="AM705" i="24"/>
  <c r="AM57" i="24"/>
  <c r="AM405" i="24"/>
  <c r="AM148" i="24"/>
  <c r="AM653" i="24"/>
  <c r="AM116" i="24"/>
  <c r="AM412" i="24"/>
  <c r="AM288" i="24"/>
  <c r="AM758" i="24"/>
  <c r="AM656" i="24"/>
  <c r="AM111" i="24"/>
  <c r="AM286" i="24"/>
  <c r="AM588" i="24"/>
  <c r="AM598" i="24"/>
  <c r="AM106" i="24"/>
  <c r="AM401" i="24"/>
  <c r="AM289" i="24"/>
  <c r="AM789" i="24"/>
  <c r="AM606" i="24"/>
  <c r="AM434" i="24"/>
  <c r="AM357" i="24"/>
  <c r="AM298" i="24"/>
  <c r="AM210" i="24"/>
  <c r="AM161" i="24"/>
  <c r="AM680" i="24"/>
  <c r="AM546" i="24"/>
  <c r="AM500" i="24"/>
  <c r="AM724" i="24"/>
  <c r="AM81" i="24"/>
  <c r="AM293" i="24"/>
  <c r="AM444" i="24"/>
  <c r="AM165" i="24"/>
  <c r="AM719" i="24"/>
  <c r="AM586" i="24"/>
  <c r="AM704" i="24"/>
  <c r="AM647" i="24"/>
  <c r="AM104" i="24"/>
  <c r="AM16" i="24"/>
  <c r="AM72" i="24"/>
  <c r="AM337" i="24"/>
  <c r="AM409" i="24"/>
  <c r="AM342" i="24"/>
  <c r="AM193" i="24"/>
  <c r="AM522" i="24"/>
  <c r="AM618" i="24"/>
  <c r="AM508" i="24"/>
  <c r="AM698" i="24"/>
  <c r="AM39" i="24"/>
  <c r="AM171" i="24"/>
  <c r="AM92" i="24"/>
  <c r="AM227" i="24"/>
  <c r="AM65" i="24"/>
  <c r="AM483" i="24"/>
  <c r="AM413" i="24"/>
  <c r="AM333" i="24"/>
  <c r="AM256" i="24"/>
  <c r="AM187" i="24"/>
  <c r="AM746" i="24"/>
  <c r="AM630" i="24"/>
  <c r="AM786" i="24"/>
  <c r="AM780" i="24"/>
  <c r="AM26" i="24"/>
  <c r="AM295" i="24"/>
  <c r="AM11" i="24"/>
  <c r="AM64" i="24"/>
  <c r="AM218" i="24"/>
  <c r="AM164" i="24"/>
  <c r="AM674" i="24"/>
  <c r="AM550" i="24"/>
  <c r="AM497" i="24"/>
  <c r="AM490" i="24"/>
  <c r="AM426" i="24"/>
  <c r="AM447" i="24"/>
  <c r="AM297" i="24"/>
  <c r="AM568" i="24"/>
  <c r="AM283" i="24"/>
  <c r="AM237" i="24"/>
  <c r="AM142" i="24"/>
  <c r="AM415" i="24"/>
  <c r="AM290" i="24"/>
  <c r="AM690" i="24"/>
  <c r="AM603" i="24"/>
  <c r="AM285" i="24"/>
  <c r="AM557" i="24"/>
  <c r="AM532" i="24"/>
  <c r="AM394" i="24"/>
  <c r="AM277" i="24"/>
  <c r="AM756" i="24"/>
  <c r="AM495" i="24"/>
  <c r="AM274" i="24"/>
  <c r="AM747" i="24"/>
  <c r="AM498" i="24"/>
  <c r="AM390" i="24"/>
  <c r="AM280" i="24"/>
  <c r="AM743" i="24"/>
  <c r="AM597" i="24"/>
  <c r="AM387" i="24"/>
  <c r="AM281" i="24"/>
  <c r="AM750" i="24"/>
  <c r="AM760" i="24"/>
  <c r="AM376" i="24"/>
  <c r="AM271" i="24"/>
  <c r="AM751" i="24"/>
  <c r="AM433" i="24"/>
  <c r="AM368" i="24"/>
  <c r="AM291" i="24"/>
  <c r="AM684" i="24"/>
  <c r="AM732" i="24"/>
  <c r="AM766" i="24"/>
  <c r="AM46" i="24"/>
  <c r="AM475" i="24"/>
  <c r="AM113" i="24"/>
  <c r="AM673" i="24"/>
  <c r="AM570" i="24"/>
  <c r="AM600" i="24"/>
  <c r="AM593" i="24"/>
  <c r="AM98" i="24"/>
  <c r="AM125" i="24"/>
  <c r="AM63" i="24"/>
  <c r="AM484" i="24"/>
  <c r="AM399" i="24"/>
  <c r="AM330" i="24"/>
  <c r="AM265" i="24"/>
  <c r="AM749" i="24"/>
  <c r="AM624" i="24"/>
  <c r="AM533" i="24"/>
  <c r="AM128" i="24"/>
  <c r="AM28" i="24"/>
  <c r="AM560" i="24"/>
  <c r="AM88" i="24"/>
  <c r="AM10" i="24"/>
  <c r="AM54" i="24"/>
  <c r="AM472" i="24"/>
  <c r="AM393" i="24"/>
  <c r="AM334" i="24"/>
  <c r="AM247" i="24"/>
  <c r="AM175" i="24"/>
  <c r="AM717" i="24"/>
  <c r="AM738" i="24"/>
  <c r="AM700" i="24"/>
  <c r="AM120" i="24"/>
  <c r="AM21" i="24"/>
  <c r="AM453" i="24"/>
  <c r="AM386" i="24"/>
  <c r="AM450" i="24"/>
  <c r="AM217" i="24"/>
  <c r="AM554" i="24"/>
  <c r="AM671" i="24"/>
  <c r="AM547" i="24"/>
  <c r="AM733" i="24"/>
  <c r="AM49" i="24"/>
  <c r="AM574" i="24"/>
  <c r="AM112" i="24"/>
  <c r="AM443" i="24"/>
  <c r="AM158" i="24"/>
  <c r="AM369" i="24"/>
  <c r="AM627" i="24"/>
  <c r="AM266" i="24"/>
  <c r="AM739" i="24"/>
  <c r="AM651" i="24"/>
  <c r="AM365" i="24"/>
  <c r="AM718" i="24"/>
  <c r="AM594" i="24"/>
  <c r="AM379" i="24"/>
  <c r="AM373" i="24"/>
  <c r="AM708" i="24"/>
  <c r="AM696" i="24"/>
  <c r="AM190" i="24"/>
  <c r="AM359" i="24"/>
  <c r="AM260" i="24"/>
  <c r="AM716" i="24"/>
  <c r="AM785" i="24"/>
  <c r="AM273" i="24"/>
  <c r="AM363" i="24"/>
  <c r="AM254" i="24"/>
  <c r="AM713" i="24"/>
  <c r="AM775" i="24"/>
  <c r="AM352" i="24"/>
  <c r="AM378" i="24"/>
  <c r="AM255" i="24"/>
  <c r="AM687" i="24"/>
  <c r="AM777" i="24"/>
  <c r="AM318" i="24"/>
  <c r="AM360" i="24"/>
  <c r="AM253" i="24"/>
  <c r="AM657" i="24"/>
  <c r="AM784" i="24"/>
  <c r="AM118" i="24"/>
  <c r="AM418" i="24"/>
  <c r="AM276" i="24"/>
  <c r="AM196" i="24"/>
  <c r="AM556" i="24"/>
  <c r="AM518" i="24"/>
  <c r="AM645" i="24"/>
  <c r="AM140" i="24"/>
  <c r="AM37" i="24"/>
  <c r="AM494" i="24"/>
  <c r="AM108" i="24"/>
  <c r="AM163" i="24"/>
  <c r="AM664" i="24"/>
  <c r="AM549" i="24"/>
  <c r="AM531" i="24"/>
  <c r="AM526" i="24"/>
  <c r="AM84" i="24"/>
  <c r="AM722" i="24"/>
  <c r="AM53" i="24"/>
  <c r="AM473" i="24"/>
  <c r="AM408" i="24"/>
  <c r="AM326" i="24"/>
  <c r="AM249" i="24"/>
  <c r="AM180" i="24"/>
  <c r="AM752" i="24"/>
  <c r="AM632" i="24"/>
  <c r="AM736" i="24"/>
  <c r="AM725" i="24"/>
  <c r="AM122" i="24"/>
  <c r="AM19" i="24"/>
  <c r="AM258" i="24"/>
  <c r="AM50" i="24"/>
  <c r="AM517" i="24"/>
  <c r="AM114" i="24"/>
  <c r="AM464" i="24"/>
  <c r="AM372" i="24"/>
  <c r="AM313" i="24"/>
  <c r="AM248" i="24"/>
  <c r="AM149" i="24"/>
  <c r="AM709" i="24"/>
  <c r="AM585" i="24"/>
  <c r="AM652" i="24"/>
  <c r="AM642" i="24"/>
  <c r="AM87" i="24"/>
  <c r="AM451" i="24"/>
  <c r="AM78" i="24"/>
  <c r="AM463" i="24"/>
  <c r="AM55" i="24"/>
  <c r="AM203" i="24"/>
  <c r="AM589" i="24"/>
  <c r="AM631" i="24"/>
  <c r="AM514" i="24"/>
  <c r="AM493" i="24"/>
  <c r="AM143" i="24"/>
  <c r="AM45" i="24"/>
  <c r="AM601" i="24"/>
  <c r="AM110" i="24"/>
  <c r="AM737" i="24"/>
  <c r="AM246" i="24"/>
  <c r="AM527" i="24"/>
  <c r="AM768" i="24"/>
  <c r="AM370" i="24"/>
  <c r="AM243" i="24"/>
  <c r="AM682" i="24"/>
  <c r="AM726" i="24"/>
  <c r="AM485" i="24"/>
  <c r="AM377" i="24"/>
  <c r="AM242" i="24"/>
  <c r="AM771" i="24"/>
  <c r="AM486" i="24"/>
  <c r="AM380" i="24"/>
  <c r="AM241" i="24"/>
  <c r="AM658" i="24"/>
  <c r="AM482" i="24"/>
  <c r="AM355" i="24"/>
  <c r="AM245" i="24"/>
  <c r="AM679" i="24"/>
  <c r="AM644" i="24"/>
  <c r="AM478" i="24"/>
  <c r="AM381" i="24"/>
  <c r="AM252" i="24"/>
  <c r="AM667" i="24"/>
  <c r="AM641" i="24"/>
  <c r="AM465" i="24"/>
  <c r="AM374" i="24"/>
  <c r="AM251" i="24"/>
  <c r="AM669" i="24"/>
  <c r="AM595" i="24"/>
  <c r="AM471" i="24"/>
  <c r="AM356" i="24"/>
  <c r="AM240" i="24"/>
  <c r="AM596" i="24"/>
  <c r="AM688" i="24"/>
  <c r="AM407" i="24"/>
  <c r="AM338" i="24"/>
  <c r="AM272" i="24"/>
  <c r="AM194" i="24"/>
  <c r="AM740" i="24"/>
  <c r="AM616" i="24"/>
  <c r="AM504" i="24"/>
  <c r="AM770" i="24"/>
  <c r="AM133" i="24"/>
  <c r="AM25" i="24"/>
  <c r="AM619" i="24"/>
  <c r="AM757" i="24"/>
  <c r="AM661" i="24"/>
  <c r="AM499" i="24"/>
  <c r="AM558" i="24"/>
  <c r="AM685" i="24"/>
  <c r="AM117" i="24"/>
  <c r="AM469" i="24"/>
  <c r="AM389" i="24"/>
  <c r="AM310" i="24"/>
  <c r="AM244" i="24"/>
  <c r="AM152" i="24"/>
  <c r="AM712" i="24"/>
  <c r="AM571" i="24"/>
  <c r="AM703" i="24"/>
  <c r="AM648" i="24"/>
  <c r="AM100" i="24"/>
  <c r="AM13" i="24"/>
  <c r="AM75" i="24"/>
  <c r="AM590" i="24"/>
  <c r="AM35" i="24"/>
  <c r="AM233" i="24"/>
  <c r="AM107" i="24"/>
  <c r="AM459" i="24"/>
  <c r="AM384" i="24"/>
  <c r="AM315" i="24"/>
  <c r="AM229" i="24"/>
  <c r="AM162" i="24"/>
  <c r="AM659" i="24"/>
  <c r="AM579" i="24"/>
  <c r="AM604" i="24"/>
  <c r="AM561" i="24"/>
  <c r="AM83" i="24"/>
  <c r="AM530" i="24"/>
  <c r="AM52" i="24"/>
  <c r="AM202" i="24"/>
  <c r="AM449" i="24"/>
  <c r="AM199" i="24"/>
  <c r="AM742" i="24"/>
  <c r="AM635" i="24"/>
  <c r="AM502" i="24"/>
  <c r="AM773" i="24"/>
  <c r="AM139" i="24"/>
  <c r="AM41" i="24"/>
  <c r="AM197" i="24"/>
  <c r="AM428" i="24"/>
  <c r="AM195" i="24"/>
  <c r="AM70" i="24"/>
  <c r="AM375" i="24"/>
  <c r="AM670" i="24"/>
  <c r="AM468" i="24"/>
  <c r="AM382" i="24"/>
  <c r="AM238" i="24"/>
  <c r="AM678" i="24"/>
  <c r="AM562" i="24"/>
  <c r="AM460" i="24"/>
  <c r="AM350" i="24"/>
  <c r="AM234" i="24"/>
  <c r="AM613" i="24"/>
  <c r="AM489" i="24"/>
  <c r="AM461" i="24"/>
  <c r="AM349" i="24"/>
  <c r="AM235" i="24"/>
  <c r="AM610" i="24"/>
  <c r="AM491" i="24"/>
  <c r="AM467" i="24"/>
  <c r="AM347" i="24"/>
  <c r="AM236" i="24"/>
  <c r="AM634" i="24"/>
  <c r="AM694" i="24"/>
  <c r="AM470" i="24"/>
  <c r="AM345" i="24"/>
  <c r="AM230" i="24"/>
  <c r="AM615" i="24"/>
  <c r="AM559" i="24"/>
  <c r="AM481" i="24"/>
  <c r="AM346" i="24"/>
  <c r="AM221" i="24"/>
  <c r="AM629" i="24"/>
  <c r="AM462" i="24"/>
  <c r="AM343" i="24"/>
  <c r="AM623" i="24"/>
  <c r="AM639" i="24"/>
  <c r="AM480" i="24"/>
  <c r="AM404" i="24"/>
  <c r="AM324" i="24"/>
  <c r="AM257" i="24"/>
  <c r="AM182" i="24"/>
  <c r="AM744" i="24"/>
  <c r="AM622" i="24"/>
  <c r="AM761" i="24"/>
  <c r="AM730" i="24"/>
  <c r="AM130" i="24"/>
  <c r="AM23" i="24"/>
  <c r="AM262" i="24"/>
  <c r="AM691" i="24"/>
  <c r="AM683" i="24"/>
  <c r="AM513" i="24"/>
  <c r="AM701" i="24"/>
  <c r="AM638" i="24"/>
  <c r="AM36" i="24"/>
  <c r="AM361" i="24"/>
  <c r="AM448" i="24"/>
  <c r="AM383" i="24"/>
  <c r="AM316" i="24"/>
  <c r="AM232" i="24"/>
  <c r="AM170" i="24"/>
  <c r="AM672" i="24"/>
  <c r="AM576" i="24"/>
  <c r="AM602" i="24"/>
  <c r="AM94" i="24"/>
  <c r="AM496" i="24"/>
  <c r="AM61" i="24"/>
  <c r="AM135" i="24"/>
  <c r="AM43" i="24"/>
  <c r="AM410" i="24"/>
  <c r="AM442" i="24"/>
  <c r="AM151" i="24"/>
  <c r="AM675" i="24"/>
  <c r="AM539" i="24"/>
  <c r="AM535" i="24"/>
  <c r="AM492" i="24"/>
  <c r="AM79" i="24"/>
  <c r="AM506" i="24"/>
  <c r="AM59" i="24"/>
  <c r="AM44" i="24"/>
  <c r="AM686" i="24"/>
  <c r="AM105" i="24"/>
  <c r="AM183" i="24"/>
  <c r="AM754" i="24"/>
  <c r="AM625" i="24"/>
  <c r="AM764" i="24"/>
  <c r="AM731" i="24"/>
  <c r="AM22" i="24"/>
  <c r="AM263" i="24"/>
  <c r="AM319" i="24"/>
  <c r="AM553" i="24"/>
  <c r="AM270" i="24"/>
  <c r="AM697" i="24"/>
  <c r="AM456" i="24"/>
  <c r="AM458" i="24"/>
  <c r="AM344" i="24"/>
  <c r="AM628" i="24"/>
  <c r="AM141" i="24"/>
  <c r="AM455" i="24"/>
  <c r="AM340" i="24"/>
  <c r="AM209" i="24"/>
  <c r="AM614" i="24"/>
  <c r="AM466" i="24"/>
  <c r="AM321" i="24"/>
  <c r="AM212" i="24"/>
  <c r="AM620" i="24"/>
  <c r="AM134" i="24"/>
  <c r="AM216" i="24"/>
  <c r="AM581" i="24"/>
  <c r="AM437" i="24"/>
  <c r="AM322" i="24"/>
  <c r="AM214" i="24"/>
  <c r="AM582" i="24"/>
  <c r="AM123" i="24"/>
  <c r="AM439" i="24"/>
  <c r="AM327" i="24"/>
  <c r="AM219" i="24"/>
  <c r="AM572" i="24"/>
  <c r="AM124" i="24"/>
  <c r="AM435" i="24"/>
  <c r="AM336" i="24"/>
  <c r="AM206" i="24"/>
  <c r="AM573" i="24"/>
  <c r="AM477" i="24"/>
  <c r="AM391" i="24"/>
  <c r="AM331" i="24"/>
  <c r="AM250" i="24"/>
  <c r="AM710" i="24"/>
  <c r="AM633" i="24"/>
  <c r="AM706" i="24"/>
  <c r="AM769" i="24"/>
  <c r="AM15" i="24"/>
  <c r="AM74" i="24"/>
  <c r="AM208" i="24"/>
  <c r="AM523" i="24"/>
  <c r="AM609" i="24"/>
  <c r="AM516" i="24"/>
  <c r="AM695" i="24"/>
  <c r="AM144" i="24"/>
  <c r="AM34" i="24"/>
  <c r="AM727" i="24"/>
  <c r="AM446" i="24"/>
  <c r="AM440" i="24"/>
  <c r="AM385" i="24"/>
  <c r="AM299" i="24"/>
  <c r="AM228" i="24"/>
  <c r="AM146" i="24"/>
  <c r="AM676" i="24"/>
  <c r="AM488" i="24"/>
  <c r="AM82" i="24"/>
  <c r="AM693" i="24"/>
  <c r="AM129" i="24"/>
  <c r="AM27" i="24"/>
  <c r="AM723" i="24"/>
  <c r="AM354" i="24"/>
  <c r="AM287" i="24"/>
  <c r="AM215" i="24"/>
  <c r="AM721" i="24"/>
  <c r="AM660" i="24"/>
  <c r="AM542" i="24"/>
  <c r="AM759" i="24"/>
  <c r="AM525" i="24"/>
  <c r="AM48" i="24"/>
  <c r="AM699" i="24"/>
  <c r="AM452" i="24"/>
  <c r="AM38" i="24"/>
  <c r="AM205" i="24"/>
  <c r="AM173" i="24"/>
  <c r="AM711" i="24"/>
  <c r="AM621" i="24"/>
  <c r="AM707" i="24"/>
  <c r="AM779" i="24"/>
  <c r="AM17" i="24"/>
  <c r="AM69" i="24"/>
  <c r="AM176" i="24"/>
  <c r="AM95" i="24"/>
  <c r="AM395" i="24"/>
  <c r="AM741" i="24"/>
  <c r="AM339" i="24"/>
  <c r="AM441" i="24"/>
  <c r="AM320" i="24"/>
  <c r="AM200" i="24"/>
  <c r="AM578" i="24"/>
  <c r="AM86" i="24"/>
  <c r="AM323" i="24"/>
  <c r="AM198" i="24"/>
  <c r="AM544" i="24"/>
  <c r="AM423" i="24"/>
  <c r="AM332" i="24"/>
  <c r="AM191" i="24"/>
  <c r="AM543" i="24"/>
  <c r="AM429" i="24"/>
  <c r="AM207" i="24"/>
  <c r="AM536" i="24"/>
  <c r="AM76" i="24"/>
  <c r="AM432" i="24"/>
  <c r="AM325" i="24"/>
  <c r="AM188" i="24"/>
  <c r="AM548" i="24"/>
  <c r="AM47" i="24"/>
  <c r="AM420" i="24"/>
  <c r="AM311" i="24"/>
  <c r="AM189" i="24"/>
  <c r="AM545" i="24"/>
  <c r="AM33" i="24"/>
  <c r="AM430" i="24"/>
  <c r="AM308" i="24"/>
  <c r="AM184" i="24"/>
  <c r="AM551" i="24"/>
  <c r="AM30" i="24"/>
  <c r="AM476" i="24"/>
  <c r="AM367" i="24"/>
  <c r="AM309" i="24"/>
  <c r="AM239" i="24"/>
  <c r="AM153" i="24"/>
  <c r="AM715" i="24"/>
  <c r="AM580" i="24"/>
  <c r="AM654" i="24"/>
  <c r="AM640" i="24"/>
  <c r="AM96" i="24"/>
  <c r="AM8" i="24"/>
  <c r="AM68" i="24"/>
  <c r="AM185" i="24"/>
  <c r="AM626" i="24"/>
  <c r="AM567" i="24"/>
  <c r="AM782" i="24"/>
  <c r="AM127" i="24"/>
  <c r="AM31" i="24"/>
  <c r="AM646" i="24"/>
  <c r="AM422" i="24"/>
  <c r="AM358" i="24"/>
  <c r="AM294" i="24"/>
  <c r="AM211" i="24"/>
  <c r="AM720" i="24"/>
  <c r="AM541" i="24"/>
  <c r="AM650" i="24"/>
  <c r="AM524" i="24"/>
  <c r="AM51" i="24"/>
  <c r="AM537" i="24"/>
  <c r="AM115" i="24"/>
  <c r="AM121" i="24"/>
  <c r="AM18" i="24"/>
  <c r="AM224" i="24"/>
  <c r="AM427" i="24"/>
  <c r="AM351" i="24"/>
  <c r="AM275" i="24"/>
  <c r="AM201" i="24"/>
  <c r="AM637" i="24"/>
  <c r="AM681" i="24"/>
  <c r="AM512" i="24"/>
  <c r="AM564" i="24"/>
  <c r="AM487" i="24"/>
  <c r="AM40" i="24"/>
  <c r="AM555" i="24"/>
  <c r="AM109" i="24"/>
  <c r="AM29" i="24"/>
  <c r="AM264" i="24"/>
  <c r="AM166" i="24"/>
  <c r="AM714" i="24"/>
  <c r="AM584" i="24"/>
  <c r="AM655" i="24"/>
  <c r="AM643" i="24"/>
  <c r="AM90" i="24"/>
  <c r="AM6" i="24"/>
  <c r="AM62" i="24"/>
  <c r="AM501" i="24"/>
  <c r="AM284" i="24"/>
  <c r="AM529" i="24"/>
  <c r="AM474" i="24"/>
  <c r="AM222" i="24"/>
  <c r="AM424" i="24"/>
  <c r="AM317" i="24"/>
  <c r="AM178" i="24"/>
  <c r="AM503" i="24"/>
  <c r="AM24" i="24"/>
  <c r="AM425" i="24"/>
  <c r="AM306" i="24"/>
  <c r="AM511" i="24"/>
  <c r="AM5" i="24"/>
  <c r="AM417" i="24"/>
  <c r="AM314" i="24"/>
  <c r="AM169" i="24"/>
  <c r="AM510" i="24"/>
  <c r="AM181" i="24"/>
  <c r="AM416" i="24"/>
  <c r="AM307" i="24"/>
  <c r="AM147" i="24"/>
  <c r="AM505" i="24"/>
  <c r="AM755" i="24"/>
  <c r="AM406" i="24"/>
  <c r="AM167" i="24"/>
  <c r="AM519" i="24"/>
  <c r="AM479" i="24"/>
  <c r="AM396" i="24"/>
  <c r="AM787" i="24"/>
  <c r="AM729" i="24"/>
  <c r="AM397" i="24"/>
  <c r="AM304" i="24"/>
  <c r="AM172" i="24"/>
  <c r="AM762" i="24"/>
  <c r="AM781" i="24"/>
  <c r="AM438" i="24"/>
  <c r="AM305" i="24"/>
  <c r="AM226" i="24"/>
  <c r="AM157" i="24"/>
  <c r="AM662" i="24"/>
  <c r="AM575" i="24"/>
  <c r="AM565" i="24"/>
  <c r="AM772" i="24"/>
  <c r="AM89" i="24"/>
  <c r="AM583" i="24"/>
  <c r="AM58" i="24"/>
  <c r="AM748" i="24"/>
  <c r="AM611" i="24"/>
  <c r="AM735" i="24"/>
  <c r="AM728" i="24"/>
  <c r="AM119" i="24"/>
  <c r="AM20" i="24"/>
  <c r="AM259" i="24"/>
  <c r="AM419" i="24"/>
  <c r="AM353" i="24"/>
  <c r="AM278" i="24"/>
  <c r="AM192" i="24"/>
  <c r="AM692" i="24"/>
  <c r="AM509" i="24"/>
  <c r="AM649" i="24"/>
  <c r="AM591" i="24"/>
  <c r="AM42" i="24"/>
  <c r="AM279" i="24"/>
  <c r="AM445" i="24"/>
  <c r="AM99" i="24"/>
  <c r="AM73" i="24"/>
  <c r="AM431" i="24"/>
  <c r="AM398" i="24"/>
  <c r="AM341" i="24"/>
  <c r="AM269" i="24"/>
  <c r="AM204" i="24"/>
  <c r="AM745" i="24"/>
  <c r="AM608" i="24"/>
  <c r="AM507" i="24"/>
  <c r="AM783" i="24"/>
  <c r="AM136" i="24"/>
  <c r="AM32" i="24"/>
  <c r="AM231" i="24"/>
  <c r="AM12" i="24"/>
  <c r="AM71" i="24"/>
  <c r="AM154" i="24"/>
  <c r="AM666" i="24"/>
  <c r="AM599" i="24"/>
  <c r="AM563" i="24"/>
  <c r="AM97" i="24"/>
  <c r="AM168" i="24"/>
  <c r="AM56" i="24"/>
  <c r="AQ2" i="24"/>
  <c r="AP2" i="24"/>
  <c r="AP528" i="24" s="1" a="1"/>
  <c r="AP528" i="24" s="1"/>
  <c r="AN400" i="24" l="1" a="1"/>
  <c r="AN400" i="24" s="1"/>
  <c r="AP85" i="24" a="1"/>
  <c r="AP85" i="24" s="1"/>
  <c r="AO85" i="24"/>
  <c r="AN147" i="24" a="1"/>
  <c r="AN147" i="24" s="1"/>
  <c r="AN102" i="24" a="1"/>
  <c r="AN102" i="24" s="1"/>
  <c r="AO515" i="24"/>
  <c r="AN103" i="24" a="1"/>
  <c r="AN103" i="24" s="1"/>
  <c r="AN436" i="24" a="1"/>
  <c r="AN436" i="24" s="1"/>
  <c r="AP515" i="24" a="1"/>
  <c r="AP515" i="24" s="1"/>
  <c r="AN702" i="24" a="1"/>
  <c r="AN702" i="24" s="1"/>
  <c r="AN392" i="24" a="1"/>
  <c r="AN392" i="24" s="1"/>
  <c r="AP605" i="24" a="1"/>
  <c r="AP605" i="24" s="1"/>
  <c r="AP479" i="24" a="1"/>
  <c r="AP479" i="24" s="1"/>
  <c r="T116" i="31"/>
  <c r="AF116" i="31"/>
  <c r="AP689" i="24" a="1"/>
  <c r="AP689" i="24" s="1"/>
  <c r="AP587" i="24" a="1"/>
  <c r="AP587" i="24" s="1"/>
  <c r="AO605" i="24"/>
  <c r="AO528" i="24"/>
  <c r="AO689" i="24"/>
  <c r="AP569" i="24" a="1"/>
  <c r="AP569" i="24" s="1"/>
  <c r="AO521" i="24"/>
  <c r="AO566" i="24"/>
  <c r="AO587" i="24"/>
  <c r="AP566" i="24" a="1"/>
  <c r="AP566" i="24" s="1"/>
  <c r="AP521" i="24" a="1"/>
  <c r="AP521" i="24" s="1"/>
  <c r="AO520" i="24"/>
  <c r="AP520" i="24" a="1"/>
  <c r="AP520" i="24" s="1"/>
  <c r="AO569" i="24"/>
  <c r="AN303" i="24" a="1"/>
  <c r="AN303" i="24" s="1"/>
  <c r="AN60" i="24" a="1"/>
  <c r="AN60" i="24" s="1"/>
  <c r="AN776" i="24" a="1"/>
  <c r="AN776" i="24" s="1"/>
  <c r="AN491" i="24" a="1"/>
  <c r="AN491" i="24" s="1"/>
  <c r="AN155" i="24" a="1"/>
  <c r="AN155" i="24" s="1"/>
  <c r="AN7" i="24" a="1"/>
  <c r="AN7" i="24" s="1"/>
  <c r="AP728" i="24" a="1"/>
  <c r="AP728" i="24" s="1"/>
  <c r="AP683" i="24" a="1"/>
  <c r="AP683" i="24" s="1"/>
  <c r="AP666" i="24" a="1"/>
  <c r="AP666" i="24" s="1"/>
  <c r="AP717" i="24" a="1"/>
  <c r="AP717" i="24" s="1"/>
  <c r="AP608" i="24" a="1"/>
  <c r="AP608" i="24" s="1"/>
  <c r="AP514" i="24" a="1"/>
  <c r="AP514" i="24" s="1"/>
  <c r="AP719" i="24" a="1"/>
  <c r="AP719" i="24" s="1"/>
  <c r="AP748" i="24" a="1"/>
  <c r="AP748" i="24" s="1"/>
  <c r="AP651" i="24" a="1"/>
  <c r="AP651" i="24" s="1"/>
  <c r="AP656" i="24" a="1"/>
  <c r="AP656" i="24" s="1"/>
  <c r="AP264" i="24" a="1"/>
  <c r="AP264" i="24" s="1"/>
  <c r="AP707" i="24" a="1"/>
  <c r="AP707" i="24" s="1"/>
  <c r="AP597" i="24" a="1"/>
  <c r="AP597" i="24" s="1"/>
  <c r="AP412" i="24" a="1"/>
  <c r="AP412" i="24" s="1"/>
  <c r="AP331" i="24" a="1"/>
  <c r="AP331" i="24" s="1"/>
  <c r="AP87" i="24" a="1"/>
  <c r="AP87" i="24" s="1"/>
  <c r="AP486" i="24" a="1"/>
  <c r="AP486" i="24" s="1"/>
  <c r="AP402" i="24" a="1"/>
  <c r="AP402" i="24" s="1"/>
  <c r="AP387" i="24" a="1"/>
  <c r="AP387" i="24" s="1"/>
  <c r="AP661" i="24" a="1"/>
  <c r="AP661" i="24" s="1"/>
  <c r="AP637" i="24" a="1"/>
  <c r="AP637" i="24" s="1"/>
  <c r="AP621" i="24" a="1"/>
  <c r="AP621" i="24" s="1"/>
  <c r="AP730" i="24" a="1"/>
  <c r="AP730" i="24" s="1"/>
  <c r="AP325" i="24" a="1"/>
  <c r="AP325" i="24" s="1"/>
  <c r="AP306" i="24" a="1"/>
  <c r="AP306" i="24" s="1"/>
  <c r="AP690" i="24" a="1"/>
  <c r="AP690" i="24" s="1"/>
  <c r="AP394" i="24" a="1"/>
  <c r="AP394" i="24" s="1"/>
  <c r="AP744" i="24" a="1"/>
  <c r="AP744" i="24" s="1"/>
  <c r="AP564" i="24" a="1"/>
  <c r="AP564" i="24" s="1"/>
  <c r="AP541" i="24" a="1"/>
  <c r="AP541" i="24" s="1"/>
  <c r="AP287" i="24" a="1"/>
  <c r="AP287" i="24" s="1"/>
  <c r="AP211" i="24" a="1"/>
  <c r="AP211" i="24" s="1"/>
  <c r="AP37" i="24" a="1"/>
  <c r="AP37" i="24" s="1"/>
  <c r="AP628" i="24" a="1"/>
  <c r="AP628" i="24" s="1"/>
  <c r="AP481" i="24" a="1"/>
  <c r="AP481" i="24" s="1"/>
  <c r="AP368" i="24" a="1"/>
  <c r="AP368" i="24" s="1"/>
  <c r="AP769" i="24" a="1"/>
  <c r="AP769" i="24" s="1"/>
  <c r="AP156" i="24" a="1"/>
  <c r="AP156" i="24" s="1"/>
  <c r="AP484" i="24" a="1"/>
  <c r="AP484" i="24" s="1"/>
  <c r="AP98" i="24" a="1"/>
  <c r="AP98" i="24" s="1"/>
  <c r="AP127" i="24" a="1"/>
  <c r="AP127" i="24" s="1"/>
  <c r="AP374" i="24" a="1"/>
  <c r="AP374" i="24" s="1"/>
  <c r="AP19" i="24" a="1"/>
  <c r="AP19" i="24" s="1"/>
  <c r="AP82" i="24" a="1"/>
  <c r="AP82" i="24" s="1"/>
  <c r="AP34" i="24" a="1"/>
  <c r="AP34" i="24" s="1"/>
  <c r="AP462" i="24" a="1"/>
  <c r="AP462" i="24" s="1"/>
  <c r="AP341" i="24" a="1"/>
  <c r="AP341" i="24" s="1"/>
  <c r="AP654" i="24" a="1"/>
  <c r="AP654" i="24" s="1"/>
  <c r="AP76" i="24" a="1"/>
  <c r="AP76" i="24" s="1"/>
  <c r="AP257" i="24" a="1"/>
  <c r="AP257" i="24" s="1"/>
  <c r="AP158" i="24" a="1"/>
  <c r="AP158" i="24" s="1"/>
  <c r="AP754" i="24" a="1"/>
  <c r="AP754" i="24" s="1"/>
  <c r="AP697" i="24" a="1"/>
  <c r="AP697" i="24" s="1"/>
  <c r="AP640" i="24" a="1"/>
  <c r="AP640" i="24" s="1"/>
  <c r="AP443" i="24" a="1"/>
  <c r="AP443" i="24" s="1"/>
  <c r="AP345" i="24" a="1"/>
  <c r="AP345" i="24" s="1"/>
  <c r="AP227" i="24" a="1"/>
  <c r="AP227" i="24" s="1"/>
  <c r="AP13" i="24" a="1"/>
  <c r="AP13" i="24" s="1"/>
  <c r="AP144" i="24" a="1"/>
  <c r="AP144" i="24" s="1"/>
  <c r="AP330" i="24" a="1"/>
  <c r="AP330" i="24" s="1"/>
  <c r="AP295" i="24" a="1"/>
  <c r="AP295" i="24" s="1"/>
  <c r="AP662" i="24" a="1"/>
  <c r="AP662" i="24" s="1"/>
  <c r="AP562" i="24" a="1"/>
  <c r="AP562" i="24" s="1"/>
  <c r="AP243" i="24" a="1"/>
  <c r="AP243" i="24" s="1"/>
  <c r="AP454" i="24" a="1"/>
  <c r="AP454" i="24" s="1"/>
  <c r="AP81" i="24" a="1"/>
  <c r="AP81" i="24" s="1"/>
  <c r="AP591" i="24" a="1"/>
  <c r="AP591" i="24" s="1"/>
  <c r="AP504" i="24" a="1"/>
  <c r="AP504" i="24" s="1"/>
  <c r="AP490" i="24" a="1"/>
  <c r="AP490" i="24" s="1"/>
  <c r="AP222" i="24" a="1"/>
  <c r="AP222" i="24" s="1"/>
  <c r="AP184" i="24" a="1"/>
  <c r="AP184" i="24" s="1"/>
  <c r="AP198" i="24" a="1"/>
  <c r="AP198" i="24" s="1"/>
  <c r="AP159" i="24" a="1"/>
  <c r="AP159" i="24" s="1"/>
  <c r="AP194" i="24" a="1"/>
  <c r="AP194" i="24" s="1"/>
  <c r="AP314" i="24" a="1"/>
  <c r="AP314" i="24" s="1"/>
  <c r="AP230" i="24" a="1"/>
  <c r="AP230" i="24" s="1"/>
  <c r="AP647" i="24" a="1"/>
  <c r="AP647" i="24" s="1"/>
  <c r="AP549" i="24" a="1"/>
  <c r="AP549" i="24" s="1"/>
  <c r="AP294" i="24" a="1"/>
  <c r="AP294" i="24" s="1"/>
  <c r="AP219" i="24" a="1"/>
  <c r="AP219" i="24" s="1"/>
  <c r="AP89" i="24" a="1"/>
  <c r="AP89" i="24" s="1"/>
  <c r="AO160" i="24"/>
  <c r="AP693" i="24" a="1"/>
  <c r="AP693" i="24" s="1"/>
  <c r="AP555" i="24" a="1"/>
  <c r="AP555" i="24" s="1"/>
  <c r="AP431" i="24" a="1"/>
  <c r="AP431" i="24" s="1"/>
  <c r="AP279" i="24" a="1"/>
  <c r="AP279" i="24" s="1"/>
  <c r="AP463" i="24" a="1"/>
  <c r="AP463" i="24" s="1"/>
  <c r="AP105" i="24" a="1"/>
  <c r="AP105" i="24" s="1"/>
  <c r="AN371" i="24" a="1"/>
  <c r="AN371" i="24" s="1"/>
  <c r="AP638" i="24" a="1"/>
  <c r="AP638" i="24" s="1"/>
  <c r="AP614" i="24" a="1"/>
  <c r="AP614" i="24" s="1"/>
  <c r="AP599" i="24" a="1"/>
  <c r="AP599" i="24" s="1"/>
  <c r="AP630" i="24" a="1"/>
  <c r="AP630" i="24" s="1"/>
  <c r="AP525" i="24" a="1"/>
  <c r="AP525" i="24" s="1"/>
  <c r="AP425" i="24" a="1"/>
  <c r="AP425" i="24" s="1"/>
  <c r="AP782" i="24" a="1"/>
  <c r="AP782" i="24" s="1"/>
  <c r="AP667" i="24" a="1"/>
  <c r="AP667" i="24" s="1"/>
  <c r="AP584" i="24" a="1"/>
  <c r="AP584" i="24" s="1"/>
  <c r="AP451" i="24" a="1"/>
  <c r="AP451" i="24" s="1"/>
  <c r="AP740" i="24" a="1"/>
  <c r="AP740" i="24" s="1"/>
  <c r="AP643" i="24" a="1"/>
  <c r="AP643" i="24" s="1"/>
  <c r="AP383" i="24" a="1"/>
  <c r="AP383" i="24" s="1"/>
  <c r="AP344" i="24" a="1"/>
  <c r="AP344" i="24" s="1"/>
  <c r="AP214" i="24" a="1"/>
  <c r="AP214" i="24" s="1"/>
  <c r="AP532" i="24" a="1"/>
  <c r="AP532" i="24" s="1"/>
  <c r="AP403" i="24" a="1"/>
  <c r="AP403" i="24" s="1"/>
  <c r="AP324" i="24" a="1"/>
  <c r="AP324" i="24" s="1"/>
  <c r="AP787" i="24" a="1"/>
  <c r="AP787" i="24" s="1"/>
  <c r="AP586" i="24" a="1"/>
  <c r="AP586" i="24" s="1"/>
  <c r="AP554" i="24" a="1"/>
  <c r="AP554" i="24" s="1"/>
  <c r="AP539" i="24" a="1"/>
  <c r="AP539" i="24" s="1"/>
  <c r="AP743" i="24" a="1"/>
  <c r="AP743" i="24" s="1"/>
  <c r="AP119" i="24" a="1"/>
  <c r="AP119" i="24" s="1"/>
  <c r="AP95" i="24" a="1"/>
  <c r="AP95" i="24" s="1"/>
  <c r="AP370" i="24" a="1"/>
  <c r="AP370" i="24" s="1"/>
  <c r="AP305" i="24" a="1"/>
  <c r="AP305" i="24" s="1"/>
  <c r="AP679" i="24" a="1"/>
  <c r="AP679" i="24" s="1"/>
  <c r="AP495" i="24" a="1"/>
  <c r="AP495" i="24" s="1"/>
  <c r="AP478" i="24" a="1"/>
  <c r="AP478" i="24" s="1"/>
  <c r="AP207" i="24" a="1"/>
  <c r="AP207" i="24" s="1"/>
  <c r="AP146" i="24" a="1"/>
  <c r="AP146" i="24" s="1"/>
  <c r="AP57" i="24" a="1"/>
  <c r="AP57" i="24" s="1"/>
  <c r="AP553" i="24" a="1"/>
  <c r="AP553" i="24" s="1"/>
  <c r="AP407" i="24" a="1"/>
  <c r="AP407" i="24" s="1"/>
  <c r="AP165" i="24" a="1"/>
  <c r="AP165" i="24" s="1"/>
  <c r="AP694" i="24" a="1"/>
  <c r="AP694" i="24" s="1"/>
  <c r="AP118" i="24" a="1"/>
  <c r="AP118" i="24" s="1"/>
  <c r="AP83" i="24" a="1"/>
  <c r="AP83" i="24" s="1"/>
  <c r="AP58" i="24" a="1"/>
  <c r="AP58" i="24" s="1"/>
  <c r="AP33" i="24" a="1"/>
  <c r="AP33" i="24" s="1"/>
  <c r="AP244" i="24" a="1"/>
  <c r="AP244" i="24" s="1"/>
  <c r="AP40" i="24" a="1"/>
  <c r="AP40" i="24" s="1"/>
  <c r="AP52" i="24" a="1"/>
  <c r="AP52" i="24" s="1"/>
  <c r="AP246" i="24" a="1"/>
  <c r="AP246" i="24" s="1"/>
  <c r="AP393" i="24" a="1"/>
  <c r="AP393" i="24" s="1"/>
  <c r="AP678" i="24" a="1"/>
  <c r="AP678" i="24" s="1"/>
  <c r="AP578" i="24" a="1"/>
  <c r="AP578" i="24" s="1"/>
  <c r="AP259" i="24" a="1"/>
  <c r="AP259" i="24" s="1"/>
  <c r="AP182" i="24" a="1"/>
  <c r="AP182" i="24" s="1"/>
  <c r="AP121" i="24" a="1"/>
  <c r="AP121" i="24" s="1"/>
  <c r="AP673" i="24" a="1"/>
  <c r="AP673" i="24" s="1"/>
  <c r="AP634" i="24" a="1"/>
  <c r="AP634" i="24" s="1"/>
  <c r="AP580" i="24" a="1"/>
  <c r="AP580" i="24" s="1"/>
  <c r="AP367" i="24" a="1"/>
  <c r="AP367" i="24" s="1"/>
  <c r="AP126" i="24" a="1"/>
  <c r="AP126" i="24" s="1"/>
  <c r="AP162" i="24" a="1"/>
  <c r="AP162" i="24" s="1"/>
  <c r="AP35" i="24" a="1"/>
  <c r="AP35" i="24" s="1"/>
  <c r="AP78" i="24" a="1"/>
  <c r="AP78" i="24" s="1"/>
  <c r="AP208" i="24" a="1"/>
  <c r="AP208" i="24" s="1"/>
  <c r="AP775" i="24" a="1"/>
  <c r="AP775" i="24" s="1"/>
  <c r="AP596" i="24" a="1"/>
  <c r="AP596" i="24" s="1"/>
  <c r="AP499" i="24" a="1"/>
  <c r="AP499" i="24" s="1"/>
  <c r="AP170" i="24" a="1"/>
  <c r="AP170" i="24" s="1"/>
  <c r="AP116" i="24" a="1"/>
  <c r="AP116" i="24" s="1"/>
  <c r="AP79" i="24" a="1"/>
  <c r="AP79" i="24" s="1"/>
  <c r="AP505" i="24" a="1"/>
  <c r="AP505" i="24" s="1"/>
  <c r="AP430" i="24" a="1"/>
  <c r="AP430" i="24" s="1"/>
  <c r="AP398" i="24" a="1"/>
  <c r="AP398" i="24" s="1"/>
  <c r="AP726" i="24" a="1"/>
  <c r="AP726" i="24" s="1"/>
  <c r="AP22" i="24" a="1"/>
  <c r="AP22" i="24" s="1"/>
  <c r="AP122" i="24" a="1"/>
  <c r="AP122" i="24" s="1"/>
  <c r="AP88" i="24" a="1"/>
  <c r="AP88" i="24" s="1"/>
  <c r="AP23" i="24" a="1"/>
  <c r="AP23" i="24" s="1"/>
  <c r="AP752" i="24" a="1"/>
  <c r="AP752" i="24" s="1"/>
  <c r="AP572" i="24" a="1"/>
  <c r="AP572" i="24" s="1"/>
  <c r="AP448" i="24" a="1"/>
  <c r="AP448" i="24" s="1"/>
  <c r="AP228" i="24" a="1"/>
  <c r="AP228" i="24" s="1"/>
  <c r="AP153" i="24" a="1"/>
  <c r="AP153" i="24" s="1"/>
  <c r="AP65" i="24" a="1"/>
  <c r="AP65" i="24" s="1"/>
  <c r="AP699" i="24" a="1"/>
  <c r="AP699" i="24" s="1"/>
  <c r="AP560" i="24" a="1"/>
  <c r="AP560" i="24" s="1"/>
  <c r="AP445" i="24" a="1"/>
  <c r="AP445" i="24" s="1"/>
  <c r="AP283" i="24" a="1"/>
  <c r="AP283" i="24" s="1"/>
  <c r="AP447" i="24" a="1"/>
  <c r="AP447" i="24" s="1"/>
  <c r="AP106" i="24" a="1"/>
  <c r="AP106" i="24" s="1"/>
  <c r="AP722" i="24" a="1"/>
  <c r="AP722" i="24" s="1"/>
  <c r="AN421" i="24" a="1"/>
  <c r="AN421" i="24" s="1"/>
  <c r="AP548" i="24" a="1"/>
  <c r="AP548" i="24" s="1"/>
  <c r="AP533" i="24" a="1"/>
  <c r="AP533" i="24" s="1"/>
  <c r="AP524" i="24" a="1"/>
  <c r="AP524" i="24" s="1"/>
  <c r="AP526" i="24" a="1"/>
  <c r="AP526" i="24" s="1"/>
  <c r="AP440" i="24" a="1"/>
  <c r="AP440" i="24" s="1"/>
  <c r="AP304" i="24" a="1"/>
  <c r="AP304" i="24" s="1"/>
  <c r="AP709" i="24" a="1"/>
  <c r="AP709" i="24" s="1"/>
  <c r="AP600" i="24" a="1"/>
  <c r="AP600" i="24" s="1"/>
  <c r="AP498" i="24" a="1"/>
  <c r="AP498" i="24" s="1"/>
  <c r="AP772" i="24" a="1"/>
  <c r="AP772" i="24" s="1"/>
  <c r="AP660" i="24" a="1"/>
  <c r="AP660" i="24" s="1"/>
  <c r="AP575" i="24" a="1"/>
  <c r="AP575" i="24" s="1"/>
  <c r="AP773" i="24" a="1"/>
  <c r="AP773" i="24" s="1"/>
  <c r="AP237" i="24" a="1"/>
  <c r="AP237" i="24" s="1"/>
  <c r="AP780" i="24" a="1"/>
  <c r="AP780" i="24" s="1"/>
  <c r="AP473" i="24" a="1"/>
  <c r="AP473" i="24" s="1"/>
  <c r="AP339" i="24" a="1"/>
  <c r="AP339" i="24" s="1"/>
  <c r="AP193" i="24" a="1"/>
  <c r="AP193" i="24" s="1"/>
  <c r="AP482" i="24" a="1"/>
  <c r="AP482" i="24" s="1"/>
  <c r="AP477" i="24" a="1"/>
  <c r="AP477" i="24" s="1"/>
  <c r="AP485" i="24" a="1"/>
  <c r="AP485" i="24" s="1"/>
  <c r="AP464" i="24" a="1"/>
  <c r="AP464" i="24" s="1"/>
  <c r="AP735" i="24" a="1"/>
  <c r="AP735" i="24" s="1"/>
  <c r="AP766" i="24" a="1"/>
  <c r="AP766" i="24" s="1"/>
  <c r="AP739" i="24" a="1"/>
  <c r="AP739" i="24" s="1"/>
  <c r="AP8" i="24" a="1"/>
  <c r="AP8" i="24" s="1"/>
  <c r="AP737" i="24" a="1"/>
  <c r="AP737" i="24" s="1"/>
  <c r="AP611" i="24" a="1"/>
  <c r="AP611" i="24" s="1"/>
  <c r="AP405" i="24" a="1"/>
  <c r="AP405" i="24" s="1"/>
  <c r="AP390" i="24" a="1"/>
  <c r="AP390" i="24" s="1"/>
  <c r="AP141" i="24" a="1"/>
  <c r="AP141" i="24" s="1"/>
  <c r="AP67" i="24" a="1"/>
  <c r="AP67" i="24" s="1"/>
  <c r="AP262" i="24" a="1"/>
  <c r="AP262" i="24" s="1"/>
  <c r="AP444" i="24" a="1"/>
  <c r="AP444" i="24" s="1"/>
  <c r="AP342" i="24" a="1"/>
  <c r="AP342" i="24" s="1"/>
  <c r="AP632" i="24" a="1"/>
  <c r="AP632" i="24" s="1"/>
  <c r="AP595" i="24" a="1"/>
  <c r="AP595" i="24" s="1"/>
  <c r="AP31" i="24" a="1"/>
  <c r="AP31" i="24" s="1"/>
  <c r="AP29" i="24" a="1"/>
  <c r="AP29" i="24" s="1"/>
  <c r="AP239" i="24" a="1"/>
  <c r="AP239" i="24" s="1"/>
  <c r="AP310" i="24" a="1"/>
  <c r="AP310" i="24" s="1"/>
  <c r="AP32" i="24" a="1"/>
  <c r="AP32" i="24" s="1"/>
  <c r="AP242" i="24" a="1"/>
  <c r="AP242" i="24" s="1"/>
  <c r="AP210" i="24" a="1"/>
  <c r="AP210" i="24" s="1"/>
  <c r="AP166" i="24" a="1"/>
  <c r="AP166" i="24" s="1"/>
  <c r="AP321" i="24" a="1"/>
  <c r="AP321" i="24" s="1"/>
  <c r="AP617" i="24" a="1"/>
  <c r="AP617" i="24" s="1"/>
  <c r="AP509" i="24" a="1"/>
  <c r="AP509" i="24" s="1"/>
  <c r="AP183" i="24" a="1"/>
  <c r="AP183" i="24" s="1"/>
  <c r="AP15" i="24" a="1"/>
  <c r="AP15" i="24" s="1"/>
  <c r="AP26" i="24" a="1"/>
  <c r="AP26" i="24" s="1"/>
  <c r="AP606" i="24" a="1"/>
  <c r="AP606" i="24" s="1"/>
  <c r="AP523" i="24" a="1"/>
  <c r="AP523" i="24" s="1"/>
  <c r="AP511" i="24" a="1"/>
  <c r="AP511" i="24" s="1"/>
  <c r="AP291" i="24" a="1"/>
  <c r="AP291" i="24" s="1"/>
  <c r="AP94" i="24" a="1"/>
  <c r="AP94" i="24" s="1"/>
  <c r="AP117" i="24" a="1"/>
  <c r="AP117" i="24" s="1"/>
  <c r="AP195" i="24" a="1"/>
  <c r="AP195" i="24" s="1"/>
  <c r="AP315" i="24" a="1"/>
  <c r="AP315" i="24" s="1"/>
  <c r="AP779" i="24" a="1"/>
  <c r="AP779" i="24" s="1"/>
  <c r="AP704" i="24" a="1"/>
  <c r="AP704" i="24" s="1"/>
  <c r="AP529" i="24" a="1"/>
  <c r="AP529" i="24" s="1"/>
  <c r="AP413" i="24" a="1"/>
  <c r="AP413" i="24" s="1"/>
  <c r="AP124" i="24" a="1"/>
  <c r="AP124" i="24" s="1"/>
  <c r="AP28" i="24" a="1"/>
  <c r="AP28" i="24" s="1"/>
  <c r="AP289" i="24" a="1"/>
  <c r="AP289" i="24" s="1"/>
  <c r="AP417" i="24" a="1"/>
  <c r="AP417" i="24" s="1"/>
  <c r="AP369" i="24" a="1"/>
  <c r="AP369" i="24" s="1"/>
  <c r="AP271" i="24" a="1"/>
  <c r="AP271" i="24" s="1"/>
  <c r="AP624" i="24" a="1"/>
  <c r="AP624" i="24" s="1"/>
  <c r="AP54" i="24" a="1"/>
  <c r="AP54" i="24" s="1"/>
  <c r="AP74" i="24" a="1"/>
  <c r="AP74" i="24" s="1"/>
  <c r="AP12" i="24" a="1"/>
  <c r="AP12" i="24" s="1"/>
  <c r="AP745" i="24" a="1"/>
  <c r="AP745" i="24" s="1"/>
  <c r="AP688" i="24" a="1"/>
  <c r="AP688" i="24" s="1"/>
  <c r="AP503" i="24" a="1"/>
  <c r="AP503" i="24" s="1"/>
  <c r="AP397" i="24" a="1"/>
  <c r="AP397" i="24" s="1"/>
  <c r="AP148" i="24" a="1"/>
  <c r="AP148" i="24" s="1"/>
  <c r="AP73" i="24" a="1"/>
  <c r="AP73" i="24" s="1"/>
  <c r="AP269" i="24" a="1"/>
  <c r="AP269" i="24" s="1"/>
  <c r="AP574" i="24" a="1"/>
  <c r="AP574" i="24" s="1"/>
  <c r="AP446" i="24" a="1"/>
  <c r="AP446" i="24" s="1"/>
  <c r="AP293" i="24" a="1"/>
  <c r="AP293" i="24" s="1"/>
  <c r="AP181" i="24" a="1"/>
  <c r="AP181" i="24" s="1"/>
  <c r="AP107" i="24" a="1"/>
  <c r="AP107" i="24" s="1"/>
  <c r="AP727" i="24" a="1"/>
  <c r="AP727" i="24" s="1"/>
  <c r="AP583" i="24" a="1"/>
  <c r="AP583" i="24" s="1"/>
  <c r="AP441" i="24" a="1"/>
  <c r="AP441" i="24" s="1"/>
  <c r="AP476" i="24" a="1"/>
  <c r="AP476" i="24" s="1"/>
  <c r="AP433" i="24" a="1"/>
  <c r="AP433" i="24" s="1"/>
  <c r="AP434" i="24" a="1"/>
  <c r="AP434" i="24" s="1"/>
  <c r="AP365" i="24" a="1"/>
  <c r="AP365" i="24" s="1"/>
  <c r="AP620" i="24" a="1"/>
  <c r="AP620" i="24" s="1"/>
  <c r="AP623" i="24" a="1"/>
  <c r="AP623" i="24" s="1"/>
  <c r="AP516" i="24" a="1"/>
  <c r="AP516" i="24" s="1"/>
  <c r="AP418" i="24" a="1"/>
  <c r="AP418" i="24" s="1"/>
  <c r="AP701" i="24" a="1"/>
  <c r="AP701" i="24" s="1"/>
  <c r="AP585" i="24" a="1"/>
  <c r="AP585" i="24" s="1"/>
  <c r="AP493" i="24" a="1"/>
  <c r="AP493" i="24" s="1"/>
  <c r="AP751" i="24" a="1"/>
  <c r="AP751" i="24" s="1"/>
  <c r="AP732" i="24" a="1"/>
  <c r="AP732" i="24" s="1"/>
  <c r="AP700" i="24" a="1"/>
  <c r="AP700" i="24" s="1"/>
  <c r="AP530" i="24" a="1"/>
  <c r="AP530" i="24" s="1"/>
  <c r="AP215" i="24" a="1"/>
  <c r="AP215" i="24" s="1"/>
  <c r="AP764" i="24" a="1"/>
  <c r="AP764" i="24" s="1"/>
  <c r="AP399" i="24" a="1"/>
  <c r="AP399" i="24" s="1"/>
  <c r="AP396" i="24" a="1"/>
  <c r="AP396" i="24" s="1"/>
  <c r="AP409" i="24" a="1"/>
  <c r="AP409" i="24" s="1"/>
  <c r="AP349" i="24" a="1"/>
  <c r="AP349" i="24" s="1"/>
  <c r="AP733" i="24" a="1"/>
  <c r="AP733" i="24" s="1"/>
  <c r="AP692" i="24" a="1"/>
  <c r="AP692" i="24" s="1"/>
  <c r="AP674" i="24" a="1"/>
  <c r="AP674" i="24" s="1"/>
  <c r="AP275" i="24" a="1"/>
  <c r="AP275" i="24" s="1"/>
  <c r="AP664" i="24" a="1"/>
  <c r="AP664" i="24" s="1"/>
  <c r="AP543" i="24" a="1"/>
  <c r="AP543" i="24" s="1"/>
  <c r="AP327" i="24" a="1"/>
  <c r="AP327" i="24" s="1"/>
  <c r="AP309" i="24" a="1"/>
  <c r="AP309" i="24" s="1"/>
  <c r="AP53" i="24" a="1"/>
  <c r="AP53" i="24" s="1"/>
  <c r="AP226" i="24" a="1"/>
  <c r="AP226" i="24" s="1"/>
  <c r="AP450" i="24" a="1"/>
  <c r="AP450" i="24" s="1"/>
  <c r="AP378" i="24" a="1"/>
  <c r="AP378" i="24" s="1"/>
  <c r="AP736" i="24" a="1"/>
  <c r="AP736" i="24" s="1"/>
  <c r="AP557" i="24" a="1"/>
  <c r="AP557" i="24" s="1"/>
  <c r="AP527" i="24" a="1"/>
  <c r="AP527" i="24" s="1"/>
  <c r="AP281" i="24" a="1"/>
  <c r="AP281" i="24" s="1"/>
  <c r="AP299" i="24" a="1"/>
  <c r="AP299" i="24" s="1"/>
  <c r="AP353" i="24" a="1"/>
  <c r="AP353" i="24" s="1"/>
  <c r="AP758" i="24" a="1"/>
  <c r="AP758" i="24" s="1"/>
  <c r="AP149" i="24" a="1"/>
  <c r="AP149" i="24" s="1"/>
  <c r="AP455" i="24" a="1"/>
  <c r="AP455" i="24" s="1"/>
  <c r="AP90" i="24" a="1"/>
  <c r="AP90" i="24" s="1"/>
  <c r="AP120" i="24" a="1"/>
  <c r="AP120" i="24" s="1"/>
  <c r="AP720" i="24" a="1"/>
  <c r="AP720" i="24" s="1"/>
  <c r="AP542" i="24" a="1"/>
  <c r="AP542" i="24" s="1"/>
  <c r="AP442" i="24" a="1"/>
  <c r="AP442" i="24" s="1"/>
  <c r="AP140" i="24" a="1"/>
  <c r="AP140" i="24" s="1"/>
  <c r="AP46" i="24" a="1"/>
  <c r="AP46" i="24" s="1"/>
  <c r="AP238" i="24" a="1"/>
  <c r="AP238" i="24" s="1"/>
  <c r="AP522" i="24" a="1"/>
  <c r="AP522" i="24" s="1"/>
  <c r="AP778" i="24" a="1"/>
  <c r="AP778" i="24" s="1"/>
  <c r="AP415" i="24" a="1"/>
  <c r="AP415" i="24" s="1"/>
  <c r="AP742" i="24" a="1"/>
  <c r="AP742" i="24" s="1"/>
  <c r="AP69" i="24" a="1"/>
  <c r="AP69" i="24" s="1"/>
  <c r="AP249" i="24" a="1"/>
  <c r="AP249" i="24" s="1"/>
  <c r="AP151" i="24" a="1"/>
  <c r="AP151" i="24" s="1"/>
  <c r="AP746" i="24" a="1"/>
  <c r="AP746" i="24" s="1"/>
  <c r="AP687" i="24" a="1"/>
  <c r="AP687" i="24" s="1"/>
  <c r="AP633" i="24" a="1"/>
  <c r="AP633" i="24" s="1"/>
  <c r="AP435" i="24" a="1"/>
  <c r="AP435" i="24" s="1"/>
  <c r="AP340" i="24" a="1"/>
  <c r="AP340" i="24" s="1"/>
  <c r="AP286" i="24" a="1"/>
  <c r="AP286" i="24" s="1"/>
  <c r="AP188" i="24" a="1"/>
  <c r="AP188" i="24" s="1"/>
  <c r="AP206" i="24" a="1"/>
  <c r="AP206" i="24" s="1"/>
  <c r="AP322" i="24" a="1"/>
  <c r="AP322" i="24" s="1"/>
  <c r="AP253" i="24" a="1"/>
  <c r="AP253" i="24" s="1"/>
  <c r="AP655" i="24" a="1"/>
  <c r="AP655" i="24" s="1"/>
  <c r="AP556" i="24" a="1"/>
  <c r="AP556" i="24" s="1"/>
  <c r="AP301" i="24" a="1"/>
  <c r="AP301" i="24" s="1"/>
  <c r="AP224" i="24" a="1"/>
  <c r="AP224" i="24" s="1"/>
  <c r="AP263" i="24" a="1"/>
  <c r="AP263" i="24" s="1"/>
  <c r="AP714" i="24" a="1"/>
  <c r="AP714" i="24" s="1"/>
  <c r="AP672" i="24" a="1"/>
  <c r="AP672" i="24" s="1"/>
  <c r="AP618" i="24" a="1"/>
  <c r="AP618" i="24" s="1"/>
  <c r="AP414" i="24" a="1"/>
  <c r="AP414" i="24" s="1"/>
  <c r="AP326" i="24" a="1"/>
  <c r="AP326" i="24" s="1"/>
  <c r="AP61" i="24" a="1"/>
  <c r="AP61" i="24" s="1"/>
  <c r="AP240" i="24" a="1"/>
  <c r="AP240" i="24" s="1"/>
  <c r="AP178" i="24" a="1"/>
  <c r="AP178" i="24" s="1"/>
  <c r="I2" i="32"/>
  <c r="AP318" i="24" a="1"/>
  <c r="AP318" i="24" s="1"/>
  <c r="AP197" i="24" a="1"/>
  <c r="AP197" i="24" s="1"/>
  <c r="AP108" i="24" a="1"/>
  <c r="AP108" i="24" s="1"/>
  <c r="AP729" i="24" a="1"/>
  <c r="AP729" i="24" s="1"/>
  <c r="AP601" i="24" a="1"/>
  <c r="AP601" i="24" s="1"/>
  <c r="T112" i="31"/>
  <c r="AF108" i="31"/>
  <c r="T2" i="31"/>
  <c r="T10" i="31"/>
  <c r="T18" i="31"/>
  <c r="T26" i="31"/>
  <c r="T34" i="31"/>
  <c r="T42" i="31"/>
  <c r="T50" i="31"/>
  <c r="T58" i="31"/>
  <c r="T66" i="31"/>
  <c r="T74" i="31"/>
  <c r="T82" i="31"/>
  <c r="T90" i="31"/>
  <c r="T98" i="31"/>
  <c r="T113" i="31"/>
  <c r="AF109" i="31"/>
  <c r="T3" i="31"/>
  <c r="T11" i="31"/>
  <c r="T19" i="31"/>
  <c r="T27" i="31"/>
  <c r="T35" i="31"/>
  <c r="T43" i="31"/>
  <c r="T51" i="31"/>
  <c r="T59" i="31"/>
  <c r="T67" i="31"/>
  <c r="T75" i="31"/>
  <c r="T83" i="31"/>
  <c r="T91" i="31"/>
  <c r="T99" i="31"/>
  <c r="T106" i="31"/>
  <c r="T114" i="31"/>
  <c r="AF112" i="31"/>
  <c r="AP56" i="24" s="1" a="1"/>
  <c r="AP56" i="24" s="1"/>
  <c r="T4" i="31"/>
  <c r="T12" i="31"/>
  <c r="T20" i="31"/>
  <c r="T28" i="31"/>
  <c r="T36" i="31"/>
  <c r="T44" i="31"/>
  <c r="T107" i="31"/>
  <c r="T115" i="31"/>
  <c r="AF115" i="31"/>
  <c r="T5" i="31"/>
  <c r="T13" i="31"/>
  <c r="T21" i="31"/>
  <c r="T29" i="31"/>
  <c r="T37" i="31"/>
  <c r="T45" i="31"/>
  <c r="T53" i="31"/>
  <c r="T61" i="31"/>
  <c r="T69" i="31"/>
  <c r="T77" i="31"/>
  <c r="T85" i="31"/>
  <c r="T93" i="31"/>
  <c r="T101" i="31"/>
  <c r="T108" i="31"/>
  <c r="T6" i="31"/>
  <c r="T14" i="31"/>
  <c r="T22" i="31"/>
  <c r="T30" i="31"/>
  <c r="T38" i="31"/>
  <c r="T46" i="31"/>
  <c r="T54" i="31"/>
  <c r="T62" i="31"/>
  <c r="T70" i="31"/>
  <c r="T78" i="31"/>
  <c r="T86" i="31"/>
  <c r="T94" i="31"/>
  <c r="T102" i="31"/>
  <c r="T109" i="31"/>
  <c r="T7" i="31"/>
  <c r="T15" i="31"/>
  <c r="T23" i="31"/>
  <c r="T31" i="31"/>
  <c r="T39" i="31"/>
  <c r="T47" i="31"/>
  <c r="T55" i="31"/>
  <c r="T63" i="31"/>
  <c r="T71" i="31"/>
  <c r="T79" i="31"/>
  <c r="T87" i="31"/>
  <c r="T95" i="31"/>
  <c r="T103" i="31"/>
  <c r="T110" i="31"/>
  <c r="T8" i="31"/>
  <c r="T16" i="31"/>
  <c r="T24" i="31"/>
  <c r="T32" i="31"/>
  <c r="T40" i="31"/>
  <c r="T48" i="31"/>
  <c r="T56" i="31"/>
  <c r="T64" i="31"/>
  <c r="T72" i="31"/>
  <c r="T80" i="31"/>
  <c r="T88" i="31"/>
  <c r="T96" i="31"/>
  <c r="T104" i="31"/>
  <c r="T57" i="31"/>
  <c r="T89" i="31"/>
  <c r="T9" i="31"/>
  <c r="T60" i="31"/>
  <c r="T92" i="31"/>
  <c r="T17" i="31"/>
  <c r="T65" i="31"/>
  <c r="T97" i="31"/>
  <c r="T25" i="31"/>
  <c r="T68" i="31"/>
  <c r="T100" i="31"/>
  <c r="T111" i="31"/>
  <c r="T33" i="31"/>
  <c r="T73" i="31"/>
  <c r="T105" i="31"/>
  <c r="T41" i="31"/>
  <c r="T76" i="31"/>
  <c r="AF107" i="31"/>
  <c r="T49" i="31"/>
  <c r="T81" i="31"/>
  <c r="T52" i="31"/>
  <c r="T84" i="31"/>
  <c r="AF111" i="31"/>
  <c r="AF113" i="31"/>
  <c r="AF96" i="31"/>
  <c r="AP132" i="24" s="1" a="1"/>
  <c r="AP132" i="24" s="1"/>
  <c r="AF80" i="31"/>
  <c r="AF64" i="31"/>
  <c r="AF48" i="31"/>
  <c r="AF32" i="31"/>
  <c r="AF95" i="31"/>
  <c r="AF79" i="31"/>
  <c r="AF63" i="31"/>
  <c r="AF47" i="31"/>
  <c r="AF31" i="31"/>
  <c r="AF94" i="31"/>
  <c r="AF78" i="31"/>
  <c r="AF62" i="31"/>
  <c r="AF46" i="31"/>
  <c r="AF30" i="31"/>
  <c r="AF93" i="31"/>
  <c r="AP186" i="24" s="1" a="1"/>
  <c r="AP186" i="24" s="1"/>
  <c r="AF77" i="31"/>
  <c r="AF61" i="31"/>
  <c r="AF45" i="31"/>
  <c r="AF29" i="31"/>
  <c r="AF92" i="31"/>
  <c r="AF76" i="31"/>
  <c r="AP335" i="24" s="1" a="1"/>
  <c r="AP335" i="24" s="1"/>
  <c r="AF60" i="31"/>
  <c r="AF44" i="31"/>
  <c r="AF28" i="31"/>
  <c r="AF91" i="31"/>
  <c r="AF106" i="31"/>
  <c r="AF104" i="31"/>
  <c r="AP77" i="24" s="1" a="1"/>
  <c r="AP77" i="24" s="1"/>
  <c r="AF88" i="31"/>
  <c r="AP665" i="24" s="1" a="1"/>
  <c r="AP665" i="24" s="1"/>
  <c r="AF72" i="31"/>
  <c r="AP292" i="24" s="1" a="1"/>
  <c r="AP292" i="24" s="1"/>
  <c r="AF56" i="31"/>
  <c r="AF40" i="31"/>
  <c r="AP328" i="24" s="1" a="1"/>
  <c r="AP328" i="24" s="1"/>
  <c r="AF103" i="31"/>
  <c r="AF87" i="31"/>
  <c r="AP663" i="24" s="1" a="1"/>
  <c r="AP663" i="24" s="1"/>
  <c r="AF71" i="31"/>
  <c r="AF55" i="31"/>
  <c r="AF39" i="31"/>
  <c r="AP300" i="24" s="1" a="1"/>
  <c r="AP300" i="24" s="1"/>
  <c r="AF102" i="31"/>
  <c r="AF86" i="31"/>
  <c r="AP150" i="24" s="1" a="1"/>
  <c r="AP150" i="24" s="1"/>
  <c r="AF70" i="31"/>
  <c r="AF54" i="31"/>
  <c r="AF38" i="31"/>
  <c r="AF101" i="31"/>
  <c r="AP388" i="24" s="1" a="1"/>
  <c r="AP388" i="24" s="1"/>
  <c r="AF85" i="31"/>
  <c r="AF69" i="31"/>
  <c r="AP223" i="24" s="1" a="1"/>
  <c r="AP223" i="24" s="1"/>
  <c r="AF53" i="31"/>
  <c r="AF37" i="31"/>
  <c r="AP534" i="24" s="1" a="1"/>
  <c r="AP534" i="24" s="1"/>
  <c r="AF100" i="31"/>
  <c r="AF84" i="31"/>
  <c r="AP400" i="24" s="1" a="1"/>
  <c r="AP400" i="24" s="1"/>
  <c r="AF68" i="31"/>
  <c r="AF52" i="31"/>
  <c r="AF36" i="31"/>
  <c r="AP80" i="24" s="1" a="1"/>
  <c r="AP80" i="24" s="1"/>
  <c r="AF99" i="31"/>
  <c r="AF83" i="31"/>
  <c r="AP538" i="24" s="1" a="1"/>
  <c r="AP538" i="24" s="1"/>
  <c r="AF110" i="31"/>
  <c r="AF89" i="31"/>
  <c r="AP174" i="24" s="1" a="1"/>
  <c r="AP174" i="24" s="1"/>
  <c r="AF34" i="31"/>
  <c r="AF105" i="31"/>
  <c r="AF73" i="31"/>
  <c r="AF82" i="31"/>
  <c r="AP592" i="24" s="1" a="1"/>
  <c r="AP592" i="24" s="1"/>
  <c r="AF49" i="31"/>
  <c r="AF59" i="31"/>
  <c r="AF114" i="31"/>
  <c r="AP607" i="24" s="1" a="1"/>
  <c r="AP607" i="24" s="1"/>
  <c r="AF75" i="31"/>
  <c r="AF90" i="31"/>
  <c r="AF74" i="31"/>
  <c r="AP225" i="24" s="1" a="1"/>
  <c r="AP225" i="24" s="1"/>
  <c r="AF58" i="31"/>
  <c r="AP267" i="24" s="1" a="1"/>
  <c r="AP267" i="24" s="1"/>
  <c r="AF42" i="31"/>
  <c r="AF57" i="31"/>
  <c r="AF41" i="31"/>
  <c r="AP329" i="24" s="1" a="1"/>
  <c r="AP329" i="24" s="1"/>
  <c r="AF67" i="31"/>
  <c r="AF51" i="31"/>
  <c r="AF35" i="31"/>
  <c r="AF50" i="31"/>
  <c r="AF43" i="31"/>
  <c r="AF27" i="31"/>
  <c r="AF81" i="31"/>
  <c r="AP788" i="24" s="1" a="1"/>
  <c r="AP788" i="24" s="1"/>
  <c r="AF97" i="31"/>
  <c r="AF98" i="31"/>
  <c r="AF65" i="31"/>
  <c r="AP155" i="24" s="1" a="1"/>
  <c r="AP155" i="24" s="1"/>
  <c r="AF33" i="31"/>
  <c r="AF66" i="31"/>
  <c r="AF3" i="31"/>
  <c r="AP552" i="24" a="1"/>
  <c r="AP552" i="24" s="1"/>
  <c r="AP381" i="24" a="1"/>
  <c r="AP381" i="24" s="1"/>
  <c r="AP372" i="24" a="1"/>
  <c r="AP372" i="24" s="1"/>
  <c r="AP338" i="24" a="1"/>
  <c r="AP338" i="24" s="1"/>
  <c r="AP373" i="24" a="1"/>
  <c r="AP373" i="24" s="1"/>
  <c r="AP277" i="24" a="1"/>
  <c r="AP277" i="24" s="1"/>
  <c r="AP284" i="24" a="1"/>
  <c r="AP284" i="24" s="1"/>
  <c r="AP508" i="24" a="1"/>
  <c r="AP508" i="24" s="1"/>
  <c r="AP432" i="24" a="1"/>
  <c r="AP432" i="24" s="1"/>
  <c r="AP285" i="24" a="1"/>
  <c r="AP285" i="24" s="1"/>
  <c r="AP615" i="24" a="1"/>
  <c r="AP615" i="24" s="1"/>
  <c r="AP507" i="24" a="1"/>
  <c r="AP507" i="24" s="1"/>
  <c r="AP401" i="24" a="1"/>
  <c r="AP401" i="24" s="1"/>
  <c r="AP757" i="24" a="1"/>
  <c r="AP757" i="24" s="1"/>
  <c r="AP652" i="24" a="1"/>
  <c r="AP652" i="24" s="1"/>
  <c r="AP636" i="24" a="1"/>
  <c r="AP636" i="24" s="1"/>
  <c r="AP695" i="24" a="1"/>
  <c r="AP695" i="24" s="1"/>
  <c r="AP724" i="24" a="1"/>
  <c r="AP724" i="24" s="1"/>
  <c r="AP691" i="24" a="1"/>
  <c r="AP691" i="24" s="1"/>
  <c r="AP461" i="24" a="1"/>
  <c r="AP461" i="24" s="1"/>
  <c r="AP332" i="24" a="1"/>
  <c r="AP332" i="24" s="1"/>
  <c r="AP317" i="24" a="1"/>
  <c r="AP317" i="24" s="1"/>
  <c r="AP762" i="24" a="1"/>
  <c r="AP762" i="24" s="1"/>
  <c r="AP653" i="24" a="1"/>
  <c r="AP653" i="24" s="1"/>
  <c r="AP622" i="24" a="1"/>
  <c r="AP622" i="24" s="1"/>
  <c r="AP706" i="24" a="1"/>
  <c r="AP706" i="24" s="1"/>
  <c r="AP581" i="24" a="1"/>
  <c r="AP581" i="24" s="1"/>
  <c r="AP480" i="24" a="1"/>
  <c r="AP480" i="24" s="1"/>
  <c r="AP160" i="24" a="1"/>
  <c r="AP160" i="24" s="1"/>
  <c r="AP49" i="24" a="1"/>
  <c r="AP49" i="24" s="1"/>
  <c r="AP258" i="24" a="1"/>
  <c r="AP258" i="24" s="1"/>
  <c r="AP145" i="24" a="1"/>
  <c r="AP145" i="24" s="1"/>
  <c r="AP136" i="24" a="1"/>
  <c r="AP136" i="24" s="1"/>
  <c r="AP296" i="24" a="1"/>
  <c r="AP296" i="24" s="1"/>
  <c r="AP671" i="24" a="1"/>
  <c r="AP671" i="24" s="1"/>
  <c r="AP489" i="24" a="1"/>
  <c r="AP489" i="24" s="1"/>
  <c r="AP470" i="24" a="1"/>
  <c r="AP470" i="24" s="1"/>
  <c r="AP199" i="24" a="1"/>
  <c r="AP199" i="24" s="1"/>
  <c r="AP204" i="24" a="1"/>
  <c r="AP204" i="24" s="1"/>
  <c r="AP11" i="24" a="1"/>
  <c r="AP11" i="24" s="1"/>
  <c r="AP669" i="24" a="1"/>
  <c r="AP669" i="24" s="1"/>
  <c r="AP111" i="24" a="1"/>
  <c r="AP111" i="24" s="1"/>
  <c r="AP16" i="24" a="1"/>
  <c r="AP16" i="24" s="1"/>
  <c r="AP51" i="24" a="1"/>
  <c r="AP51" i="24" s="1"/>
  <c r="AP25" i="24" a="1"/>
  <c r="AP25" i="24" s="1"/>
  <c r="AP648" i="24" a="1"/>
  <c r="AP648" i="24" s="1"/>
  <c r="AP471" i="24" a="1"/>
  <c r="AP471" i="24" s="1"/>
  <c r="AP358" i="24" a="1"/>
  <c r="AP358" i="24" s="1"/>
  <c r="AP30" i="24" a="1"/>
  <c r="AP30" i="24" s="1"/>
  <c r="AP203" i="24" a="1"/>
  <c r="AP203" i="24" s="1"/>
  <c r="AP157" i="24" a="1"/>
  <c r="AP157" i="24" s="1"/>
  <c r="AP438" i="24" a="1"/>
  <c r="AP438" i="24" s="1"/>
  <c r="AP386" i="24" a="1"/>
  <c r="AP386" i="24" s="1"/>
  <c r="AP320" i="24" a="1"/>
  <c r="AP320" i="24" s="1"/>
  <c r="AP639" i="24" a="1"/>
  <c r="AP639" i="24" s="1"/>
  <c r="AP316" i="24" a="1"/>
  <c r="AP316" i="24" s="1"/>
  <c r="AP362" i="24" a="1"/>
  <c r="AP362" i="24" s="1"/>
  <c r="AP114" i="24" a="1"/>
  <c r="AP114" i="24" s="1"/>
  <c r="AP658" i="24" a="1"/>
  <c r="AP658" i="24" s="1"/>
  <c r="AP627" i="24" a="1"/>
  <c r="AP627" i="24" s="1"/>
  <c r="AP565" i="24" a="1"/>
  <c r="AP565" i="24" s="1"/>
  <c r="AP359" i="24" a="1"/>
  <c r="AP359" i="24" s="1"/>
  <c r="AP70" i="24" a="1"/>
  <c r="AP70" i="24" s="1"/>
  <c r="AP212" i="24" a="1"/>
  <c r="AP212" i="24" s="1"/>
  <c r="AP130" i="24" a="1"/>
  <c r="AP130" i="24" s="1"/>
  <c r="AP96" i="24" a="1"/>
  <c r="AP96" i="24" s="1"/>
  <c r="AP185" i="24" a="1"/>
  <c r="AP185" i="24" s="1"/>
  <c r="AP759" i="24" a="1"/>
  <c r="AP759" i="24" s="1"/>
  <c r="AP579" i="24" a="1"/>
  <c r="AP579" i="24" s="1"/>
  <c r="AP488" i="24" a="1"/>
  <c r="AP488" i="24" s="1"/>
  <c r="AP235" i="24" a="1"/>
  <c r="AP235" i="24" s="1"/>
  <c r="AP161" i="24" a="1"/>
  <c r="AP161" i="24" s="1"/>
  <c r="AP180" i="24" a="1"/>
  <c r="AP180" i="24" s="1"/>
  <c r="AP642" i="24" a="1"/>
  <c r="AP642" i="24" s="1"/>
  <c r="AP590" i="24" a="1"/>
  <c r="AP590" i="24" s="1"/>
  <c r="AP551" i="24" a="1"/>
  <c r="AP551" i="24" s="1"/>
  <c r="AP334" i="24" a="1"/>
  <c r="AP334" i="24" s="1"/>
  <c r="AP55" i="24" a="1"/>
  <c r="AP55" i="24" s="1"/>
  <c r="AP272" i="24" a="1"/>
  <c r="AP272" i="24" s="1"/>
  <c r="AP152" i="24" a="1"/>
  <c r="AP152" i="24" s="1"/>
  <c r="AP24" i="24" a="1"/>
  <c r="AP24" i="24" s="1"/>
  <c r="AP475" i="24" a="1"/>
  <c r="AP475" i="24" s="1"/>
  <c r="AP202" i="24" a="1"/>
  <c r="AP202" i="24" s="1"/>
  <c r="AP109" i="24" a="1"/>
  <c r="AP109" i="24" s="1"/>
  <c r="AP755" i="24" a="1"/>
  <c r="AP755" i="24" s="1"/>
  <c r="AP619" i="24" a="1"/>
  <c r="AP619" i="24" s="1"/>
  <c r="AP494" i="24" a="1"/>
  <c r="AP494" i="24" s="1"/>
  <c r="AP352" i="24" a="1"/>
  <c r="AP352" i="24" s="1"/>
  <c r="AP765" i="24" a="1"/>
  <c r="AP765" i="24" s="1"/>
  <c r="AP312" i="24" a="1"/>
  <c r="AP312" i="24" s="1"/>
  <c r="AP677" i="24" a="1"/>
  <c r="AP677" i="24" s="1"/>
  <c r="AP436" i="24" a="1"/>
  <c r="AP436" i="24" s="1"/>
  <c r="AP348" i="24" a="1"/>
  <c r="AP348" i="24" s="1"/>
  <c r="AP308" i="24" a="1"/>
  <c r="AP308" i="24" s="1"/>
  <c r="AP298" i="24" a="1"/>
  <c r="AP298" i="24" s="1"/>
  <c r="AP681" i="24" a="1"/>
  <c r="AP681" i="24" s="1"/>
  <c r="AP288" i="24" a="1"/>
  <c r="AP288" i="24" s="1"/>
  <c r="AP723" i="24" a="1"/>
  <c r="AP723" i="24" s="1"/>
  <c r="AP713" i="24" a="1"/>
  <c r="AP713" i="24" s="1"/>
  <c r="AP427" i="24" a="1"/>
  <c r="AP427" i="24" s="1"/>
  <c r="AP356" i="24" a="1"/>
  <c r="AP356" i="24" s="1"/>
  <c r="AP613" i="24" a="1"/>
  <c r="AP613" i="24" s="1"/>
  <c r="AP501" i="24" a="1"/>
  <c r="AP501" i="24" s="1"/>
  <c r="AP419" i="24" a="1"/>
  <c r="AP419" i="24" s="1"/>
  <c r="AP192" i="24" a="1"/>
  <c r="AP192" i="24" s="1"/>
  <c r="AP684" i="24" a="1"/>
  <c r="AP684" i="24" s="1"/>
  <c r="AP576" i="24" a="1"/>
  <c r="AP576" i="24" s="1"/>
  <c r="AP568" i="24" a="1"/>
  <c r="AP568" i="24" s="1"/>
  <c r="AP749" i="24" a="1"/>
  <c r="AP749" i="24" s="1"/>
  <c r="AP644" i="24" a="1"/>
  <c r="AP644" i="24" s="1"/>
  <c r="AP629" i="24" a="1"/>
  <c r="AP629" i="24" s="1"/>
  <c r="AP771" i="24" a="1"/>
  <c r="AP771" i="24" s="1"/>
  <c r="AP143" i="24" a="1"/>
  <c r="AP143" i="24" s="1"/>
  <c r="AP459" i="24" a="1"/>
  <c r="AP459" i="24" s="1"/>
  <c r="AP465" i="24" a="1"/>
  <c r="AP465" i="24" s="1"/>
  <c r="AP570" i="24" a="1"/>
  <c r="AP570" i="24" s="1"/>
  <c r="AP547" i="24" a="1"/>
  <c r="AP547" i="24" s="1"/>
  <c r="AP531" i="24" a="1"/>
  <c r="AP531" i="24" s="1"/>
  <c r="AP635" i="24" a="1"/>
  <c r="AP635" i="24" s="1"/>
  <c r="AP453" i="24" a="1"/>
  <c r="AP453" i="24" s="1"/>
  <c r="AP376" i="24" a="1"/>
  <c r="AP376" i="24" s="1"/>
  <c r="AP783" i="24" a="1"/>
  <c r="AP783" i="24" s="1"/>
  <c r="AP164" i="24" a="1"/>
  <c r="AP164" i="24" s="1"/>
  <c r="AP175" i="24" a="1"/>
  <c r="AP175" i="24" s="1"/>
  <c r="AP72" i="24" a="1"/>
  <c r="AP72" i="24" s="1"/>
  <c r="AP43" i="24" a="1"/>
  <c r="AP43" i="24" s="1"/>
  <c r="AP721" i="24" a="1"/>
  <c r="AP721" i="24" s="1"/>
  <c r="AP603" i="24" a="1"/>
  <c r="AP603" i="24" s="1"/>
  <c r="AP391" i="24" a="1"/>
  <c r="AP391" i="24" s="1"/>
  <c r="AP382" i="24" a="1"/>
  <c r="AP382" i="24" s="1"/>
  <c r="AP84" i="24" a="1"/>
  <c r="AP84" i="24" s="1"/>
  <c r="AP100" i="24" a="1"/>
  <c r="AP100" i="24" s="1"/>
  <c r="AP44" i="24" a="1"/>
  <c r="AP44" i="24" s="1"/>
  <c r="AP588" i="24" a="1"/>
  <c r="AP588" i="24" s="1"/>
  <c r="AP20" i="24" a="1"/>
  <c r="AP20" i="24" s="1"/>
  <c r="AP17" i="24" a="1"/>
  <c r="AP17" i="24" s="1"/>
  <c r="AP217" i="24" a="1"/>
  <c r="AP217" i="24" s="1"/>
  <c r="AP705" i="24" a="1"/>
  <c r="AP705" i="24" s="1"/>
  <c r="AP589" i="24" a="1"/>
  <c r="AP589" i="24" s="1"/>
  <c r="AP375" i="24" a="1"/>
  <c r="AP375" i="24" s="1"/>
  <c r="AP200" i="24" a="1"/>
  <c r="AP200" i="24" s="1"/>
  <c r="AP234" i="24" a="1"/>
  <c r="AP234" i="24" s="1"/>
  <c r="AP38" i="24" a="1"/>
  <c r="AP38" i="24" s="1"/>
  <c r="AP113" i="24" a="1"/>
  <c r="AP113" i="24" s="1"/>
  <c r="AP355" i="24" a="1"/>
  <c r="AP355" i="24" s="1"/>
  <c r="AP313" i="24" a="1"/>
  <c r="AP313" i="24" s="1"/>
  <c r="AP670" i="24" a="1"/>
  <c r="AP670" i="24" s="1"/>
  <c r="AP571" i="24" a="1"/>
  <c r="AP571" i="24" s="1"/>
  <c r="AP251" i="24" a="1"/>
  <c r="AP251" i="24" s="1"/>
  <c r="AP123" i="24" a="1"/>
  <c r="AP123" i="24" s="1"/>
  <c r="AP6" i="24" a="1"/>
  <c r="AP6" i="24" s="1"/>
  <c r="AP598" i="24" a="1"/>
  <c r="AP598" i="24" s="1"/>
  <c r="AP512" i="24" a="1"/>
  <c r="AP512" i="24" s="1"/>
  <c r="AP496" i="24" a="1"/>
  <c r="AP496" i="24" s="1"/>
  <c r="AP245" i="24" a="1"/>
  <c r="AP245" i="24" s="1"/>
  <c r="AP86" i="24" a="1"/>
  <c r="AP86" i="24" s="1"/>
  <c r="AP154" i="24" a="1"/>
  <c r="AP154" i="24" s="1"/>
  <c r="AP27" i="24" a="1"/>
  <c r="AP27" i="24" s="1"/>
  <c r="AP64" i="24" a="1"/>
  <c r="AP64" i="24" s="1"/>
  <c r="AP761" i="24" a="1"/>
  <c r="AP761" i="24" s="1"/>
  <c r="AP696" i="24" a="1"/>
  <c r="AP696" i="24" s="1"/>
  <c r="AP510" i="24" a="1"/>
  <c r="AP510" i="24" s="1"/>
  <c r="AP404" i="24" a="1"/>
  <c r="AP404" i="24" s="1"/>
  <c r="AP163" i="24" a="1"/>
  <c r="AP163" i="24" s="1"/>
  <c r="AP99" i="24" a="1"/>
  <c r="AP99" i="24" s="1"/>
  <c r="AP97" i="24" a="1"/>
  <c r="AP97" i="24" s="1"/>
  <c r="AP567" i="24" a="1"/>
  <c r="AP567" i="24" s="1"/>
  <c r="AP491" i="24" a="1"/>
  <c r="AP491" i="24" s="1"/>
  <c r="AP452" i="24" a="1"/>
  <c r="AP452" i="24" s="1"/>
  <c r="AP201" i="24" a="1"/>
  <c r="AP201" i="24" s="1"/>
  <c r="AP176" i="24" a="1"/>
  <c r="AP176" i="24" s="1"/>
  <c r="AP190" i="24" a="1"/>
  <c r="AP190" i="24" s="1"/>
  <c r="AP115" i="24" a="1"/>
  <c r="AP115" i="24" s="1"/>
  <c r="AP50" i="24" a="1"/>
  <c r="AP50" i="24" s="1"/>
  <c r="AP337" i="24" a="1"/>
  <c r="AP337" i="24" s="1"/>
  <c r="AP110" i="24" a="1"/>
  <c r="AP110" i="24" s="1"/>
  <c r="AP768" i="24" a="1"/>
  <c r="AP768" i="24" s="1"/>
  <c r="AP646" i="24" a="1"/>
  <c r="AP646" i="24" s="1"/>
  <c r="AP506" i="24" a="1"/>
  <c r="AP506" i="24" s="1"/>
  <c r="AP361" i="24" a="1"/>
  <c r="AP361" i="24" s="1"/>
  <c r="AP231" i="24" a="1"/>
  <c r="AP231" i="24" s="1"/>
  <c r="AN138" i="24" a="1"/>
  <c r="AN138" i="24" s="1"/>
  <c r="AP366" i="24" a="1"/>
  <c r="AP366" i="24" s="1"/>
  <c r="AP774" i="24" a="1"/>
  <c r="AP774" i="24" s="1"/>
  <c r="AP577" i="24" a="1"/>
  <c r="AP577" i="24" s="1"/>
  <c r="AP137" i="24" a="1"/>
  <c r="AP137" i="24" s="1"/>
  <c r="AP131" i="24" a="1"/>
  <c r="AP131" i="24" s="1"/>
  <c r="AP268" i="24" a="1"/>
  <c r="AP268" i="24" s="1"/>
  <c r="AP104" i="24" a="1"/>
  <c r="AP104" i="24" s="1"/>
  <c r="AP112" i="24" a="1"/>
  <c r="AP112" i="24" s="1"/>
  <c r="AP363" i="24" a="1"/>
  <c r="AP363" i="24" s="1"/>
  <c r="AP756" i="24" a="1"/>
  <c r="AP756" i="24" s="1"/>
  <c r="AP659" i="24" a="1"/>
  <c r="AP659" i="24" s="1"/>
  <c r="AP725" i="24" a="1"/>
  <c r="AP725" i="24" s="1"/>
  <c r="AP357" i="24" a="1"/>
  <c r="AP357" i="24" s="1"/>
  <c r="AP261" i="24" a="1"/>
  <c r="AP261" i="24" s="1"/>
  <c r="AP274" i="24" a="1"/>
  <c r="AP274" i="24" s="1"/>
  <c r="AP420" i="24" a="1"/>
  <c r="AP420" i="24" s="1"/>
  <c r="AP350" i="24" a="1"/>
  <c r="AP350" i="24" s="1"/>
  <c r="AP545" i="24" a="1"/>
  <c r="AP545" i="24" s="1"/>
  <c r="AP609" i="24" a="1"/>
  <c r="AP609" i="24" s="1"/>
  <c r="AP500" i="24" a="1"/>
  <c r="AP500" i="24" s="1"/>
  <c r="AP483" i="24" a="1"/>
  <c r="AP483" i="24" s="1"/>
  <c r="AP676" i="24" a="1"/>
  <c r="AP676" i="24" s="1"/>
  <c r="AP561" i="24" a="1"/>
  <c r="AP561" i="24" s="1"/>
  <c r="AP546" i="24" a="1"/>
  <c r="AP546" i="24" s="1"/>
  <c r="AP784" i="24" a="1"/>
  <c r="AP784" i="24" s="1"/>
  <c r="AP789" i="24" a="1"/>
  <c r="AP789" i="24" s="1"/>
  <c r="AP747" i="24" a="1"/>
  <c r="AP747" i="24" s="1"/>
  <c r="AP336" i="24" a="1"/>
  <c r="AP336" i="24" s="1"/>
  <c r="AP458" i="24" a="1"/>
  <c r="AP458" i="24" s="1"/>
  <c r="AP468" i="24" a="1"/>
  <c r="AP468" i="24" s="1"/>
  <c r="AP439" i="24" a="1"/>
  <c r="AP439" i="24" s="1"/>
  <c r="AP563" i="24" a="1"/>
  <c r="AP563" i="24" s="1"/>
  <c r="AP416" i="24" a="1"/>
  <c r="AP416" i="24" s="1"/>
  <c r="AP229" i="24" a="1"/>
  <c r="AP229" i="24" s="1"/>
  <c r="AP710" i="24" a="1"/>
  <c r="AP710" i="24" s="1"/>
  <c r="AP125" i="24" a="1"/>
  <c r="AP125" i="24" s="1"/>
  <c r="AP92" i="24" a="1"/>
  <c r="AP92" i="24" s="1"/>
  <c r="AP247" i="24" a="1"/>
  <c r="AP247" i="24" s="1"/>
  <c r="AP260" i="24" a="1"/>
  <c r="AP260" i="24" s="1"/>
  <c r="AP657" i="24" a="1"/>
  <c r="AP657" i="24" s="1"/>
  <c r="AP536" i="24" a="1"/>
  <c r="AP536" i="24" s="1"/>
  <c r="AP319" i="24" a="1"/>
  <c r="AP319" i="24" s="1"/>
  <c r="AP290" i="24" a="1"/>
  <c r="AP290" i="24" s="1"/>
  <c r="AP47" i="24" a="1"/>
  <c r="AP47" i="24" s="1"/>
  <c r="AP59" i="24" a="1"/>
  <c r="AP59" i="24" s="1"/>
  <c r="AP254" i="24" a="1"/>
  <c r="AP254" i="24" s="1"/>
  <c r="AP518" i="24" a="1"/>
  <c r="AP518" i="24" s="1"/>
  <c r="AP266" i="24" a="1"/>
  <c r="AP266" i="24" s="1"/>
  <c r="AP265" i="24" a="1"/>
  <c r="AP265" i="24" s="1"/>
  <c r="AP167" i="24" a="1"/>
  <c r="AP167" i="24" s="1"/>
  <c r="AP641" i="24" a="1"/>
  <c r="AP641" i="24" s="1"/>
  <c r="AP519" i="24" a="1"/>
  <c r="AP519" i="24" s="1"/>
  <c r="AP302" i="24" a="1"/>
  <c r="AP302" i="24" s="1"/>
  <c r="AP21" i="24" a="1"/>
  <c r="AP21" i="24" s="1"/>
  <c r="AP169" i="24" a="1"/>
  <c r="AP169" i="24" s="1"/>
  <c r="AP45" i="24" a="1"/>
  <c r="AP45" i="24" s="1"/>
  <c r="AP5" i="24" a="1"/>
  <c r="AP5" i="24" s="1"/>
  <c r="AP256" i="24" a="1"/>
  <c r="AP256" i="24" s="1"/>
  <c r="AP785" i="24" a="1"/>
  <c r="AP785" i="24" s="1"/>
  <c r="AP602" i="24" a="1"/>
  <c r="AP602" i="24" s="1"/>
  <c r="AP502" i="24" a="1"/>
  <c r="AP502" i="24" s="1"/>
  <c r="AP456" i="24" a="1"/>
  <c r="AP456" i="24" s="1"/>
  <c r="AP36" i="24" a="1"/>
  <c r="AP36" i="24" s="1"/>
  <c r="AP297" i="24" a="1"/>
  <c r="AP297" i="24" s="1"/>
  <c r="AP513" i="24" a="1"/>
  <c r="AP513" i="24" s="1"/>
  <c r="AP437" i="24" a="1"/>
  <c r="AP437" i="24" s="1"/>
  <c r="AP406" i="24" a="1"/>
  <c r="AP406" i="24" s="1"/>
  <c r="AP734" i="24" a="1"/>
  <c r="AP734" i="24" s="1"/>
  <c r="AP62" i="24" a="1"/>
  <c r="AP62" i="24" s="1"/>
  <c r="AP101" i="24" a="1"/>
  <c r="AP101" i="24" s="1"/>
  <c r="AP270" i="24" a="1"/>
  <c r="AP270" i="24" s="1"/>
  <c r="AP738" i="24" a="1"/>
  <c r="AP738" i="24" s="1"/>
  <c r="AP680" i="24" a="1"/>
  <c r="AP680" i="24" s="1"/>
  <c r="AP626" i="24" a="1"/>
  <c r="AP626" i="24" s="1"/>
  <c r="AP429" i="24" a="1"/>
  <c r="AP429" i="24" s="1"/>
  <c r="AP333" i="24" a="1"/>
  <c r="AP333" i="24" s="1"/>
  <c r="AP75" i="24" a="1"/>
  <c r="AP75" i="24" s="1"/>
  <c r="AP14" i="24" a="1"/>
  <c r="AP14" i="24" s="1"/>
  <c r="AP71" i="24" a="1"/>
  <c r="AP71" i="24" s="1"/>
  <c r="AP497" i="24" a="1"/>
  <c r="AP497" i="24" s="1"/>
  <c r="AP423" i="24" a="1"/>
  <c r="AP423" i="24" s="1"/>
  <c r="AP384" i="24" a="1"/>
  <c r="AP384" i="24" s="1"/>
  <c r="AP718" i="24" a="1"/>
  <c r="AP718" i="24" s="1"/>
  <c r="AP134" i="24" a="1"/>
  <c r="AP134" i="24" s="1"/>
  <c r="AP129" i="24" a="1"/>
  <c r="AP129" i="24" s="1"/>
  <c r="AP255" i="24" a="1"/>
  <c r="AP255" i="24" s="1"/>
  <c r="AP282" i="24" a="1"/>
  <c r="AP282" i="24" s="1"/>
  <c r="AP205" i="24" a="1"/>
  <c r="AP205" i="24" s="1"/>
  <c r="AP781" i="24" a="1"/>
  <c r="AP781" i="24" s="1"/>
  <c r="AP685" i="24" a="1"/>
  <c r="AP685" i="24" s="1"/>
  <c r="AP517" i="24" a="1"/>
  <c r="AP517" i="24" s="1"/>
  <c r="AP410" i="24" a="1"/>
  <c r="AP410" i="24" s="1"/>
  <c r="AP233" i="24" a="1"/>
  <c r="AP233" i="24" s="1"/>
  <c r="AP168" i="24" a="1"/>
  <c r="AP168" i="24" s="1"/>
  <c r="AP93" i="24" a="1"/>
  <c r="AP93" i="24" s="1"/>
  <c r="AP753" i="24" a="1"/>
  <c r="AP753" i="24" s="1"/>
  <c r="AP702" i="24" a="1"/>
  <c r="AP702" i="24" s="1"/>
  <c r="AP364" i="24" a="1"/>
  <c r="AP364" i="24" s="1"/>
  <c r="AP91" i="24" a="1"/>
  <c r="AP91" i="24" s="1"/>
  <c r="AP421" i="24" a="1"/>
  <c r="AP421" i="24" s="1"/>
  <c r="AP457" i="24" a="1"/>
  <c r="AP457" i="24" s="1"/>
  <c r="AP703" i="24" a="1"/>
  <c r="AP703" i="24" s="1"/>
  <c r="AP763" i="24" a="1"/>
  <c r="AP763" i="24" s="1"/>
  <c r="AP731" i="24" a="1"/>
  <c r="AP731" i="24" s="1"/>
  <c r="AP625" i="24" a="1"/>
  <c r="AP625" i="24" s="1"/>
  <c r="AP675" i="24" a="1"/>
  <c r="AP675" i="24" s="1"/>
  <c r="AP594" i="24" a="1"/>
  <c r="AP594" i="24" s="1"/>
  <c r="AP550" i="24" a="1"/>
  <c r="AP550" i="24" s="1"/>
  <c r="AP278" i="24" a="1"/>
  <c r="AP278" i="24" s="1"/>
  <c r="AP715" i="24" a="1"/>
  <c r="AP715" i="24" s="1"/>
  <c r="AP649" i="24" a="1"/>
  <c r="AP649" i="24" s="1"/>
  <c r="AP351" i="24" a="1"/>
  <c r="AP351" i="24" s="1"/>
  <c r="AP236" i="24" a="1"/>
  <c r="AP236" i="24" s="1"/>
  <c r="AP559" i="24" a="1"/>
  <c r="AP559" i="24" s="1"/>
  <c r="AP487" i="24" a="1"/>
  <c r="AP487" i="24" s="1"/>
  <c r="AP411" i="24" a="1"/>
  <c r="AP411" i="24" s="1"/>
  <c r="AP395" i="24" a="1"/>
  <c r="AP395" i="24" s="1"/>
  <c r="AP593" i="24" a="1"/>
  <c r="AP593" i="24" s="1"/>
  <c r="AP449" i="24" a="1"/>
  <c r="AP449" i="24" s="1"/>
  <c r="AP467" i="24" a="1"/>
  <c r="AP467" i="24" s="1"/>
  <c r="AP741" i="24" a="1"/>
  <c r="AP741" i="24" s="1"/>
  <c r="AP716" i="24" a="1"/>
  <c r="AP716" i="24" s="1"/>
  <c r="AP682" i="24" a="1"/>
  <c r="AP682" i="24" s="1"/>
  <c r="AP360" i="24" a="1"/>
  <c r="AP360" i="24" s="1"/>
  <c r="AP389" i="24" a="1"/>
  <c r="AP389" i="24" s="1"/>
  <c r="AP380" i="24" a="1"/>
  <c r="AP380" i="24" s="1"/>
  <c r="AP343" i="24" a="1"/>
  <c r="AP343" i="24" s="1"/>
  <c r="AP492" i="24" a="1"/>
  <c r="AP492" i="24" s="1"/>
  <c r="AP347" i="24" a="1"/>
  <c r="AP347" i="24" s="1"/>
  <c r="AP645" i="24" a="1"/>
  <c r="AP645" i="24" s="1"/>
  <c r="AP610" i="24" a="1"/>
  <c r="AP610" i="24" s="1"/>
  <c r="AP41" i="24" a="1"/>
  <c r="AP41" i="24" s="1"/>
  <c r="AP39" i="24" a="1"/>
  <c r="AP39" i="24" s="1"/>
  <c r="AP466" i="24" a="1"/>
  <c r="AP466" i="24" s="1"/>
  <c r="AP698" i="24" a="1"/>
  <c r="AP698" i="24" s="1"/>
  <c r="AP573" i="24" a="1"/>
  <c r="AP573" i="24" s="1"/>
  <c r="AP472" i="24" a="1"/>
  <c r="AP472" i="24" s="1"/>
  <c r="AP135" i="24" a="1"/>
  <c r="AP135" i="24" s="1"/>
  <c r="AP42" i="24" a="1"/>
  <c r="AP42" i="24" s="1"/>
  <c r="AP250" i="24" a="1"/>
  <c r="AP250" i="24" s="1"/>
  <c r="AP218" i="24" a="1"/>
  <c r="AP218" i="24" s="1"/>
  <c r="AP172" i="24" a="1"/>
  <c r="AP172" i="24" s="1"/>
  <c r="AP460" i="24" a="1"/>
  <c r="AP460" i="24" s="1"/>
  <c r="AP191" i="24" a="1"/>
  <c r="AP191" i="24" s="1"/>
  <c r="AP189" i="24" a="1"/>
  <c r="AP189" i="24" s="1"/>
  <c r="AP128" i="24" a="1"/>
  <c r="AP128" i="24" s="1"/>
  <c r="AP544" i="24" a="1"/>
  <c r="AP544" i="24" s="1"/>
  <c r="AP422" i="24" a="1"/>
  <c r="AP422" i="24" s="1"/>
  <c r="AP750" i="24" a="1"/>
  <c r="AP750" i="24" s="1"/>
  <c r="AP142" i="24" a="1"/>
  <c r="AP142" i="24" s="1"/>
  <c r="AP139" i="24" a="1"/>
  <c r="AP139" i="24" s="1"/>
  <c r="AP209" i="24" a="1"/>
  <c r="AP209" i="24" s="1"/>
  <c r="AP323" i="24" a="1"/>
  <c r="AP323" i="24" s="1"/>
  <c r="AP786" i="24" a="1"/>
  <c r="AP786" i="24" s="1"/>
  <c r="AP712" i="24" a="1"/>
  <c r="AP712" i="24" s="1"/>
  <c r="AP535" i="24" a="1"/>
  <c r="AP535" i="24" s="1"/>
  <c r="AP428" i="24" a="1"/>
  <c r="AP428" i="24" s="1"/>
  <c r="AP133" i="24" a="1"/>
  <c r="AP133" i="24" s="1"/>
  <c r="AP196" i="24" a="1"/>
  <c r="AP196" i="24" s="1"/>
  <c r="AP216" i="24" a="1"/>
  <c r="AP216" i="24" s="1"/>
  <c r="AP424" i="24" a="1"/>
  <c r="AP424" i="24" s="1"/>
  <c r="AP377" i="24" a="1"/>
  <c r="AP377" i="24" s="1"/>
  <c r="AP311" i="24" a="1"/>
  <c r="AP311" i="24" s="1"/>
  <c r="AP631" i="24" a="1"/>
  <c r="AP631" i="24" s="1"/>
  <c r="AP307" i="24" a="1"/>
  <c r="AP307" i="24" s="1"/>
  <c r="AP241" i="24" a="1"/>
  <c r="AP241" i="24" s="1"/>
  <c r="AP187" i="24" a="1"/>
  <c r="AP187" i="24" s="1"/>
  <c r="AP650" i="24" a="1"/>
  <c r="AP650" i="24" s="1"/>
  <c r="AP604" i="24" a="1"/>
  <c r="AP604" i="24" s="1"/>
  <c r="AP558" i="24" a="1"/>
  <c r="AP558" i="24" s="1"/>
  <c r="AP346" i="24" a="1"/>
  <c r="AP346" i="24" s="1"/>
  <c r="AP63" i="24" a="1"/>
  <c r="AP63" i="24" s="1"/>
  <c r="AP280" i="24" a="1"/>
  <c r="AP280" i="24" s="1"/>
  <c r="AP248" i="24" a="1"/>
  <c r="AP248" i="24" s="1"/>
  <c r="AP276" i="24" a="1"/>
  <c r="AP276" i="24" s="1"/>
  <c r="AP408" i="24" a="1"/>
  <c r="AP408" i="24" s="1"/>
  <c r="AP354" i="24" a="1"/>
  <c r="AP354" i="24" s="1"/>
  <c r="AP252" i="24" a="1"/>
  <c r="AP252" i="24" s="1"/>
  <c r="AP616" i="24" a="1"/>
  <c r="AP616" i="24" s="1"/>
  <c r="AP48" i="24" a="1"/>
  <c r="AP48" i="24" s="1"/>
  <c r="AP68" i="24" a="1"/>
  <c r="AP68" i="24" s="1"/>
  <c r="AP173" i="24" a="1"/>
  <c r="AP173" i="24" s="1"/>
  <c r="AO778" i="24"/>
  <c r="AP10" i="24" a="1"/>
  <c r="AP10" i="24" s="1"/>
  <c r="AP686" i="24" a="1"/>
  <c r="AP686" i="24" s="1"/>
  <c r="AP537" i="24" a="1"/>
  <c r="AP537" i="24" s="1"/>
  <c r="AP426" i="24" a="1"/>
  <c r="AP426" i="24" s="1"/>
  <c r="AP273" i="24" a="1"/>
  <c r="AP273" i="24" s="1"/>
  <c r="AP171" i="24" a="1"/>
  <c r="AP171" i="24" s="1"/>
  <c r="AP18" i="24" a="1"/>
  <c r="AP18" i="24" s="1"/>
  <c r="AK9" i="24"/>
  <c r="AK364" i="24"/>
  <c r="AK538" i="24"/>
  <c r="AK400" i="24"/>
  <c r="AK668" i="24"/>
  <c r="AK60" i="24"/>
  <c r="AM80" i="24"/>
  <c r="AM131" i="24"/>
  <c r="AM335" i="24"/>
  <c r="AM577" i="24"/>
  <c r="AM91" i="24"/>
  <c r="AM213" i="24"/>
  <c r="AM93" i="24"/>
  <c r="AM774" i="24"/>
  <c r="AM371" i="24"/>
  <c r="AM552" i="24"/>
  <c r="AM150" i="24"/>
  <c r="AM702" i="24"/>
  <c r="AM300" i="24"/>
  <c r="AM348" i="24"/>
  <c r="AM138" i="24"/>
  <c r="AM392" i="24"/>
  <c r="AM421" i="24"/>
  <c r="AM663" i="24"/>
  <c r="AM102" i="24"/>
  <c r="AM328" i="24"/>
  <c r="AM364" i="24"/>
  <c r="AM436" i="24"/>
  <c r="AM292" i="24"/>
  <c r="AM665" i="24"/>
  <c r="AM132" i="24"/>
  <c r="AM77" i="24"/>
  <c r="AM103" i="24"/>
  <c r="AM329" i="24"/>
  <c r="AM155" i="24"/>
  <c r="AM677" i="24"/>
  <c r="AM788" i="24"/>
  <c r="AM174" i="24"/>
  <c r="AM366" i="24"/>
  <c r="AM267" i="24"/>
  <c r="AM225" i="24"/>
  <c r="AM592" i="24"/>
  <c r="AM540" i="24"/>
  <c r="AM137" i="24"/>
  <c r="AM303" i="24"/>
  <c r="AM186" i="24"/>
  <c r="AM534" i="24"/>
  <c r="AM223" i="24"/>
  <c r="AM765" i="24"/>
  <c r="AM668" i="24"/>
  <c r="AM776" i="24"/>
  <c r="AM538" i="24"/>
  <c r="AM753" i="24"/>
  <c r="AM388" i="24"/>
  <c r="AN469" i="24" a="1"/>
  <c r="AN469" i="24" s="1"/>
  <c r="AK66" i="24"/>
  <c r="AN474" i="24" a="1"/>
  <c r="AN474" i="24" s="1"/>
  <c r="AN777" i="24" a="1"/>
  <c r="AN777" i="24" s="1"/>
  <c r="AN379" i="24" a="1"/>
  <c r="AN379" i="24" s="1"/>
  <c r="AN770" i="24" a="1"/>
  <c r="AN770" i="24" s="1"/>
  <c r="AM179" i="24"/>
  <c r="AN221" i="24" a="1"/>
  <c r="AN221" i="24" s="1"/>
  <c r="AN177" i="24" a="1"/>
  <c r="AN177" i="24" s="1"/>
  <c r="AN179" i="24" a="1"/>
  <c r="AN179" i="24" s="1"/>
  <c r="AN711" i="24" a="1"/>
  <c r="AN711" i="24" s="1"/>
  <c r="AN760" i="24" a="1"/>
  <c r="AN760" i="24" s="1"/>
  <c r="AN220" i="24" a="1"/>
  <c r="AN220" i="24" s="1"/>
  <c r="AM177" i="24"/>
  <c r="AN232" i="24" a="1"/>
  <c r="AN232" i="24" s="1"/>
  <c r="AN708" i="24" a="1"/>
  <c r="AN708" i="24" s="1"/>
  <c r="AM220" i="24"/>
  <c r="AM612" i="24"/>
  <c r="AN582" i="24" a="1"/>
  <c r="AN582" i="24" s="1"/>
  <c r="AN385" i="24" a="1"/>
  <c r="AN385" i="24" s="1"/>
  <c r="AN612" i="24" a="1"/>
  <c r="AN612" i="24" s="1"/>
  <c r="AM454" i="24"/>
  <c r="AN767" i="24" a="1"/>
  <c r="AN767" i="24" s="1"/>
  <c r="AM767" i="24"/>
  <c r="AM282" i="24"/>
  <c r="AM101" i="24"/>
  <c r="AM126" i="24"/>
  <c r="AO332" i="24"/>
  <c r="AO241" i="24"/>
  <c r="AO193" i="24"/>
  <c r="AO105" i="24"/>
  <c r="AO323" i="24"/>
  <c r="AO589" i="24"/>
  <c r="AO469" i="24"/>
  <c r="AO266" i="24"/>
  <c r="AO505" i="24"/>
  <c r="AO376" i="24"/>
  <c r="AO199" i="24"/>
  <c r="AO29" i="24"/>
  <c r="AO317" i="24"/>
  <c r="AO718" i="24"/>
  <c r="AO430" i="24"/>
  <c r="AO232" i="24"/>
  <c r="AO641" i="24"/>
  <c r="AO353" i="24"/>
  <c r="AO156" i="24"/>
  <c r="AO450" i="24"/>
  <c r="AO379" i="24"/>
  <c r="AO658" i="24"/>
  <c r="AO472" i="24"/>
  <c r="AO393" i="24"/>
  <c r="AO334" i="24"/>
  <c r="AO247" i="24"/>
  <c r="AO175" i="24"/>
  <c r="AO717" i="24"/>
  <c r="AO607" i="24"/>
  <c r="AO738" i="24"/>
  <c r="AO700" i="24"/>
  <c r="AO120" i="24"/>
  <c r="AO21" i="24"/>
  <c r="AO453" i="24"/>
  <c r="AO714" i="24"/>
  <c r="AO584" i="24"/>
  <c r="AO655" i="24"/>
  <c r="AO643" i="24"/>
  <c r="AO90" i="24"/>
  <c r="AO6" i="24"/>
  <c r="AO62" i="24"/>
  <c r="AO476" i="24"/>
  <c r="AO367" i="24"/>
  <c r="AO309" i="24"/>
  <c r="AO239" i="24"/>
  <c r="AO153" i="24"/>
  <c r="AO715" i="24"/>
  <c r="AO580" i="24"/>
  <c r="AO654" i="24"/>
  <c r="AO640" i="24"/>
  <c r="AO96" i="24"/>
  <c r="AO8" i="24"/>
  <c r="AO68" i="24"/>
  <c r="AO456" i="24"/>
  <c r="AO375" i="24"/>
  <c r="AO319" i="24"/>
  <c r="AO237" i="24"/>
  <c r="AO687" i="24"/>
  <c r="AO572" i="24"/>
  <c r="AO598" i="24"/>
  <c r="AO595" i="24"/>
  <c r="AO95" i="24"/>
  <c r="AO5" i="24"/>
  <c r="AO67" i="24"/>
  <c r="AO435" i="24"/>
  <c r="AO360" i="24"/>
  <c r="AO304" i="24"/>
  <c r="AO163" i="24"/>
  <c r="AO664" i="24"/>
  <c r="AO549" i="24"/>
  <c r="AO531" i="24"/>
  <c r="AO526" i="24"/>
  <c r="AO84" i="24"/>
  <c r="AO722" i="24"/>
  <c r="AO53" i="24"/>
  <c r="AO509" i="24"/>
  <c r="AO649" i="24"/>
  <c r="AO591" i="24"/>
  <c r="AO42" i="24"/>
  <c r="AO279" i="24"/>
  <c r="AO445" i="24"/>
  <c r="AO318" i="24"/>
  <c r="AO397" i="24"/>
  <c r="AO343" i="24"/>
  <c r="AO271" i="24"/>
  <c r="AO191" i="24"/>
  <c r="AO756" i="24"/>
  <c r="AO610" i="24"/>
  <c r="AO510" i="24"/>
  <c r="AO696" i="24"/>
  <c r="AO135" i="24"/>
  <c r="AO43" i="24"/>
  <c r="AO410" i="24"/>
  <c r="AO522" i="24"/>
  <c r="AO529" i="24"/>
  <c r="AO44" i="24"/>
  <c r="AO190" i="24"/>
  <c r="AO299" i="24"/>
  <c r="AO669" i="24"/>
  <c r="AO244" i="24"/>
  <c r="AO785" i="24"/>
  <c r="AO358" i="24"/>
  <c r="AO167" i="24"/>
  <c r="AO264" i="24"/>
  <c r="AO484" i="24"/>
  <c r="AO286" i="24"/>
  <c r="AO614" i="24"/>
  <c r="AO412" i="24"/>
  <c r="AO217" i="24"/>
  <c r="AO86" i="24"/>
  <c r="AO327" i="24"/>
  <c r="AO692" i="24"/>
  <c r="AO473" i="24"/>
  <c r="AO277" i="24"/>
  <c r="AO543" i="24"/>
  <c r="AO464" i="24"/>
  <c r="AO372" i="24"/>
  <c r="AO313" i="24"/>
  <c r="AO248" i="24"/>
  <c r="AO149" i="24"/>
  <c r="AO709" i="24"/>
  <c r="AO585" i="24"/>
  <c r="AO652" i="24"/>
  <c r="AO642" i="24"/>
  <c r="AO87" i="24"/>
  <c r="AO451" i="24"/>
  <c r="AO666" i="24"/>
  <c r="AO599" i="24"/>
  <c r="AO563" i="24"/>
  <c r="AO97" i="24"/>
  <c r="AO168" i="24"/>
  <c r="AO56" i="24"/>
  <c r="AO438" i="24"/>
  <c r="AO305" i="24"/>
  <c r="AO226" i="24"/>
  <c r="AO157" i="24"/>
  <c r="AO662" i="24"/>
  <c r="AO575" i="24"/>
  <c r="AO565" i="24"/>
  <c r="AO772" i="24"/>
  <c r="AO89" i="24"/>
  <c r="AO583" i="24"/>
  <c r="AO58" i="24"/>
  <c r="AO439" i="24"/>
  <c r="AO378" i="24"/>
  <c r="AO221" i="24"/>
  <c r="AO158" i="24"/>
  <c r="AO670" i="24"/>
  <c r="AO553" i="24"/>
  <c r="AO568" i="24"/>
  <c r="AO527" i="24"/>
  <c r="AO181" i="24"/>
  <c r="AO57" i="24"/>
  <c r="AO429" i="24"/>
  <c r="AO355" i="24"/>
  <c r="AO212" i="24"/>
  <c r="AO757" i="24"/>
  <c r="AO661" i="24"/>
  <c r="AO499" i="24"/>
  <c r="AO558" i="24"/>
  <c r="AO685" i="24"/>
  <c r="AO117" i="24"/>
  <c r="AO618" i="24"/>
  <c r="AO508" i="24"/>
  <c r="AO698" i="24"/>
  <c r="AO39" i="24"/>
  <c r="AO171" i="24"/>
  <c r="AO482" i="24"/>
  <c r="AO405" i="24"/>
  <c r="AO260" i="24"/>
  <c r="AO189" i="24"/>
  <c r="AO750" i="24"/>
  <c r="AO629" i="24"/>
  <c r="AO787" i="24"/>
  <c r="AO777" i="24"/>
  <c r="AO129" i="24"/>
  <c r="AO27" i="24"/>
  <c r="AO723" i="24"/>
  <c r="AO460" i="24"/>
  <c r="AO274" i="24"/>
  <c r="AO545" i="24"/>
  <c r="AO402" i="24"/>
  <c r="AO218" i="24"/>
  <c r="AO339" i="24"/>
  <c r="AO720" i="24"/>
  <c r="AO458" i="24"/>
  <c r="AO265" i="24"/>
  <c r="AO734" i="24"/>
  <c r="AO383" i="24"/>
  <c r="AO184" i="24"/>
  <c r="AO11" i="24"/>
  <c r="AO307" i="24"/>
  <c r="AO682" i="24"/>
  <c r="AO437" i="24"/>
  <c r="AO249" i="24"/>
  <c r="AO495" i="24"/>
  <c r="AO459" i="24"/>
  <c r="AO384" i="24"/>
  <c r="AO315" i="24"/>
  <c r="AO229" i="24"/>
  <c r="AO162" i="24"/>
  <c r="AO659" i="24"/>
  <c r="AO579" i="24"/>
  <c r="AO604" i="24"/>
  <c r="AO561" i="24"/>
  <c r="AO83" i="24"/>
  <c r="AO530" i="24"/>
  <c r="AO674" i="24"/>
  <c r="AO550" i="24"/>
  <c r="AO497" i="24"/>
  <c r="AO490" i="24"/>
  <c r="AO426" i="24"/>
  <c r="AO447" i="24"/>
  <c r="AO434" i="24"/>
  <c r="AO357" i="24"/>
  <c r="AO298" i="24"/>
  <c r="AO210" i="24"/>
  <c r="AO161" i="24"/>
  <c r="AO680" i="24"/>
  <c r="AO546" i="24"/>
  <c r="AO500" i="24"/>
  <c r="AO724" i="24"/>
  <c r="AO81" i="24"/>
  <c r="AO293" i="24"/>
  <c r="AO444" i="24"/>
  <c r="AO423" i="24"/>
  <c r="AO380" i="24"/>
  <c r="AO302" i="24"/>
  <c r="AO209" i="24"/>
  <c r="AO148" i="24"/>
  <c r="AO679" i="24"/>
  <c r="AO536" i="24"/>
  <c r="AO498" i="24"/>
  <c r="AO694" i="24"/>
  <c r="AO76" i="24"/>
  <c r="AO755" i="24"/>
  <c r="AO116" i="24"/>
  <c r="AO428" i="24"/>
  <c r="AO362" i="24"/>
  <c r="AO284" i="24"/>
  <c r="AO206" i="24"/>
  <c r="AO691" i="24"/>
  <c r="AO683" i="24"/>
  <c r="AO513" i="24"/>
  <c r="AO701" i="24"/>
  <c r="AO638" i="24"/>
  <c r="AO36" i="24"/>
  <c r="AO361" i="24"/>
  <c r="AO448" i="24"/>
  <c r="AO749" i="24"/>
  <c r="AO624" i="24"/>
  <c r="AO533" i="24"/>
  <c r="AO128" i="24"/>
  <c r="AO28" i="24"/>
  <c r="AO560" i="24"/>
  <c r="AO474" i="24"/>
  <c r="AO395" i="24"/>
  <c r="AO246" i="24"/>
  <c r="AO176" i="24"/>
  <c r="AO741" i="24"/>
  <c r="AO617" i="24"/>
  <c r="AO737" i="24"/>
  <c r="AO697" i="24"/>
  <c r="AO121" i="24"/>
  <c r="AO18" i="24"/>
  <c r="AO224" i="24"/>
  <c r="AO461" i="24"/>
  <c r="AO409" i="24"/>
  <c r="AO369" i="24"/>
  <c r="AO440" i="24"/>
  <c r="AO242" i="24"/>
  <c r="AO760" i="24"/>
  <c r="AO389" i="24"/>
  <c r="AO207" i="24"/>
  <c r="AO38" i="24"/>
  <c r="AO308" i="24"/>
  <c r="AO751" i="24"/>
  <c r="AO420" i="24"/>
  <c r="AO238" i="24"/>
  <c r="AO771" i="24"/>
  <c r="AO356" i="24"/>
  <c r="AO170" i="24"/>
  <c r="AO64" i="24"/>
  <c r="AO465" i="24"/>
  <c r="AO278" i="24"/>
  <c r="AO578" i="24"/>
  <c r="AO417" i="24"/>
  <c r="AO230" i="24"/>
  <c r="AO491" i="24"/>
  <c r="AO442" i="24"/>
  <c r="AO151" i="24"/>
  <c r="AO675" i="24"/>
  <c r="AO539" i="24"/>
  <c r="AO535" i="24"/>
  <c r="AO492" i="24"/>
  <c r="AO79" i="24"/>
  <c r="AO506" i="24"/>
  <c r="AO59" i="24"/>
  <c r="AO671" i="24"/>
  <c r="AO547" i="24"/>
  <c r="AO733" i="24"/>
  <c r="AO49" i="24"/>
  <c r="AO574" i="24"/>
  <c r="AO112" i="24"/>
  <c r="AO433" i="24"/>
  <c r="AO368" i="24"/>
  <c r="AO291" i="24"/>
  <c r="AO684" i="24"/>
  <c r="AO732" i="24"/>
  <c r="AO766" i="24"/>
  <c r="AO46" i="24"/>
  <c r="AO475" i="24"/>
  <c r="AO113" i="24"/>
  <c r="AO424" i="24"/>
  <c r="AO382" i="24"/>
  <c r="AO290" i="24"/>
  <c r="AO219" i="24"/>
  <c r="AO789" i="24"/>
  <c r="AO551" i="24"/>
  <c r="AO639" i="24"/>
  <c r="AO47" i="24"/>
  <c r="AO479" i="24"/>
  <c r="AO111" i="24"/>
  <c r="AO352" i="24"/>
  <c r="AO396" i="24"/>
  <c r="AO346" i="24"/>
  <c r="AO281" i="24"/>
  <c r="AO208" i="24"/>
  <c r="AO523" i="24"/>
  <c r="AO609" i="24"/>
  <c r="AO516" i="24"/>
  <c r="AO695" i="24"/>
  <c r="AO144" i="24"/>
  <c r="AO34" i="24"/>
  <c r="AO727" i="24"/>
  <c r="AO446" i="24"/>
  <c r="AO752" i="24"/>
  <c r="AO632" i="24"/>
  <c r="AO736" i="24"/>
  <c r="AO725" i="24"/>
  <c r="AO122" i="24"/>
  <c r="AO19" i="24"/>
  <c r="AO258" i="24"/>
  <c r="AO481" i="24"/>
  <c r="AO387" i="24"/>
  <c r="AO311" i="24"/>
  <c r="AO251" i="24"/>
  <c r="AO147" i="24"/>
  <c r="AO716" i="24"/>
  <c r="AO581" i="24"/>
  <c r="AO653" i="24"/>
  <c r="AO644" i="24"/>
  <c r="AO99" i="24"/>
  <c r="AO73" i="24"/>
  <c r="AO337" i="24"/>
  <c r="AO222" i="24"/>
  <c r="AO173" i="24"/>
  <c r="AO416" i="24"/>
  <c r="AO228" i="24"/>
  <c r="AO377" i="24"/>
  <c r="AO152" i="24"/>
  <c r="AO205" i="24"/>
  <c r="AO283" i="24"/>
  <c r="AO294" i="24"/>
  <c r="AO623" i="24"/>
  <c r="AO399" i="24"/>
  <c r="AO214" i="24"/>
  <c r="AO124" i="24"/>
  <c r="AO322" i="24"/>
  <c r="AO554" i="24"/>
  <c r="AO255" i="24"/>
  <c r="AO603" i="24"/>
  <c r="AO408" i="24"/>
  <c r="AO195" i="24"/>
  <c r="AO78" i="24"/>
  <c r="AO354" i="24"/>
  <c r="AO287" i="24"/>
  <c r="AO215" i="24"/>
  <c r="AO721" i="24"/>
  <c r="AO660" i="24"/>
  <c r="AO542" i="24"/>
  <c r="AO759" i="24"/>
  <c r="AO525" i="24"/>
  <c r="AO48" i="24"/>
  <c r="AO699" i="24"/>
  <c r="AO452" i="24"/>
  <c r="AO631" i="24"/>
  <c r="AO514" i="24"/>
  <c r="AO493" i="24"/>
  <c r="AO143" i="24"/>
  <c r="AO45" i="24"/>
  <c r="AO601" i="24"/>
  <c r="AO110" i="24"/>
  <c r="AO118" i="24"/>
  <c r="AO418" i="24"/>
  <c r="AO276" i="24"/>
  <c r="AO196" i="24"/>
  <c r="AO556" i="24"/>
  <c r="AO518" i="24"/>
  <c r="AO645" i="24"/>
  <c r="AO140" i="24"/>
  <c r="AO37" i="24"/>
  <c r="AO494" i="24"/>
  <c r="AO108" i="24"/>
  <c r="AO273" i="24"/>
  <c r="AO406" i="24"/>
  <c r="AO345" i="24"/>
  <c r="AO280" i="24"/>
  <c r="AO198" i="24"/>
  <c r="AO557" i="24"/>
  <c r="AO613" i="24"/>
  <c r="AO511" i="24"/>
  <c r="AO594" i="24"/>
  <c r="AO142" i="24"/>
  <c r="AO33" i="24"/>
  <c r="AO729" i="24"/>
  <c r="AO106" i="24"/>
  <c r="AO486" i="24"/>
  <c r="AO411" i="24"/>
  <c r="AO321" i="24"/>
  <c r="AO185" i="24"/>
  <c r="AO626" i="24"/>
  <c r="AO567" i="24"/>
  <c r="AO782" i="24"/>
  <c r="AO127" i="24"/>
  <c r="AO31" i="24"/>
  <c r="AO646" i="24"/>
  <c r="AO712" i="24"/>
  <c r="AO571" i="24"/>
  <c r="AO703" i="24"/>
  <c r="AO648" i="24"/>
  <c r="AO100" i="24"/>
  <c r="AO13" i="24"/>
  <c r="AO75" i="24"/>
  <c r="AO466" i="24"/>
  <c r="AO373" i="24"/>
  <c r="AO314" i="24"/>
  <c r="AO235" i="24"/>
  <c r="AO172" i="24"/>
  <c r="AO657" i="24"/>
  <c r="AO573" i="24"/>
  <c r="AO606" i="24"/>
  <c r="AO596" i="24"/>
  <c r="AO92" i="24"/>
  <c r="AO227" i="24"/>
  <c r="AO65" i="24"/>
  <c r="AO297" i="24"/>
  <c r="AO501" i="24"/>
  <c r="AO141" i="24"/>
  <c r="AO686" i="24"/>
  <c r="AO203" i="24"/>
  <c r="AO52" i="24"/>
  <c r="AO344" i="24"/>
  <c r="AO164" i="24"/>
  <c r="AO462" i="24"/>
  <c r="AO270" i="24"/>
  <c r="AO762" i="24"/>
  <c r="AO12" i="24"/>
  <c r="AO316" i="24"/>
  <c r="AO713" i="24"/>
  <c r="AO419" i="24"/>
  <c r="AO236" i="24"/>
  <c r="AO562" i="24"/>
  <c r="AO363" i="24"/>
  <c r="AO180" i="24"/>
  <c r="AO463" i="24"/>
  <c r="AO427" i="24"/>
  <c r="AO351" i="24"/>
  <c r="AO275" i="24"/>
  <c r="AO201" i="24"/>
  <c r="AO637" i="24"/>
  <c r="AO681" i="24"/>
  <c r="AO512" i="24"/>
  <c r="AO564" i="24"/>
  <c r="AO487" i="24"/>
  <c r="AO40" i="24"/>
  <c r="AO555" i="24"/>
  <c r="AO109" i="24"/>
  <c r="AO742" i="24"/>
  <c r="AO635" i="24"/>
  <c r="AO502" i="24"/>
  <c r="AO773" i="24"/>
  <c r="AO139" i="24"/>
  <c r="AO41" i="24"/>
  <c r="AO197" i="24"/>
  <c r="AO688" i="24"/>
  <c r="AO407" i="24"/>
  <c r="AO338" i="24"/>
  <c r="AO272" i="24"/>
  <c r="AO194" i="24"/>
  <c r="AO740" i="24"/>
  <c r="AO616" i="24"/>
  <c r="AO504" i="24"/>
  <c r="AO770" i="24"/>
  <c r="AO133" i="24"/>
  <c r="AO25" i="24"/>
  <c r="AO619" i="24"/>
  <c r="AO485" i="24"/>
  <c r="AO403" i="24"/>
  <c r="AO340" i="24"/>
  <c r="AO188" i="24"/>
  <c r="AO743" i="24"/>
  <c r="AO615" i="24"/>
  <c r="AO519" i="24"/>
  <c r="AO775" i="24"/>
  <c r="AO134" i="24"/>
  <c r="AO30" i="24"/>
  <c r="AO781" i="24"/>
  <c r="AO468" i="24"/>
  <c r="AO415" i="24"/>
  <c r="AO320" i="24"/>
  <c r="AO243" i="24"/>
  <c r="AO748" i="24"/>
  <c r="AO611" i="24"/>
  <c r="AO735" i="24"/>
  <c r="AO728" i="24"/>
  <c r="AO119" i="24"/>
  <c r="AO20" i="24"/>
  <c r="AO259" i="24"/>
  <c r="AO672" i="24"/>
  <c r="AO576" i="24"/>
  <c r="AO602" i="24"/>
  <c r="AO94" i="24"/>
  <c r="AO496" i="24"/>
  <c r="AO61" i="24"/>
  <c r="AO441" i="24"/>
  <c r="AO370" i="24"/>
  <c r="AO301" i="24"/>
  <c r="AO159" i="24"/>
  <c r="AO544" i="24"/>
  <c r="AO532" i="24"/>
  <c r="AO489" i="24"/>
  <c r="AO88" i="24"/>
  <c r="AO10" i="24"/>
  <c r="AO54" i="24"/>
  <c r="AO627" i="24"/>
  <c r="AO342" i="24"/>
  <c r="AO385" i="24"/>
  <c r="AO202" i="24"/>
  <c r="AO310" i="24"/>
  <c r="AO747" i="24"/>
  <c r="AO422" i="24"/>
  <c r="AO240" i="24"/>
  <c r="AO784" i="24"/>
  <c r="AO374" i="24"/>
  <c r="AO166" i="24"/>
  <c r="AO71" i="24"/>
  <c r="AO478" i="24"/>
  <c r="AO289" i="24"/>
  <c r="AO582" i="24"/>
  <c r="AO192" i="24"/>
  <c r="AO349" i="24"/>
  <c r="AO154" i="24"/>
  <c r="AO55" i="24"/>
  <c r="AO431" i="24"/>
  <c r="AO398" i="24"/>
  <c r="AO341" i="24"/>
  <c r="AO269" i="24"/>
  <c r="AO204" i="24"/>
  <c r="AO745" i="24"/>
  <c r="AO608" i="24"/>
  <c r="AO507" i="24"/>
  <c r="AO783" i="24"/>
  <c r="AO136" i="24"/>
  <c r="AO32" i="24"/>
  <c r="AO231" i="24"/>
  <c r="AO754" i="24"/>
  <c r="AO625" i="24"/>
  <c r="AO764" i="24"/>
  <c r="AO731" i="24"/>
  <c r="AO22" i="24"/>
  <c r="AO263" i="24"/>
  <c r="AO480" i="24"/>
  <c r="AO404" i="24"/>
  <c r="AO324" i="24"/>
  <c r="AO257" i="24"/>
  <c r="AO182" i="24"/>
  <c r="AO744" i="24"/>
  <c r="AO622" i="24"/>
  <c r="AO761" i="24"/>
  <c r="AO730" i="24"/>
  <c r="AO130" i="24"/>
  <c r="AO23" i="24"/>
  <c r="AO262" i="24"/>
  <c r="AO471" i="24"/>
  <c r="AO401" i="24"/>
  <c r="AO336" i="24"/>
  <c r="AO253" i="24"/>
  <c r="AO178" i="24"/>
  <c r="AO739" i="24"/>
  <c r="AO628" i="24"/>
  <c r="AO763" i="24"/>
  <c r="AO726" i="24"/>
  <c r="AO123" i="24"/>
  <c r="AO24" i="24"/>
  <c r="AO261" i="24"/>
  <c r="AO470" i="24"/>
  <c r="AO390" i="24"/>
  <c r="AO325" i="24"/>
  <c r="AO252" i="24"/>
  <c r="AO165" i="24"/>
  <c r="AO719" i="24"/>
  <c r="AO586" i="24"/>
  <c r="AO704" i="24"/>
  <c r="AO647" i="24"/>
  <c r="AO104" i="24"/>
  <c r="AO16" i="24"/>
  <c r="AO72" i="24"/>
  <c r="AO676" i="24"/>
  <c r="AO488" i="24"/>
  <c r="AO82" i="24"/>
  <c r="AO693" i="24"/>
  <c r="AO432" i="24"/>
  <c r="AO381" i="24"/>
  <c r="AO288" i="24"/>
  <c r="AO216" i="24"/>
  <c r="AO758" i="24"/>
  <c r="AO667" i="24"/>
  <c r="AO548" i="24"/>
  <c r="AO597" i="24"/>
  <c r="AO559" i="24"/>
  <c r="AO50" i="24"/>
  <c r="AO517" i="24"/>
  <c r="AO114" i="24"/>
  <c r="AO443" i="24"/>
  <c r="AO394" i="24"/>
  <c r="AO145" i="24"/>
  <c r="AO347" i="24"/>
  <c r="AO146" i="24"/>
  <c r="AO449" i="24"/>
  <c r="AO768" i="24"/>
  <c r="AO296" i="24"/>
  <c r="AO634" i="24"/>
  <c r="AO414" i="24"/>
  <c r="AO211" i="24"/>
  <c r="AO330" i="24"/>
  <c r="AO588" i="24"/>
  <c r="AO254" i="24"/>
  <c r="AO656" i="24"/>
  <c r="AO359" i="24"/>
  <c r="AO183" i="24"/>
  <c r="AO386" i="24"/>
  <c r="AO326" i="24"/>
  <c r="AO636" i="24"/>
  <c r="AO483" i="24"/>
  <c r="AO413" i="24"/>
  <c r="AO333" i="24"/>
  <c r="AO256" i="24"/>
  <c r="AO187" i="24"/>
  <c r="AO746" i="24"/>
  <c r="AO630" i="24"/>
  <c r="AO786" i="24"/>
  <c r="AO780" i="24"/>
  <c r="AO26" i="24"/>
  <c r="AO295" i="24"/>
  <c r="AO711" i="24"/>
  <c r="AO621" i="24"/>
  <c r="AO707" i="24"/>
  <c r="AO779" i="24"/>
  <c r="AO17" i="24"/>
  <c r="AO69" i="24"/>
  <c r="AO477" i="24"/>
  <c r="AO391" i="24"/>
  <c r="AO331" i="24"/>
  <c r="AO250" i="24"/>
  <c r="AO710" i="24"/>
  <c r="AO633" i="24"/>
  <c r="AO706" i="24"/>
  <c r="AO769" i="24"/>
  <c r="AO15" i="24"/>
  <c r="AO74" i="24"/>
  <c r="AO467" i="24"/>
  <c r="AO245" i="24"/>
  <c r="AO169" i="24"/>
  <c r="AO708" i="24"/>
  <c r="AO620" i="24"/>
  <c r="AO705" i="24"/>
  <c r="AO14" i="24"/>
  <c r="AO70" i="24"/>
  <c r="AO455" i="24"/>
  <c r="AO365" i="24"/>
  <c r="AO306" i="24"/>
  <c r="AO234" i="24"/>
  <c r="AO673" i="24"/>
  <c r="AO570" i="24"/>
  <c r="AO600" i="24"/>
  <c r="AO593" i="24"/>
  <c r="AO98" i="24"/>
  <c r="AO125" i="24"/>
  <c r="AO63" i="24"/>
  <c r="AO541" i="24"/>
  <c r="AO650" i="24"/>
  <c r="AO524" i="24"/>
  <c r="AO51" i="24"/>
  <c r="AO537" i="24"/>
  <c r="AO115" i="24"/>
  <c r="AO425" i="24"/>
  <c r="AO350" i="24"/>
  <c r="AO285" i="24"/>
  <c r="AO200" i="24"/>
  <c r="AO690" i="24"/>
  <c r="AO678" i="24"/>
  <c r="AO503" i="24"/>
  <c r="AO651" i="24"/>
  <c r="AO590" i="24"/>
  <c r="AO35" i="24"/>
  <c r="AO233" i="24"/>
  <c r="AO107" i="24"/>
  <c r="AS2" i="24"/>
  <c r="AR2" i="24"/>
  <c r="AR569" i="24" s="1" a="1"/>
  <c r="AR569" i="24" s="1"/>
  <c r="AP668" i="24" l="1" a="1"/>
  <c r="AP668" i="24" s="1"/>
  <c r="AP776" i="24" a="1"/>
  <c r="AP776" i="24" s="1"/>
  <c r="AR85" i="24" a="1"/>
  <c r="AR85" i="24" s="1"/>
  <c r="AQ85" i="24"/>
  <c r="AR515" i="24" a="1"/>
  <c r="AR515" i="24" s="1"/>
  <c r="AQ515" i="24"/>
  <c r="AP540" i="24" a="1"/>
  <c r="AP540" i="24" s="1"/>
  <c r="AQ520" i="24"/>
  <c r="U116" i="31"/>
  <c r="AG116" i="31"/>
  <c r="AQ587" i="24"/>
  <c r="AR587" i="24" a="1"/>
  <c r="AR587" i="24" s="1"/>
  <c r="AQ569" i="24"/>
  <c r="AR528" i="24" a="1"/>
  <c r="AR528" i="24" s="1"/>
  <c r="AQ689" i="24"/>
  <c r="AR566" i="24" a="1"/>
  <c r="AR566" i="24" s="1"/>
  <c r="AR689" i="24" a="1"/>
  <c r="AR689" i="24" s="1"/>
  <c r="AQ605" i="24"/>
  <c r="AR521" i="24" a="1"/>
  <c r="AR521" i="24" s="1"/>
  <c r="AQ521" i="24"/>
  <c r="AR605" i="24" a="1"/>
  <c r="AR605" i="24" s="1"/>
  <c r="AQ566" i="24"/>
  <c r="AR520" i="24" a="1"/>
  <c r="AR520" i="24" s="1"/>
  <c r="AQ528" i="24"/>
  <c r="AP103" i="24" a="1"/>
  <c r="AP103" i="24" s="1"/>
  <c r="AP147" i="24" a="1"/>
  <c r="AP147" i="24" s="1"/>
  <c r="AP371" i="24" a="1"/>
  <c r="AP371" i="24" s="1"/>
  <c r="AP392" i="24" a="1"/>
  <c r="AP392" i="24" s="1"/>
  <c r="AP303" i="24" a="1"/>
  <c r="AP303" i="24" s="1"/>
  <c r="AP213" i="24" a="1"/>
  <c r="AP213" i="24" s="1"/>
  <c r="AP102" i="24" a="1"/>
  <c r="AP102" i="24" s="1"/>
  <c r="AP66" i="24" a="1"/>
  <c r="AP66" i="24" s="1"/>
  <c r="AP60" i="24" a="1"/>
  <c r="AP60" i="24" s="1"/>
  <c r="AP9" i="24" a="1"/>
  <c r="AP9" i="24" s="1"/>
  <c r="AP7" i="24" a="1"/>
  <c r="AP7" i="24" s="1"/>
  <c r="AP138" i="24" a="1"/>
  <c r="AP138" i="24" s="1"/>
  <c r="U110" i="31"/>
  <c r="AG110" i="31"/>
  <c r="U2" i="31"/>
  <c r="U10" i="31"/>
  <c r="U18" i="31"/>
  <c r="U26" i="31"/>
  <c r="U34" i="31"/>
  <c r="U42" i="31"/>
  <c r="U50" i="31"/>
  <c r="U58" i="31"/>
  <c r="U66" i="31"/>
  <c r="U74" i="31"/>
  <c r="U82" i="31"/>
  <c r="U90" i="31"/>
  <c r="U98" i="31"/>
  <c r="U111" i="31"/>
  <c r="AG112" i="31"/>
  <c r="U3" i="31"/>
  <c r="U11" i="31"/>
  <c r="U19" i="31"/>
  <c r="U27" i="31"/>
  <c r="U35" i="31"/>
  <c r="U43" i="31"/>
  <c r="U51" i="31"/>
  <c r="U59" i="31"/>
  <c r="U67" i="31"/>
  <c r="U75" i="31"/>
  <c r="U83" i="31"/>
  <c r="U91" i="31"/>
  <c r="U99" i="31"/>
  <c r="U112" i="31"/>
  <c r="AG115" i="31"/>
  <c r="U4" i="31"/>
  <c r="U12" i="31"/>
  <c r="U20" i="31"/>
  <c r="U28" i="31"/>
  <c r="U36" i="31"/>
  <c r="U44" i="31"/>
  <c r="U52" i="31"/>
  <c r="U60" i="31"/>
  <c r="U68" i="31"/>
  <c r="U76" i="31"/>
  <c r="U84" i="31"/>
  <c r="U92" i="31"/>
  <c r="U100" i="31"/>
  <c r="U113" i="31"/>
  <c r="U5" i="31"/>
  <c r="U13" i="31"/>
  <c r="U21" i="31"/>
  <c r="U29" i="31"/>
  <c r="U37" i="31"/>
  <c r="U45" i="31"/>
  <c r="U53" i="31"/>
  <c r="U61" i="31"/>
  <c r="U69" i="31"/>
  <c r="U77" i="31"/>
  <c r="U85" i="31"/>
  <c r="U93" i="31"/>
  <c r="U101" i="31"/>
  <c r="U106" i="31"/>
  <c r="U114" i="31"/>
  <c r="AG106" i="31"/>
  <c r="U6" i="31"/>
  <c r="U14" i="31"/>
  <c r="U22" i="31"/>
  <c r="U30" i="31"/>
  <c r="U38" i="31"/>
  <c r="U46" i="31"/>
  <c r="U54" i="31"/>
  <c r="U62" i="31"/>
  <c r="U70" i="31"/>
  <c r="U78" i="31"/>
  <c r="U86" i="31"/>
  <c r="U94" i="31"/>
  <c r="U102" i="31"/>
  <c r="U107" i="31"/>
  <c r="U115" i="31"/>
  <c r="AG107" i="31"/>
  <c r="U7" i="31"/>
  <c r="U15" i="31"/>
  <c r="U23" i="31"/>
  <c r="U31" i="31"/>
  <c r="U39" i="31"/>
  <c r="U47" i="31"/>
  <c r="U55" i="31"/>
  <c r="U63" i="31"/>
  <c r="U71" i="31"/>
  <c r="U79" i="31"/>
  <c r="U87" i="31"/>
  <c r="U95" i="31"/>
  <c r="U103" i="31"/>
  <c r="U108" i="31"/>
  <c r="AG108" i="31"/>
  <c r="U8" i="31"/>
  <c r="U16" i="31"/>
  <c r="U24" i="31"/>
  <c r="U32" i="31"/>
  <c r="U40" i="31"/>
  <c r="U48" i="31"/>
  <c r="U56" i="31"/>
  <c r="U64" i="31"/>
  <c r="U72" i="31"/>
  <c r="U80" i="31"/>
  <c r="U88" i="31"/>
  <c r="U96" i="31"/>
  <c r="U104" i="31"/>
  <c r="U41" i="31"/>
  <c r="U105" i="31"/>
  <c r="U49" i="31"/>
  <c r="U57" i="31"/>
  <c r="U65" i="31"/>
  <c r="U9" i="31"/>
  <c r="U73" i="31"/>
  <c r="U109" i="31"/>
  <c r="U17" i="31"/>
  <c r="U81" i="31"/>
  <c r="U25" i="31"/>
  <c r="U89" i="31"/>
  <c r="U33" i="31"/>
  <c r="U97" i="31"/>
  <c r="AG109" i="31"/>
  <c r="AG96" i="31"/>
  <c r="AG80" i="31"/>
  <c r="AG64" i="31"/>
  <c r="AG48" i="31"/>
  <c r="AG32" i="31"/>
  <c r="AG95" i="31"/>
  <c r="AR753" i="24" s="1" a="1"/>
  <c r="AR753" i="24" s="1"/>
  <c r="AG79" i="31"/>
  <c r="AG63" i="31"/>
  <c r="AG47" i="31"/>
  <c r="AG31" i="31"/>
  <c r="AG94" i="31"/>
  <c r="AG78" i="31"/>
  <c r="AG62" i="31"/>
  <c r="AG46" i="31"/>
  <c r="AG30" i="31"/>
  <c r="AG93" i="31"/>
  <c r="AG77" i="31"/>
  <c r="AG61" i="31"/>
  <c r="AG45" i="31"/>
  <c r="AG29" i="31"/>
  <c r="AG92" i="31"/>
  <c r="AG76" i="31"/>
  <c r="AG60" i="31"/>
  <c r="AG44" i="31"/>
  <c r="AG28" i="31"/>
  <c r="AG91" i="31"/>
  <c r="AG114" i="31"/>
  <c r="AG111" i="31"/>
  <c r="AG104" i="31"/>
  <c r="AG88" i="31"/>
  <c r="AR665" i="24" s="1" a="1"/>
  <c r="AR665" i="24" s="1"/>
  <c r="AG72" i="31"/>
  <c r="AR292" i="24" s="1" a="1"/>
  <c r="AR292" i="24" s="1"/>
  <c r="AG56" i="31"/>
  <c r="AG40" i="31"/>
  <c r="AG103" i="31"/>
  <c r="AG87" i="31"/>
  <c r="AG71" i="31"/>
  <c r="AG55" i="31"/>
  <c r="AG39" i="31"/>
  <c r="AG102" i="31"/>
  <c r="AG86" i="31"/>
  <c r="AG70" i="31"/>
  <c r="AG54" i="31"/>
  <c r="AR93" i="24" s="1" a="1"/>
  <c r="AR93" i="24" s="1"/>
  <c r="AG38" i="31"/>
  <c r="AG101" i="31"/>
  <c r="AG85" i="31"/>
  <c r="AG69" i="31"/>
  <c r="AG53" i="31"/>
  <c r="AR137" i="24" s="1" a="1"/>
  <c r="AR137" i="24" s="1"/>
  <c r="AG37" i="31"/>
  <c r="AG100" i="31"/>
  <c r="AG84" i="31"/>
  <c r="AR400" i="24" s="1" a="1"/>
  <c r="AR400" i="24" s="1"/>
  <c r="AG68" i="31"/>
  <c r="AG52" i="31"/>
  <c r="AG36" i="31"/>
  <c r="AR80" i="24" s="1" a="1"/>
  <c r="AR80" i="24" s="1"/>
  <c r="AG99" i="31"/>
  <c r="AG83" i="31"/>
  <c r="AR538" i="24" s="1" a="1"/>
  <c r="AR538" i="24" s="1"/>
  <c r="AG113" i="31"/>
  <c r="AG57" i="31"/>
  <c r="AG75" i="31"/>
  <c r="AG90" i="31"/>
  <c r="AG74" i="31"/>
  <c r="AG58" i="31"/>
  <c r="AG42" i="31"/>
  <c r="AG105" i="31"/>
  <c r="AG73" i="31"/>
  <c r="AG41" i="31"/>
  <c r="AG67" i="31"/>
  <c r="AG51" i="31"/>
  <c r="AG35" i="31"/>
  <c r="AG89" i="31"/>
  <c r="AG81" i="31"/>
  <c r="AG33" i="31"/>
  <c r="AG65" i="31"/>
  <c r="AG98" i="31"/>
  <c r="AG82" i="31"/>
  <c r="AR592" i="24" s="1" a="1"/>
  <c r="AR592" i="24" s="1"/>
  <c r="AG66" i="31"/>
  <c r="AG50" i="31"/>
  <c r="AR366" i="24" s="1" a="1"/>
  <c r="AR366" i="24" s="1"/>
  <c r="AG34" i="31"/>
  <c r="AG97" i="31"/>
  <c r="AG59" i="31"/>
  <c r="AG43" i="31"/>
  <c r="AG27" i="31"/>
  <c r="AG49" i="31"/>
  <c r="AG3" i="31"/>
  <c r="AR680" i="24" a="1"/>
  <c r="AR680" i="24" s="1"/>
  <c r="AR246" i="24" a="1"/>
  <c r="AR246" i="24" s="1"/>
  <c r="AR427" i="24" a="1"/>
  <c r="AR427" i="24" s="1"/>
  <c r="AR712" i="24" a="1"/>
  <c r="AR712" i="24" s="1"/>
  <c r="AR491" i="24" a="1"/>
  <c r="AR491" i="24" s="1"/>
  <c r="AR6" i="24" a="1"/>
  <c r="AR6" i="24" s="1"/>
  <c r="AR336" i="24" a="1"/>
  <c r="AR336" i="24" s="1"/>
  <c r="AR299" i="24" a="1"/>
  <c r="AR299" i="24" s="1"/>
  <c r="AR188" i="24" a="1"/>
  <c r="AR188" i="24" s="1"/>
  <c r="AR245" i="24" a="1"/>
  <c r="AR245" i="24" s="1"/>
  <c r="AR724" i="24" a="1"/>
  <c r="AR724" i="24" s="1"/>
  <c r="AR338" i="24" a="1"/>
  <c r="AR338" i="24" s="1"/>
  <c r="AR523" i="24" a="1"/>
  <c r="AR523" i="24" s="1"/>
  <c r="AR733" i="24" a="1"/>
  <c r="AR733" i="24" s="1"/>
  <c r="AR500" i="24" a="1"/>
  <c r="AR500" i="24" s="1"/>
  <c r="AR79" i="24" a="1"/>
  <c r="AR79" i="24" s="1"/>
  <c r="AR490" i="24" a="1"/>
  <c r="AR490" i="24" s="1"/>
  <c r="AR313" i="24" a="1"/>
  <c r="AR313" i="24" s="1"/>
  <c r="AR398" i="24" a="1"/>
  <c r="AR398" i="24" s="1"/>
  <c r="AR498" i="24" a="1"/>
  <c r="AR498" i="24" s="1"/>
  <c r="AR629" i="24" a="1"/>
  <c r="AR629" i="24" s="1"/>
  <c r="AR670" i="24" a="1"/>
  <c r="AR670" i="24" s="1"/>
  <c r="AR406" i="24" a="1"/>
  <c r="AR406" i="24" s="1"/>
  <c r="AR661" i="24" a="1"/>
  <c r="AR661" i="24" s="1"/>
  <c r="AR235" i="24" a="1"/>
  <c r="AR235" i="24" s="1"/>
  <c r="AR71" i="24" a="1"/>
  <c r="AR71" i="24" s="1"/>
  <c r="AR778" i="24" a="1"/>
  <c r="AR778" i="24" s="1"/>
  <c r="AR75" i="24" a="1"/>
  <c r="AR75" i="24" s="1"/>
  <c r="AR652" i="24" a="1"/>
  <c r="AR652" i="24" s="1"/>
  <c r="AR414" i="24" a="1"/>
  <c r="AR414" i="24" s="1"/>
  <c r="AR599" i="24" a="1"/>
  <c r="AR599" i="24" s="1"/>
  <c r="AR756" i="24" a="1"/>
  <c r="AR756" i="24" s="1"/>
  <c r="AR546" i="24" a="1"/>
  <c r="AR546" i="24" s="1"/>
  <c r="AR57" i="24" a="1"/>
  <c r="AR57" i="24" s="1"/>
  <c r="AR395" i="24" a="1"/>
  <c r="AR395" i="24" s="1"/>
  <c r="AR264" i="24" a="1"/>
  <c r="AR264" i="24" s="1"/>
  <c r="AR353" i="24" a="1"/>
  <c r="AR353" i="24" s="1"/>
  <c r="AR201" i="24" a="1"/>
  <c r="AR201" i="24" s="1"/>
  <c r="AR482" i="24" a="1"/>
  <c r="AR482" i="24" s="1"/>
  <c r="AR695" i="24" a="1"/>
  <c r="AR695" i="24" s="1"/>
  <c r="AR269" i="24" a="1"/>
  <c r="AR269" i="24" s="1"/>
  <c r="AR621" i="24" a="1"/>
  <c r="AR621" i="24" s="1"/>
  <c r="AR783" i="24" a="1"/>
  <c r="AR783" i="24" s="1"/>
  <c r="AR365" i="24" a="1"/>
  <c r="AR365" i="24" s="1"/>
  <c r="AR183" i="24" a="1"/>
  <c r="AR183" i="24" s="1"/>
  <c r="AR16" i="24" a="1"/>
  <c r="AR16" i="24" s="1"/>
  <c r="AR13" i="24" a="1"/>
  <c r="AR13" i="24" s="1"/>
  <c r="AR50" i="24" a="1"/>
  <c r="AR50" i="24" s="1"/>
  <c r="AR672" i="24" a="1"/>
  <c r="AR672" i="24" s="1"/>
  <c r="AR758" i="24" a="1"/>
  <c r="AR758" i="24" s="1"/>
  <c r="AR452" i="24" a="1"/>
  <c r="AR452" i="24" s="1"/>
  <c r="AR698" i="24" a="1"/>
  <c r="AR698" i="24" s="1"/>
  <c r="AR434" i="24" a="1"/>
  <c r="AR434" i="24" s="1"/>
  <c r="AR136" i="24" a="1"/>
  <c r="AR136" i="24" s="1"/>
  <c r="AR532" i="24" a="1"/>
  <c r="AR532" i="24" s="1"/>
  <c r="AR278" i="24" a="1"/>
  <c r="AR278" i="24" s="1"/>
  <c r="AR368" i="24" a="1"/>
  <c r="AR368" i="24" s="1"/>
  <c r="AR631" i="24" a="1"/>
  <c r="AR631" i="24" s="1"/>
  <c r="AR751" i="24" a="1"/>
  <c r="AR751" i="24" s="1"/>
  <c r="AR194" i="24" a="1"/>
  <c r="AR194" i="24" s="1"/>
  <c r="AR492" i="24" a="1"/>
  <c r="AR492" i="24" s="1"/>
  <c r="AR690" i="24" a="1"/>
  <c r="AR690" i="24" s="1"/>
  <c r="AR280" i="24" a="1"/>
  <c r="AR280" i="24" s="1"/>
  <c r="AR119" i="24" a="1"/>
  <c r="AR119" i="24" s="1"/>
  <c r="AR118" i="24" a="1"/>
  <c r="AR118" i="24" s="1"/>
  <c r="AR133" i="24" a="1"/>
  <c r="AR133" i="24" s="1"/>
  <c r="AR759" i="24" a="1"/>
  <c r="AR759" i="24" s="1"/>
  <c r="AR496" i="24" a="1"/>
  <c r="AR496" i="24" s="1"/>
  <c r="AR549" i="24" a="1"/>
  <c r="AR549" i="24" s="1"/>
  <c r="AR785" i="24" a="1"/>
  <c r="AR785" i="24" s="1"/>
  <c r="AR595" i="24" a="1"/>
  <c r="AR595" i="24" s="1"/>
  <c r="AR130" i="24" a="1"/>
  <c r="AR130" i="24" s="1"/>
  <c r="AR31" i="24" a="1"/>
  <c r="AR31" i="24" s="1"/>
  <c r="AR401" i="24" a="1"/>
  <c r="AR401" i="24" s="1"/>
  <c r="AR263" i="24" a="1"/>
  <c r="AR263" i="24" s="1"/>
  <c r="AR340" i="24" a="1"/>
  <c r="AR340" i="24" s="1"/>
  <c r="AR289" i="24" a="1"/>
  <c r="AR289" i="24" s="1"/>
  <c r="AR275" i="24" a="1"/>
  <c r="AR275" i="24" s="1"/>
  <c r="AR390" i="24" a="1"/>
  <c r="AR390" i="24" s="1"/>
  <c r="AR382" i="24" a="1"/>
  <c r="AR382" i="24" s="1"/>
  <c r="AR310" i="24" a="1"/>
  <c r="AR310" i="24" s="1"/>
  <c r="AR555" i="24" a="1"/>
  <c r="AR555" i="24" s="1"/>
  <c r="AR685" i="24" a="1"/>
  <c r="AR685" i="24" s="1"/>
  <c r="AR530" i="24" a="1"/>
  <c r="AR530" i="24" s="1"/>
  <c r="AR426" i="24" a="1"/>
  <c r="AR426" i="24" s="1"/>
  <c r="AR279" i="24" a="1"/>
  <c r="AR279" i="24" s="1"/>
  <c r="AR463" i="24" a="1"/>
  <c r="AR463" i="24" s="1"/>
  <c r="AR105" i="24" a="1"/>
  <c r="AR105" i="24" s="1"/>
  <c r="AR388" i="24" a="1"/>
  <c r="AR388" i="24" s="1"/>
  <c r="AR174" i="24" a="1"/>
  <c r="AR174" i="24" s="1"/>
  <c r="AR552" i="24" a="1"/>
  <c r="AR552" i="24" s="1"/>
  <c r="AR364" i="24" a="1"/>
  <c r="AR364" i="24" s="1"/>
  <c r="AR186" i="24" a="1"/>
  <c r="AR186" i="24" s="1"/>
  <c r="AR618" i="24" a="1"/>
  <c r="AR618" i="24" s="1"/>
  <c r="AR736" i="24" a="1"/>
  <c r="AR736" i="24" s="1"/>
  <c r="AR163" i="24" a="1"/>
  <c r="AR163" i="24" s="1"/>
  <c r="AR647" i="24" a="1"/>
  <c r="AR647" i="24" s="1"/>
  <c r="AR259" i="24" a="1"/>
  <c r="AR259" i="24" s="1"/>
  <c r="AR418" i="24" a="1"/>
  <c r="AR418" i="24" s="1"/>
  <c r="AR249" i="24" a="1"/>
  <c r="AR249" i="24" s="1"/>
  <c r="AR219" i="24" a="1"/>
  <c r="AR219" i="24" s="1"/>
  <c r="AR15" i="24" a="1"/>
  <c r="AR15" i="24" s="1"/>
  <c r="AR96" i="24" a="1"/>
  <c r="AR96" i="24" s="1"/>
  <c r="AR642" i="24" a="1"/>
  <c r="AR642" i="24" s="1"/>
  <c r="AR707" i="24" a="1"/>
  <c r="AR707" i="24" s="1"/>
  <c r="AR266" i="24" a="1"/>
  <c r="AR266" i="24" s="1"/>
  <c r="AR654" i="24" a="1"/>
  <c r="AR654" i="24" s="1"/>
  <c r="AR323" i="24" a="1"/>
  <c r="AR323" i="24" s="1"/>
  <c r="AR5" i="24" a="1"/>
  <c r="AR5" i="24" s="1"/>
  <c r="AR378" i="24" a="1"/>
  <c r="AR378" i="24" s="1"/>
  <c r="AR247" i="24" a="1"/>
  <c r="AR247" i="24" s="1"/>
  <c r="AR325" i="24" a="1"/>
  <c r="AR325" i="24" s="1"/>
  <c r="AR346" i="24" a="1"/>
  <c r="AR346" i="24" s="1"/>
  <c r="AR541" i="24" a="1"/>
  <c r="AR541" i="24" s="1"/>
  <c r="AR598" i="24" a="1"/>
  <c r="AR598" i="24" s="1"/>
  <c r="AR187" i="24" a="1"/>
  <c r="AR187" i="24" s="1"/>
  <c r="AR568" i="24" a="1"/>
  <c r="AR568" i="24" s="1"/>
  <c r="AR362" i="24" a="1"/>
  <c r="AR362" i="24" s="1"/>
  <c r="AR573" i="24" a="1"/>
  <c r="AR573" i="24" s="1"/>
  <c r="AR363" i="24" a="1"/>
  <c r="AR363" i="24" s="1"/>
  <c r="AR487" i="24" a="1"/>
  <c r="AR487" i="24" s="1"/>
  <c r="AR567" i="24" a="1"/>
  <c r="AR567" i="24" s="1"/>
  <c r="AR170" i="24" a="1"/>
  <c r="AR170" i="24" s="1"/>
  <c r="AR505" i="24" a="1"/>
  <c r="AR505" i="24" s="1"/>
  <c r="AR692" i="24" a="1"/>
  <c r="AR692" i="24" s="1"/>
  <c r="AR435" i="24" a="1"/>
  <c r="AR435" i="24" s="1"/>
  <c r="AR473" i="24" a="1"/>
  <c r="AR473" i="24" s="1"/>
  <c r="AR294" i="24" a="1"/>
  <c r="AR294" i="24" s="1"/>
  <c r="AR196" i="24" a="1"/>
  <c r="AR196" i="24" s="1"/>
  <c r="AR125" i="24" a="1"/>
  <c r="AR125" i="24" s="1"/>
  <c r="AR74" i="24" a="1"/>
  <c r="AR74" i="24" s="1"/>
  <c r="AR251" i="24" a="1"/>
  <c r="AR251" i="24" s="1"/>
  <c r="AR617" i="24" a="1"/>
  <c r="AR617" i="24" s="1"/>
  <c r="AR725" i="24" a="1"/>
  <c r="AR725" i="24" s="1"/>
  <c r="AR510" i="24" a="1"/>
  <c r="AR510" i="24" s="1"/>
  <c r="AR710" i="24" a="1"/>
  <c r="AR710" i="24" s="1"/>
  <c r="AR295" i="24" a="1"/>
  <c r="AR295" i="24" s="1"/>
  <c r="AR135" i="24" a="1"/>
  <c r="AR135" i="24" s="1"/>
  <c r="AR29" i="24" a="1"/>
  <c r="AR29" i="24" s="1"/>
  <c r="AR52" i="24" a="1"/>
  <c r="AR52" i="24" s="1"/>
  <c r="AR782" i="24" a="1"/>
  <c r="AR782" i="24" s="1"/>
  <c r="AR594" i="24" a="1"/>
  <c r="AR594" i="24" s="1"/>
  <c r="AR649" i="24" a="1"/>
  <c r="AR649" i="24" s="1"/>
  <c r="AR154" i="24" a="1"/>
  <c r="AR154" i="24" s="1"/>
  <c r="AR613" i="24" a="1"/>
  <c r="AR613" i="24" s="1"/>
  <c r="AR87" i="24" a="1"/>
  <c r="AR87" i="24" s="1"/>
  <c r="AR48" i="24" a="1"/>
  <c r="AR48" i="24" s="1"/>
  <c r="AR424" i="24" a="1"/>
  <c r="AR424" i="24" s="1"/>
  <c r="AR211" i="24" a="1"/>
  <c r="AR211" i="24" s="1"/>
  <c r="AR276" i="24" a="1"/>
  <c r="AR276" i="24" s="1"/>
  <c r="AR543" i="24" a="1"/>
  <c r="AR543" i="24" s="1"/>
  <c r="AR671" i="24" a="1"/>
  <c r="AR671" i="24" s="1"/>
  <c r="AR713" i="24" a="1"/>
  <c r="AR713" i="24" s="1"/>
  <c r="AR305" i="24" a="1"/>
  <c r="AR305" i="24" s="1"/>
  <c r="AR625" i="24" a="1"/>
  <c r="AR625" i="24" s="1"/>
  <c r="AR198" i="24" a="1"/>
  <c r="AR198" i="24" s="1"/>
  <c r="AR39" i="24" a="1"/>
  <c r="AR39" i="24" s="1"/>
  <c r="AR407" i="24" a="1"/>
  <c r="AR407" i="24" s="1"/>
  <c r="AR28" i="24" a="1"/>
  <c r="AR28" i="24" s="1"/>
  <c r="AR687" i="24" a="1"/>
  <c r="AR687" i="24" s="1"/>
  <c r="AR274" i="24" a="1"/>
  <c r="AR274" i="24" s="1"/>
  <c r="AR441" i="24" a="1"/>
  <c r="AR441" i="24" s="1"/>
  <c r="AR720" i="24" a="1"/>
  <c r="AR720" i="24" s="1"/>
  <c r="AR501" i="24" a="1"/>
  <c r="AR501" i="24" s="1"/>
  <c r="AR25" i="24" a="1"/>
  <c r="AR25" i="24" s="1"/>
  <c r="AR344" i="24" a="1"/>
  <c r="AR344" i="24" s="1"/>
  <c r="AR306" i="24" a="1"/>
  <c r="AR306" i="24" s="1"/>
  <c r="AR195" i="24" a="1"/>
  <c r="AR195" i="24" s="1"/>
  <c r="AR253" i="24" a="1"/>
  <c r="AR253" i="24" s="1"/>
  <c r="AR216" i="24" a="1"/>
  <c r="AR216" i="24" s="1"/>
  <c r="AR206" i="24" a="1"/>
  <c r="AR206" i="24" s="1"/>
  <c r="AR324" i="24" a="1"/>
  <c r="AR324" i="24" s="1"/>
  <c r="AR317" i="24" a="1"/>
  <c r="AR317" i="24" s="1"/>
  <c r="AR237" i="24" a="1"/>
  <c r="AR237" i="24" s="1"/>
  <c r="AR781" i="24" a="1"/>
  <c r="AR781" i="24" s="1"/>
  <c r="AR537" i="24" a="1"/>
  <c r="AR537" i="24" s="1"/>
  <c r="AR431" i="24" a="1"/>
  <c r="AR431" i="24" s="1"/>
  <c r="AR283" i="24" a="1"/>
  <c r="AR283" i="24" s="1"/>
  <c r="AR447" i="24" a="1"/>
  <c r="AR447" i="24" s="1"/>
  <c r="AR106" i="24" a="1"/>
  <c r="AR106" i="24" s="1"/>
  <c r="AR693" i="24" a="1"/>
  <c r="AR693" i="24" s="1"/>
  <c r="AR702" i="24" a="1"/>
  <c r="AR702" i="24" s="1"/>
  <c r="AR348" i="24" a="1"/>
  <c r="AR348" i="24" s="1"/>
  <c r="AR9" i="24" a="1"/>
  <c r="AR9" i="24" s="1"/>
  <c r="AR526" i="24" a="1"/>
  <c r="AR526" i="24" s="1"/>
  <c r="AR650" i="24" a="1"/>
  <c r="AR650" i="24" s="1"/>
  <c r="AR757" i="24" a="1"/>
  <c r="AR757" i="24" s="1"/>
  <c r="AR578" i="24" a="1"/>
  <c r="AR578" i="24" s="1"/>
  <c r="AR739" i="24" a="1"/>
  <c r="AR739" i="24" s="1"/>
  <c r="AR322" i="24" a="1"/>
  <c r="AR322" i="24" s="1"/>
  <c r="AR152" i="24" a="1"/>
  <c r="AR152" i="24" s="1"/>
  <c r="AR144" i="24" a="1"/>
  <c r="AR144" i="24" s="1"/>
  <c r="AR53" i="24" a="1"/>
  <c r="AR53" i="24" s="1"/>
  <c r="AR230" i="24" a="1"/>
  <c r="AR230" i="24" s="1"/>
  <c r="AR557" i="24" a="1"/>
  <c r="AR557" i="24" s="1"/>
  <c r="AR616" i="24" a="1"/>
  <c r="AR616" i="24" s="1"/>
  <c r="AR779" i="24" a="1"/>
  <c r="AR779" i="24" s="1"/>
  <c r="AR563" i="24" a="1"/>
  <c r="AR563" i="24" s="1"/>
  <c r="AR113" i="24" a="1"/>
  <c r="AR113" i="24" s="1"/>
  <c r="AR417" i="24" a="1"/>
  <c r="AR417" i="24" s="1"/>
  <c r="AR285" i="24" a="1"/>
  <c r="AR285" i="24" s="1"/>
  <c r="AR182" i="24" a="1"/>
  <c r="AR182" i="24" s="1"/>
  <c r="AR217" i="24" a="1"/>
  <c r="AR217" i="24" s="1"/>
  <c r="AR716" i="24" a="1"/>
  <c r="AR716" i="24" s="1"/>
  <c r="AR316" i="24" a="1"/>
  <c r="AR316" i="24" s="1"/>
  <c r="AR511" i="24" a="1"/>
  <c r="AR511" i="24" s="1"/>
  <c r="AR730" i="24" a="1"/>
  <c r="AR730" i="24" s="1"/>
  <c r="AR489" i="24" a="1"/>
  <c r="AR489" i="24" s="1"/>
  <c r="AR86" i="24" a="1"/>
  <c r="AR86" i="24" s="1"/>
  <c r="AR451" i="24" a="1"/>
  <c r="AR451" i="24" s="1"/>
  <c r="AR304" i="24" a="1"/>
  <c r="AR304" i="24" s="1"/>
  <c r="AR391" i="24" a="1"/>
  <c r="AR391" i="24" s="1"/>
  <c r="AR488" i="24" a="1"/>
  <c r="AR488" i="24" s="1"/>
  <c r="AR701" i="24" a="1"/>
  <c r="AR701" i="24" s="1"/>
  <c r="AR288" i="24" a="1"/>
  <c r="AR288" i="24" s="1"/>
  <c r="AR626" i="24" a="1"/>
  <c r="AR626" i="24" s="1"/>
  <c r="AR141" i="24" a="1"/>
  <c r="AR141" i="24" s="1"/>
  <c r="AR380" i="24" a="1"/>
  <c r="AR380" i="24" s="1"/>
  <c r="AR227" i="24" a="1"/>
  <c r="AR227" i="24" s="1"/>
  <c r="AR83" i="24" a="1"/>
  <c r="AR83" i="24" s="1"/>
  <c r="AR17" i="24" a="1"/>
  <c r="AR17" i="24" s="1"/>
  <c r="AR397" i="24" a="1"/>
  <c r="AR397" i="24" s="1"/>
  <c r="AR769" i="24" a="1"/>
  <c r="AR769" i="24" s="1"/>
  <c r="AR444" i="24" a="1"/>
  <c r="AR444" i="24" s="1"/>
  <c r="AR648" i="24" a="1"/>
  <c r="AR648" i="24" s="1"/>
  <c r="AR355" i="24" a="1"/>
  <c r="AR355" i="24" s="1"/>
  <c r="AR644" i="24" a="1"/>
  <c r="AR644" i="24" s="1"/>
  <c r="AR214" i="24" a="1"/>
  <c r="AR214" i="24" s="1"/>
  <c r="AR55" i="24" a="1"/>
  <c r="AR55" i="24" s="1"/>
  <c r="AR423" i="24" a="1"/>
  <c r="AR423" i="24" s="1"/>
  <c r="AR458" i="24" a="1"/>
  <c r="AR458" i="24" s="1"/>
  <c r="AR703" i="24" a="1"/>
  <c r="AR703" i="24" s="1"/>
  <c r="AR514" i="24" a="1"/>
  <c r="AR514" i="24" s="1"/>
  <c r="AR572" i="24" a="1"/>
  <c r="AR572" i="24" s="1"/>
  <c r="AR740" i="24" a="1"/>
  <c r="AR740" i="24" s="1"/>
  <c r="AR518" i="24" a="1"/>
  <c r="AR518" i="24" s="1"/>
  <c r="AR41" i="24" a="1"/>
  <c r="AR41" i="24" s="1"/>
  <c r="AR372" i="24" a="1"/>
  <c r="AR372" i="24" s="1"/>
  <c r="AR320" i="24" a="1"/>
  <c r="AR320" i="24" s="1"/>
  <c r="AR158" i="24" a="1"/>
  <c r="AR158" i="24" s="1"/>
  <c r="AR160" i="24" a="1"/>
  <c r="AR160" i="24" s="1"/>
  <c r="AR433" i="24" a="1"/>
  <c r="AR433" i="24" s="1"/>
  <c r="AR600" i="24" a="1"/>
  <c r="AR600" i="24" s="1"/>
  <c r="AR627" i="24" a="1"/>
  <c r="AR627" i="24" s="1"/>
  <c r="AR773" i="24" a="1"/>
  <c r="AR773" i="24" s="1"/>
  <c r="AR536" i="24" a="1"/>
  <c r="AR536" i="24" s="1"/>
  <c r="AR153" i="24" a="1"/>
  <c r="AR153" i="24" s="1"/>
  <c r="AR603" i="24" a="1"/>
  <c r="AR603" i="24" s="1"/>
  <c r="AR334" i="24" a="1"/>
  <c r="AR334" i="24" s="1"/>
  <c r="AR428" i="24" a="1"/>
  <c r="AR428" i="24" s="1"/>
  <c r="AR624" i="24" a="1"/>
  <c r="AR624" i="24" s="1"/>
  <c r="AR743" i="24" a="1"/>
  <c r="AR743" i="24" s="1"/>
  <c r="AR484" i="24" a="1"/>
  <c r="AR484" i="24" s="1"/>
  <c r="AR655" i="24" a="1"/>
  <c r="AR655" i="24" s="1"/>
  <c r="AR326" i="24" a="1"/>
  <c r="AR326" i="24" s="1"/>
  <c r="AR432" i="24" a="1"/>
  <c r="AR432" i="24" s="1"/>
  <c r="AR257" i="24" a="1"/>
  <c r="AR257" i="24" s="1"/>
  <c r="AR224" i="24" a="1"/>
  <c r="AR224" i="24" s="1"/>
  <c r="AR82" i="24" a="1"/>
  <c r="AR82" i="24" s="1"/>
  <c r="AR142" i="24" a="1"/>
  <c r="AR142" i="24" s="1"/>
  <c r="AR88" i="24" a="1"/>
  <c r="AR88" i="24" s="1"/>
  <c r="AR24" i="24" a="1"/>
  <c r="AR24" i="24" s="1"/>
  <c r="AR252" i="24" a="1"/>
  <c r="AR252" i="24" s="1"/>
  <c r="AR244" i="24" a="1"/>
  <c r="AR244" i="24" s="1"/>
  <c r="AR456" i="24" a="1"/>
  <c r="AR456" i="24" s="1"/>
  <c r="AR446" i="24" a="1"/>
  <c r="AR446" i="24" s="1"/>
  <c r="AR445" i="24" a="1"/>
  <c r="AR445" i="24" s="1"/>
  <c r="AR293" i="24" a="1"/>
  <c r="AR293" i="24" s="1"/>
  <c r="AR181" i="24" a="1"/>
  <c r="AR181" i="24" s="1"/>
  <c r="AR107" i="24" a="1"/>
  <c r="AR107" i="24" s="1"/>
  <c r="AR699" i="24" a="1"/>
  <c r="AR699" i="24" s="1"/>
  <c r="AR560" i="24" a="1"/>
  <c r="AR560" i="24" s="1"/>
  <c r="AR91" i="24" a="1"/>
  <c r="AR91" i="24" s="1"/>
  <c r="AR788" i="24" a="1"/>
  <c r="AR788" i="24" s="1"/>
  <c r="AR77" i="24" a="1"/>
  <c r="AR77" i="24" s="1"/>
  <c r="AR457" i="24" a="1"/>
  <c r="AR457" i="24" s="1"/>
  <c r="AR399" i="24" a="1"/>
  <c r="AR399" i="24" s="1"/>
  <c r="AR580" i="24" a="1"/>
  <c r="AR580" i="24" s="1"/>
  <c r="AR684" i="24" a="1"/>
  <c r="AR684" i="24" s="1"/>
  <c r="AR437" i="24" a="1"/>
  <c r="AR437" i="24" s="1"/>
  <c r="AR674" i="24" a="1"/>
  <c r="AR674" i="24" s="1"/>
  <c r="AR250" i="24" a="1"/>
  <c r="AR250" i="24" s="1"/>
  <c r="AR104" i="24" a="1"/>
  <c r="AR104" i="24" s="1"/>
  <c r="AR62" i="24" a="1"/>
  <c r="AR62" i="24" s="1"/>
  <c r="AR143" i="24" a="1"/>
  <c r="AR143" i="24" s="1"/>
  <c r="AR738" i="24" a="1"/>
  <c r="AR738" i="24" s="1"/>
  <c r="AR480" i="24" a="1"/>
  <c r="AR480" i="24" s="1"/>
  <c r="AR524" i="24" a="1"/>
  <c r="AR524" i="24" s="1"/>
  <c r="AR705" i="24" a="1"/>
  <c r="AR705" i="24" s="1"/>
  <c r="AR486" i="24" a="1"/>
  <c r="AR486" i="24" s="1"/>
  <c r="AR402" i="24" a="1"/>
  <c r="AR402" i="24" s="1"/>
  <c r="AR321" i="24" a="1"/>
  <c r="AR321" i="24" s="1"/>
  <c r="AR212" i="24" a="1"/>
  <c r="AR212" i="24" s="1"/>
  <c r="AR140" i="24" a="1"/>
  <c r="AR140" i="24" s="1"/>
  <c r="AR11" i="24" a="1"/>
  <c r="AR11" i="24" s="1"/>
  <c r="AR637" i="24" a="1"/>
  <c r="AR637" i="24" s="1"/>
  <c r="AR694" i="24" a="1"/>
  <c r="AR694" i="24" s="1"/>
  <c r="AR236" i="24" a="1"/>
  <c r="AR236" i="24" s="1"/>
  <c r="AR639" i="24" a="1"/>
  <c r="AR639" i="24" s="1"/>
  <c r="AR254" i="24" a="1"/>
  <c r="AR254" i="24" s="1"/>
  <c r="AR72" i="24" a="1"/>
  <c r="AR72" i="24" s="1"/>
  <c r="AR357" i="24" a="1"/>
  <c r="AR357" i="24" s="1"/>
  <c r="AR239" i="24" a="1"/>
  <c r="AR239" i="24" s="1"/>
  <c r="AR311" i="24" a="1"/>
  <c r="AR311" i="24" s="1"/>
  <c r="AR277" i="24" a="1"/>
  <c r="AR277" i="24" s="1"/>
  <c r="AR623" i="24" a="1"/>
  <c r="AR623" i="24" s="1"/>
  <c r="AR735" i="24" a="1"/>
  <c r="AR735" i="24" s="1"/>
  <c r="AR519" i="24" a="1"/>
  <c r="AR519" i="24" s="1"/>
  <c r="AR718" i="24" a="1"/>
  <c r="AR718" i="24" s="1"/>
  <c r="AR301" i="24" a="1"/>
  <c r="AR301" i="24" s="1"/>
  <c r="AR19" i="24" a="1"/>
  <c r="AR19" i="24" s="1"/>
  <c r="AR36" i="24" a="1"/>
  <c r="AR36" i="24" s="1"/>
  <c r="AR38" i="24" a="1"/>
  <c r="AR38" i="24" s="1"/>
  <c r="AR679" i="24" a="1"/>
  <c r="AR679" i="24" s="1"/>
  <c r="AR243" i="24" a="1"/>
  <c r="AR243" i="24" s="1"/>
  <c r="AR571" i="24" a="1"/>
  <c r="AR571" i="24" s="1"/>
  <c r="AR146" i="24" a="1"/>
  <c r="AR146" i="24" s="1"/>
  <c r="AR553" i="24" a="1"/>
  <c r="AR553" i="24" s="1"/>
  <c r="AR169" i="24" a="1"/>
  <c r="AR169" i="24" s="1"/>
  <c r="AR545" i="24" a="1"/>
  <c r="AR545" i="24" s="1"/>
  <c r="AR349" i="24" a="1"/>
  <c r="AR349" i="24" s="1"/>
  <c r="AR375" i="24" a="1"/>
  <c r="AR375" i="24" s="1"/>
  <c r="AR638" i="24" a="1"/>
  <c r="AR638" i="24" s="1"/>
  <c r="AR369" i="24" a="1"/>
  <c r="AR369" i="24" s="1"/>
  <c r="AR477" i="24" a="1"/>
  <c r="AR477" i="24" s="1"/>
  <c r="AR675" i="24" a="1"/>
  <c r="AR675" i="24" s="1"/>
  <c r="AR404" i="24" a="1"/>
  <c r="AR404" i="24" s="1"/>
  <c r="AR464" i="24" a="1"/>
  <c r="AR464" i="24" s="1"/>
  <c r="AR272" i="24" a="1"/>
  <c r="AR272" i="24" s="1"/>
  <c r="AR248" i="24" a="1"/>
  <c r="AR248" i="24" s="1"/>
  <c r="AR76" i="24" a="1"/>
  <c r="AR76" i="24" s="1"/>
  <c r="AR43" i="24" a="1"/>
  <c r="AR43" i="24" s="1"/>
  <c r="AR744" i="24" a="1"/>
  <c r="AR744" i="24" s="1"/>
  <c r="AR442" i="24" a="1"/>
  <c r="AR442" i="24" s="1"/>
  <c r="AR548" i="24" a="1"/>
  <c r="AR548" i="24" s="1"/>
  <c r="AR691" i="24" a="1"/>
  <c r="AR691" i="24" s="1"/>
  <c r="AR420" i="24" a="1"/>
  <c r="AR420" i="24" s="1"/>
  <c r="AR128" i="24" a="1"/>
  <c r="AR128" i="24" s="1"/>
  <c r="AR522" i="24" a="1"/>
  <c r="AR522" i="24" s="1"/>
  <c r="AR270" i="24" a="1"/>
  <c r="AR270" i="24" s="1"/>
  <c r="AR354" i="24" a="1"/>
  <c r="AR354" i="24" s="1"/>
  <c r="AR535" i="24" a="1"/>
  <c r="AR535" i="24" s="1"/>
  <c r="AR658" i="24" a="1"/>
  <c r="AR658" i="24" s="1"/>
  <c r="AR786" i="24" a="1"/>
  <c r="AR786" i="24" s="1"/>
  <c r="AR586" i="24" a="1"/>
  <c r="AR586" i="24" s="1"/>
  <c r="AR746" i="24" a="1"/>
  <c r="AR746" i="24" s="1"/>
  <c r="AR345" i="24" a="1"/>
  <c r="AR345" i="24" s="1"/>
  <c r="AR161" i="24" a="1"/>
  <c r="AR161" i="24" s="1"/>
  <c r="AR151" i="24" a="1"/>
  <c r="AR151" i="24" s="1"/>
  <c r="AR61" i="24" a="1"/>
  <c r="AR61" i="24" s="1"/>
  <c r="AR296" i="24" a="1"/>
  <c r="AR296" i="24" s="1"/>
  <c r="AR33" i="24" a="1"/>
  <c r="AR33" i="24" s="1"/>
  <c r="AR26" i="24" a="1"/>
  <c r="AR26" i="24" s="1"/>
  <c r="AR192" i="24" a="1"/>
  <c r="AR192" i="24" s="1"/>
  <c r="AR178" i="24" a="1"/>
  <c r="AR178" i="24" s="1"/>
  <c r="AR58" i="24" a="1"/>
  <c r="AR58" i="24" s="1"/>
  <c r="AR337" i="24" a="1"/>
  <c r="AR337" i="24" s="1"/>
  <c r="AR318" i="24" a="1"/>
  <c r="AR318" i="24" s="1"/>
  <c r="AR197" i="24" a="1"/>
  <c r="AR197" i="24" s="1"/>
  <c r="AR108" i="24" a="1"/>
  <c r="AR108" i="24" s="1"/>
  <c r="AR722" i="24" a="1"/>
  <c r="AR722" i="24" s="1"/>
  <c r="AR574" i="24" a="1"/>
  <c r="AR574" i="24" s="1"/>
  <c r="AR475" i="24" a="1"/>
  <c r="AR475" i="24" s="1"/>
  <c r="AR371" i="24" a="1"/>
  <c r="AR371" i="24" s="1"/>
  <c r="AR577" i="24" a="1"/>
  <c r="AR577" i="24" s="1"/>
  <c r="AR267" i="24" a="1"/>
  <c r="AR267" i="24" s="1"/>
  <c r="AR131" i="24" a="1"/>
  <c r="AR131" i="24" s="1"/>
  <c r="AR534" i="24" a="1"/>
  <c r="AR534" i="24" s="1"/>
  <c r="AR731" i="24" a="1"/>
  <c r="AR731" i="24" s="1"/>
  <c r="AR412" i="24" a="1"/>
  <c r="AR412" i="24" s="1"/>
  <c r="AR615" i="24" a="1"/>
  <c r="AR615" i="24" s="1"/>
  <c r="AR262" i="24" a="1"/>
  <c r="AR262" i="24" s="1"/>
  <c r="AR593" i="24" a="1"/>
  <c r="AR593" i="24" s="1"/>
  <c r="AR184" i="24" a="1"/>
  <c r="AR184" i="24" s="1"/>
  <c r="AR20" i="24" a="1"/>
  <c r="AR20" i="24" s="1"/>
  <c r="AR471" i="24" a="1"/>
  <c r="AR471" i="24" s="1"/>
  <c r="AR116" i="24" a="1"/>
  <c r="AR116" i="24" s="1"/>
  <c r="AR673" i="24" a="1"/>
  <c r="AR673" i="24" s="1"/>
  <c r="AR199" i="24" a="1"/>
  <c r="AR199" i="24" s="1"/>
  <c r="AR411" i="24" a="1"/>
  <c r="AR411" i="24" s="1"/>
  <c r="AR645" i="24" a="1"/>
  <c r="AR645" i="24" s="1"/>
  <c r="AR208" i="24" a="1"/>
  <c r="AR208" i="24" s="1"/>
  <c r="AR315" i="24" a="1"/>
  <c r="AR315" i="24" s="1"/>
  <c r="AR241" i="24" a="1"/>
  <c r="AR241" i="24" s="1"/>
  <c r="AR100" i="24" a="1"/>
  <c r="AR100" i="24" s="1"/>
  <c r="AR45" i="24" a="1"/>
  <c r="AR45" i="24" s="1"/>
  <c r="AR222" i="24" a="1"/>
  <c r="AR222" i="24" s="1"/>
  <c r="AR550" i="24" a="1"/>
  <c r="AR550" i="24" s="1"/>
  <c r="AR607" i="24" a="1"/>
  <c r="AR607" i="24" s="1"/>
  <c r="AR764" i="24" a="1"/>
  <c r="AR764" i="24" s="1"/>
  <c r="AR554" i="24" a="1"/>
  <c r="AR554" i="24" s="1"/>
  <c r="AR65" i="24" a="1"/>
  <c r="AR65" i="24" s="1"/>
  <c r="AR408" i="24" a="1"/>
  <c r="AR408" i="24" s="1"/>
  <c r="AR271" i="24" a="1"/>
  <c r="AR271" i="24" s="1"/>
  <c r="AR173" i="24" a="1"/>
  <c r="AR173" i="24" s="1"/>
  <c r="AR209" i="24" a="1"/>
  <c r="AR209" i="24" s="1"/>
  <c r="AR766" i="24" a="1"/>
  <c r="AR766" i="24" s="1"/>
  <c r="AR495" i="24" a="1"/>
  <c r="AR495" i="24" s="1"/>
  <c r="AR656" i="24" a="1"/>
  <c r="AR656" i="24" s="1"/>
  <c r="AR384" i="24" a="1"/>
  <c r="AR384" i="24" s="1"/>
  <c r="AR653" i="24" a="1"/>
  <c r="AR653" i="24" s="1"/>
  <c r="AR228" i="24" a="1"/>
  <c r="AR228" i="24" s="1"/>
  <c r="AR63" i="24" a="1"/>
  <c r="AR63" i="24" s="1"/>
  <c r="AR430" i="24" a="1"/>
  <c r="AR430" i="24" s="1"/>
  <c r="AR68" i="24" a="1"/>
  <c r="AR68" i="24" s="1"/>
  <c r="AR789" i="24" a="1"/>
  <c r="AR789" i="24" s="1"/>
  <c r="AR609" i="24" a="1"/>
  <c r="AR609" i="24" s="1"/>
  <c r="AR763" i="24" a="1"/>
  <c r="AR763" i="24" s="1"/>
  <c r="AR493" i="24" a="1"/>
  <c r="AR493" i="24" s="1"/>
  <c r="AR704" i="24" a="1"/>
  <c r="AR704" i="24" s="1"/>
  <c r="AR472" i="24" a="1"/>
  <c r="AR472" i="24" s="1"/>
  <c r="AR8" i="24" a="1"/>
  <c r="AR8" i="24" s="1"/>
  <c r="AR438" i="24" a="1"/>
  <c r="AR438" i="24" s="1"/>
  <c r="AR284" i="24" a="1"/>
  <c r="AR284" i="24" s="1"/>
  <c r="AR290" i="24" a="1"/>
  <c r="AR290" i="24" s="1"/>
  <c r="AR551" i="24" a="1"/>
  <c r="AR551" i="24" s="1"/>
  <c r="AR772" i="24" a="1"/>
  <c r="AR772" i="24" s="1"/>
  <c r="AR238" i="24" a="1"/>
  <c r="AR238" i="24" s="1"/>
  <c r="AR614" i="24" a="1"/>
  <c r="AR614" i="24" s="1"/>
  <c r="AR761" i="24" a="1"/>
  <c r="AR761" i="24" s="1"/>
  <c r="AR359" i="24" a="1"/>
  <c r="AR359" i="24" s="1"/>
  <c r="AR175" i="24" a="1"/>
  <c r="AR175" i="24" s="1"/>
  <c r="AR466" i="24" a="1"/>
  <c r="AR466" i="24" s="1"/>
  <c r="AR166" i="24" a="1"/>
  <c r="AR166" i="24" s="1"/>
  <c r="AR360" i="24" a="1"/>
  <c r="AR360" i="24" s="1"/>
  <c r="AR666" i="24" a="1"/>
  <c r="AR666" i="24" s="1"/>
  <c r="AR750" i="24" a="1"/>
  <c r="AR750" i="24" s="1"/>
  <c r="AR439" i="24" a="1"/>
  <c r="AR439" i="24" s="1"/>
  <c r="AR604" i="24" a="1"/>
  <c r="AR604" i="24" s="1"/>
  <c r="AR23" i="24" a="1"/>
  <c r="AR23" i="24" s="1"/>
  <c r="AR40" i="24" a="1"/>
  <c r="AR40" i="24" s="1"/>
  <c r="AR416" i="24" a="1"/>
  <c r="AR416" i="24" s="1"/>
  <c r="AR203" i="24" a="1"/>
  <c r="AR203" i="24" s="1"/>
  <c r="AR261" i="24" a="1"/>
  <c r="AR261" i="24" s="1"/>
  <c r="AR419" i="24" a="1"/>
  <c r="AR419" i="24" s="1"/>
  <c r="AR591" i="24" a="1"/>
  <c r="AR591" i="24" s="1"/>
  <c r="AR706" i="24" a="1"/>
  <c r="AR706" i="24" s="1"/>
  <c r="AR448" i="24" a="1"/>
  <c r="AR448" i="24" s="1"/>
  <c r="AR681" i="24" a="1"/>
  <c r="AR681" i="24" s="1"/>
  <c r="AR258" i="24" a="1"/>
  <c r="AR258" i="24" s="1"/>
  <c r="AR111" i="24" a="1"/>
  <c r="AR111" i="24" s="1"/>
  <c r="AR70" i="24" a="1"/>
  <c r="AR70" i="24" s="1"/>
  <c r="AR149" i="24" a="1"/>
  <c r="AR149" i="24" s="1"/>
  <c r="AR156" i="24" a="1"/>
  <c r="AR156" i="24" s="1"/>
  <c r="AR148" i="24" a="1"/>
  <c r="AR148" i="24" s="1"/>
  <c r="AR331" i="24" a="1"/>
  <c r="AR331" i="24" s="1"/>
  <c r="AR114" i="24" a="1"/>
  <c r="AR114" i="24" s="1"/>
  <c r="AR73" i="24" a="1"/>
  <c r="AR73" i="24" s="1"/>
  <c r="J2" i="32"/>
  <c r="AR202" i="24" a="1"/>
  <c r="AR202" i="24" s="1"/>
  <c r="AR109" i="24" a="1"/>
  <c r="AR109" i="24" s="1"/>
  <c r="AR727" i="24" a="1"/>
  <c r="AR727" i="24" s="1"/>
  <c r="AR583" i="24" a="1"/>
  <c r="AR583" i="24" s="1"/>
  <c r="AR479" i="24" a="1"/>
  <c r="AR479" i="24" s="1"/>
  <c r="AR352" i="24" a="1"/>
  <c r="AR352" i="24" s="1"/>
  <c r="AR300" i="24" a="1"/>
  <c r="AR300" i="24" s="1"/>
  <c r="AR335" i="24" a="1"/>
  <c r="AR335" i="24" s="1"/>
  <c r="AR329" i="24" a="1"/>
  <c r="AR329" i="24" s="1"/>
  <c r="AR540" i="24" a="1"/>
  <c r="AR540" i="24" s="1"/>
  <c r="AR765" i="24" a="1"/>
  <c r="AR765" i="24" s="1"/>
  <c r="AR651" i="24" a="1"/>
  <c r="AR651" i="24" s="1"/>
  <c r="AR714" i="24" a="1"/>
  <c r="AR714" i="24" s="1"/>
  <c r="AR531" i="24" a="1"/>
  <c r="AR531" i="24" s="1"/>
  <c r="AR747" i="24" a="1"/>
  <c r="AR747" i="24" s="1"/>
  <c r="AR508" i="24" a="1"/>
  <c r="AR508" i="24" s="1"/>
  <c r="AR129" i="24" a="1"/>
  <c r="AR129" i="24" s="1"/>
  <c r="AR588" i="24" a="1"/>
  <c r="AR588" i="24" s="1"/>
  <c r="AR377" i="24" a="1"/>
  <c r="AR377" i="24" s="1"/>
  <c r="AR503" i="24" a="1"/>
  <c r="AR503" i="24" s="1"/>
  <c r="AR610" i="24" a="1"/>
  <c r="AR610" i="24" s="1"/>
  <c r="AR723" i="24" a="1"/>
  <c r="AR723" i="24" s="1"/>
  <c r="AR749" i="24" a="1"/>
  <c r="AR749" i="24" s="1"/>
  <c r="AR570" i="24" a="1"/>
  <c r="AR570" i="24" s="1"/>
  <c r="AR732" i="24" a="1"/>
  <c r="AR732" i="24" s="1"/>
  <c r="AR242" i="24" a="1"/>
  <c r="AR242" i="24" s="1"/>
  <c r="AR81" i="24" a="1"/>
  <c r="AR81" i="24" s="1"/>
  <c r="AR54" i="24" a="1"/>
  <c r="AR54" i="24" s="1"/>
  <c r="AR97" i="24" a="1"/>
  <c r="AR97" i="24" s="1"/>
  <c r="AR728" i="24" a="1"/>
  <c r="AR728" i="24" s="1"/>
  <c r="AR468" i="24" a="1"/>
  <c r="AR468" i="24" s="1"/>
  <c r="AR512" i="24" a="1"/>
  <c r="AR512" i="24" s="1"/>
  <c r="AR700" i="24" a="1"/>
  <c r="AR700" i="24" s="1"/>
  <c r="AR476" i="24" a="1"/>
  <c r="AR476" i="24" s="1"/>
  <c r="AR481" i="24" a="1"/>
  <c r="AR481" i="24" s="1"/>
  <c r="AR307" i="24" a="1"/>
  <c r="AR307" i="24" s="1"/>
  <c r="AR204" i="24" a="1"/>
  <c r="AR204" i="24" s="1"/>
  <c r="AR134" i="24" a="1"/>
  <c r="AR134" i="24" s="1"/>
  <c r="AR123" i="24" a="1"/>
  <c r="AR123" i="24" s="1"/>
  <c r="AR688" i="24" a="1"/>
  <c r="AR688" i="24" s="1"/>
  <c r="AR291" i="24" a="1"/>
  <c r="AR291" i="24" s="1"/>
  <c r="AR589" i="24" a="1"/>
  <c r="AR589" i="24" s="1"/>
  <c r="AR459" i="24" a="1"/>
  <c r="AR459" i="24" s="1"/>
  <c r="AR559" i="24" a="1"/>
  <c r="AR559" i="24" s="1"/>
  <c r="AR455" i="24" a="1"/>
  <c r="AR455" i="24" s="1"/>
  <c r="AR564" i="24" a="1"/>
  <c r="AR564" i="24" s="1"/>
  <c r="AR356" i="24" a="1"/>
  <c r="AR356" i="24" s="1"/>
  <c r="AR485" i="24" a="1"/>
  <c r="AR485" i="24" s="1"/>
  <c r="AR709" i="24" a="1"/>
  <c r="AR709" i="24" s="1"/>
  <c r="AR525" i="24" a="1"/>
  <c r="AR525" i="24" s="1"/>
  <c r="AR657" i="24" a="1"/>
  <c r="AR657" i="24" s="1"/>
  <c r="AR191" i="24" a="1"/>
  <c r="AR191" i="24" s="1"/>
  <c r="AR620" i="24" a="1"/>
  <c r="AR620" i="24" s="1"/>
  <c r="AR95" i="24" a="1"/>
  <c r="AR95" i="24" s="1"/>
  <c r="AR56" i="24" a="1"/>
  <c r="AR56" i="24" s="1"/>
  <c r="AR343" i="24" a="1"/>
  <c r="AR343" i="24" s="1"/>
  <c r="AR218" i="24" a="1"/>
  <c r="AR218" i="24" s="1"/>
  <c r="AR180" i="24" a="1"/>
  <c r="AR180" i="24" s="1"/>
  <c r="AR470" i="24" a="1"/>
  <c r="AR470" i="24" s="1"/>
  <c r="AR678" i="24" a="1"/>
  <c r="AR678" i="24" s="1"/>
  <c r="AR721" i="24" a="1"/>
  <c r="AR721" i="24" s="1"/>
  <c r="AR502" i="24" a="1"/>
  <c r="AR502" i="24" s="1"/>
  <c r="AR697" i="24" a="1"/>
  <c r="AR697" i="24" s="1"/>
  <c r="AR287" i="24" a="1"/>
  <c r="AR287" i="24" s="1"/>
  <c r="AR127" i="24" a="1"/>
  <c r="AR127" i="24" s="1"/>
  <c r="AR126" i="24" a="1"/>
  <c r="AR126" i="24" s="1"/>
  <c r="AR139" i="24" a="1"/>
  <c r="AR139" i="24" s="1"/>
  <c r="AR42" i="24" a="1"/>
  <c r="AR42" i="24" s="1"/>
  <c r="AR581" i="24" a="1"/>
  <c r="AR581" i="24" s="1"/>
  <c r="AR641" i="24" a="1"/>
  <c r="AR641" i="24" s="1"/>
  <c r="AR734" i="24" a="1"/>
  <c r="AR734" i="24" s="1"/>
  <c r="AR509" i="24" a="1"/>
  <c r="AR509" i="24" s="1"/>
  <c r="AR32" i="24" a="1"/>
  <c r="AR32" i="24" s="1"/>
  <c r="AR358" i="24" a="1"/>
  <c r="AR358" i="24" s="1"/>
  <c r="AR314" i="24" a="1"/>
  <c r="AR314" i="24" s="1"/>
  <c r="AR98" i="24" a="1"/>
  <c r="AR98" i="24" s="1"/>
  <c r="AR165" i="24" a="1"/>
  <c r="AR165" i="24" s="1"/>
  <c r="AR737" i="24" a="1"/>
  <c r="AR737" i="24" s="1"/>
  <c r="AR429" i="24" a="1"/>
  <c r="AR429" i="24" s="1"/>
  <c r="AR622" i="24" a="1"/>
  <c r="AR622" i="24" s="1"/>
  <c r="AR281" i="24" a="1"/>
  <c r="AR281" i="24" s="1"/>
  <c r="AR602" i="24" a="1"/>
  <c r="AR602" i="24" s="1"/>
  <c r="AR190" i="24" a="1"/>
  <c r="AR190" i="24" s="1"/>
  <c r="AR30" i="24" a="1"/>
  <c r="AR30" i="24" s="1"/>
  <c r="AR478" i="24" a="1"/>
  <c r="AR478" i="24" s="1"/>
  <c r="AR124" i="24" a="1"/>
  <c r="AR124" i="24" s="1"/>
  <c r="AR115" i="24" a="1"/>
  <c r="AR115" i="24" s="1"/>
  <c r="AR99" i="24" a="1"/>
  <c r="AR99" i="24" s="1"/>
  <c r="AR260" i="24" a="1"/>
  <c r="AR260" i="24" s="1"/>
  <c r="AR193" i="24" a="1"/>
  <c r="AR193" i="24" s="1"/>
  <c r="AR37" i="24" a="1"/>
  <c r="AR37" i="24" s="1"/>
  <c r="AQ778" i="24"/>
  <c r="AR205" i="24" a="1"/>
  <c r="AR205" i="24" s="1"/>
  <c r="AR110" i="24" a="1"/>
  <c r="AR110" i="24" s="1"/>
  <c r="AR729" i="24" a="1"/>
  <c r="AR729" i="24" s="1"/>
  <c r="AR601" i="24" a="1"/>
  <c r="AR601" i="24" s="1"/>
  <c r="AR494" i="24" a="1"/>
  <c r="AR494" i="24" s="1"/>
  <c r="AR361" i="24" a="1"/>
  <c r="AR361" i="24" s="1"/>
  <c r="AR231" i="24" a="1"/>
  <c r="AR231" i="24" s="1"/>
  <c r="AR774" i="24" a="1"/>
  <c r="AR774" i="24" s="1"/>
  <c r="AR223" i="24" a="1"/>
  <c r="AR223" i="24" s="1"/>
  <c r="AR677" i="24" a="1"/>
  <c r="AR677" i="24" s="1"/>
  <c r="AR421" i="24" a="1"/>
  <c r="AR421" i="24" s="1"/>
  <c r="AR7" i="24" a="1"/>
  <c r="AR7" i="24" s="1"/>
  <c r="AR565" i="24" a="1"/>
  <c r="AR565" i="24" s="1"/>
  <c r="AR628" i="24" a="1"/>
  <c r="AR628" i="24" s="1"/>
  <c r="AR309" i="24" a="1"/>
  <c r="AR309" i="24" s="1"/>
  <c r="AR662" i="24" a="1"/>
  <c r="AR662" i="24" s="1"/>
  <c r="AR376" i="24" a="1"/>
  <c r="AR376" i="24" s="1"/>
  <c r="AR112" i="24" a="1"/>
  <c r="AR112" i="24" s="1"/>
  <c r="AR497" i="24" a="1"/>
  <c r="AR497" i="24" s="1"/>
  <c r="AR319" i="24" a="1"/>
  <c r="AR319" i="24" s="1"/>
  <c r="AR405" i="24" a="1"/>
  <c r="AR405" i="24" s="1"/>
  <c r="AR516" i="24" a="1"/>
  <c r="AR516" i="24" s="1"/>
  <c r="AR636" i="24" a="1"/>
  <c r="AR636" i="24" s="1"/>
  <c r="AR676" i="24" a="1"/>
  <c r="AR676" i="24" s="1"/>
  <c r="AR425" i="24" a="1"/>
  <c r="AR425" i="24" s="1"/>
  <c r="AR667" i="24" a="1"/>
  <c r="AR667" i="24" s="1"/>
  <c r="AR176" i="24" a="1"/>
  <c r="AR176" i="24" s="1"/>
  <c r="AR78" i="24" a="1"/>
  <c r="AR78" i="24" s="1"/>
  <c r="AR460" i="24" a="1"/>
  <c r="AR460" i="24" s="1"/>
  <c r="AR101" i="24" a="1"/>
  <c r="AR101" i="24" s="1"/>
  <c r="AR660" i="24" a="1"/>
  <c r="AR660" i="24" s="1"/>
  <c r="AR450" i="24" a="1"/>
  <c r="AR450" i="24" s="1"/>
  <c r="AR389" i="24" a="1"/>
  <c r="AR389" i="24" s="1"/>
  <c r="AR634" i="24" a="1"/>
  <c r="AR634" i="24" s="1"/>
  <c r="AR185" i="24" a="1"/>
  <c r="AR185" i="24" s="1"/>
  <c r="AR409" i="24" a="1"/>
  <c r="AR409" i="24" s="1"/>
  <c r="AR234" i="24" a="1"/>
  <c r="AR234" i="24" s="1"/>
  <c r="AR92" i="24" a="1"/>
  <c r="AR92" i="24" s="1"/>
  <c r="AR35" i="24" a="1"/>
  <c r="AR35" i="24" s="1"/>
  <c r="AR164" i="24" a="1"/>
  <c r="AR164" i="24" s="1"/>
  <c r="AR630" i="24" a="1"/>
  <c r="AR630" i="24" s="1"/>
  <c r="AR787" i="24" a="1"/>
  <c r="AR787" i="24" s="1"/>
  <c r="AR504" i="24" a="1"/>
  <c r="AR504" i="24" s="1"/>
  <c r="AR719" i="24" a="1"/>
  <c r="AR719" i="24" s="1"/>
  <c r="AR483" i="24" a="1"/>
  <c r="AR483" i="24" s="1"/>
  <c r="AR22" i="24" a="1"/>
  <c r="AR22" i="24" s="1"/>
  <c r="AR461" i="24" a="1"/>
  <c r="AR461" i="24" s="1"/>
  <c r="AR298" i="24" a="1"/>
  <c r="AR298" i="24" s="1"/>
  <c r="AR383" i="24" a="1"/>
  <c r="AR383" i="24" s="1"/>
  <c r="AR643" i="24" a="1"/>
  <c r="AR643" i="24" s="1"/>
  <c r="AR396" i="24" a="1"/>
  <c r="AR396" i="24" s="1"/>
  <c r="AR590" i="24" a="1"/>
  <c r="AR590" i="24" s="1"/>
  <c r="AR748" i="24" a="1"/>
  <c r="AR748" i="24" s="1"/>
  <c r="AR529" i="24" a="1"/>
  <c r="AR529" i="24" s="1"/>
  <c r="AR49" i="24" a="1"/>
  <c r="AR49" i="24" s="1"/>
  <c r="AR387" i="24" a="1"/>
  <c r="AR387" i="24" s="1"/>
  <c r="AR256" i="24" a="1"/>
  <c r="AR256" i="24" s="1"/>
  <c r="AR167" i="24" a="1"/>
  <c r="AR167" i="24" s="1"/>
  <c r="AR67" i="24" a="1"/>
  <c r="AR67" i="24" s="1"/>
  <c r="AR229" i="24" a="1"/>
  <c r="AR229" i="24" s="1"/>
  <c r="AR608" i="24" a="1"/>
  <c r="AR608" i="24" s="1"/>
  <c r="AR640" i="24" a="1"/>
  <c r="AR640" i="24" s="1"/>
  <c r="AR330" i="24" a="1"/>
  <c r="AR330" i="24" s="1"/>
  <c r="AR632" i="24" a="1"/>
  <c r="AR632" i="24" s="1"/>
  <c r="AR207" i="24" a="1"/>
  <c r="AR207" i="24" s="1"/>
  <c r="AR47" i="24" a="1"/>
  <c r="AR47" i="24" s="1"/>
  <c r="AR415" i="24" a="1"/>
  <c r="AR415" i="24" s="1"/>
  <c r="AR44" i="24" a="1"/>
  <c r="AR44" i="24" s="1"/>
  <c r="AR771" i="24" a="1"/>
  <c r="AR771" i="24" s="1"/>
  <c r="AR507" i="24" a="1"/>
  <c r="AR507" i="24" s="1"/>
  <c r="AR562" i="24" a="1"/>
  <c r="AR562" i="24" s="1"/>
  <c r="AR669" i="24" a="1"/>
  <c r="AR669" i="24" s="1"/>
  <c r="AR381" i="24" a="1"/>
  <c r="AR381" i="24" s="1"/>
  <c r="AR440" i="24" a="1"/>
  <c r="AR440" i="24" s="1"/>
  <c r="AR265" i="24" a="1"/>
  <c r="AR265" i="24" s="1"/>
  <c r="AR240" i="24" a="1"/>
  <c r="AR240" i="24" s="1"/>
  <c r="AR69" i="24" a="1"/>
  <c r="AR69" i="24" s="1"/>
  <c r="AR34" i="24" a="1"/>
  <c r="AR34" i="24" s="1"/>
  <c r="AR659" i="24" a="1"/>
  <c r="AR659" i="24" s="1"/>
  <c r="AR742" i="24" a="1"/>
  <c r="AR742" i="24" s="1"/>
  <c r="AR539" i="24" a="1"/>
  <c r="AR539" i="24" s="1"/>
  <c r="AR762" i="24" a="1"/>
  <c r="AR762" i="24" s="1"/>
  <c r="AR527" i="24" a="1"/>
  <c r="AR527" i="24" s="1"/>
  <c r="AR145" i="24" a="1"/>
  <c r="AR145" i="24" s="1"/>
  <c r="AR596" i="24" a="1"/>
  <c r="AR596" i="24" s="1"/>
  <c r="AR393" i="24" a="1"/>
  <c r="AR393" i="24" s="1"/>
  <c r="AR14" i="24" a="1"/>
  <c r="AR14" i="24" s="1"/>
  <c r="AR27" i="24" a="1"/>
  <c r="AR27" i="24" s="1"/>
  <c r="AR12" i="24" a="1"/>
  <c r="AR12" i="24" s="1"/>
  <c r="AR200" i="24" a="1"/>
  <c r="AR200" i="24" s="1"/>
  <c r="AR89" i="24" a="1"/>
  <c r="AR89" i="24" s="1"/>
  <c r="AR51" i="24" a="1"/>
  <c r="AR51" i="24" s="1"/>
  <c r="AQ160" i="24"/>
  <c r="AR10" i="24" a="1"/>
  <c r="AR10" i="24" s="1"/>
  <c r="AR755" i="24" a="1"/>
  <c r="AR755" i="24" s="1"/>
  <c r="AR619" i="24" a="1"/>
  <c r="AR619" i="24" s="1"/>
  <c r="AR506" i="24" a="1"/>
  <c r="AR506" i="24" s="1"/>
  <c r="AR386" i="24" a="1"/>
  <c r="AR386" i="24" s="1"/>
  <c r="AR233" i="24" a="1"/>
  <c r="AR233" i="24" s="1"/>
  <c r="AR168" i="24" a="1"/>
  <c r="AR168" i="24" s="1"/>
  <c r="AR225" i="24" a="1"/>
  <c r="AR225" i="24" s="1"/>
  <c r="AR155" i="24" a="1"/>
  <c r="AR155" i="24" s="1"/>
  <c r="AR132" i="24" a="1"/>
  <c r="AR132" i="24" s="1"/>
  <c r="AR328" i="24" a="1"/>
  <c r="AR328" i="24" s="1"/>
  <c r="AR668" i="24" a="1"/>
  <c r="AR668" i="24" s="1"/>
  <c r="AR663" i="24" a="1"/>
  <c r="AR663" i="24" s="1"/>
  <c r="AR150" i="24" a="1"/>
  <c r="AR150" i="24" s="1"/>
  <c r="AR745" i="24" a="1"/>
  <c r="AR745" i="24" s="1"/>
  <c r="AR449" i="24" a="1"/>
  <c r="AR449" i="24" s="1"/>
  <c r="AR533" i="24" a="1"/>
  <c r="AR533" i="24" s="1"/>
  <c r="AR775" i="24" a="1"/>
  <c r="AR775" i="24" s="1"/>
  <c r="AR585" i="24" a="1"/>
  <c r="AR585" i="24" s="1"/>
  <c r="AR121" i="24" a="1"/>
  <c r="AR121" i="24" s="1"/>
  <c r="AR21" i="24" a="1"/>
  <c r="AR21" i="24" s="1"/>
  <c r="AR394" i="24" a="1"/>
  <c r="AR394" i="24" s="1"/>
  <c r="AR255" i="24" a="1"/>
  <c r="AR255" i="24" s="1"/>
  <c r="AR332" i="24" a="1"/>
  <c r="AR332" i="24" s="1"/>
  <c r="AR373" i="24" a="1"/>
  <c r="AR373" i="24" s="1"/>
  <c r="AR556" i="24" a="1"/>
  <c r="AR556" i="24" s="1"/>
  <c r="AR606" i="24" a="1"/>
  <c r="AR606" i="24" s="1"/>
  <c r="AR210" i="24" a="1"/>
  <c r="AR210" i="24" s="1"/>
  <c r="AR584" i="24" a="1"/>
  <c r="AR584" i="24" s="1"/>
  <c r="AR94" i="24" a="1"/>
  <c r="AR94" i="24" s="1"/>
  <c r="AR579" i="24" a="1"/>
  <c r="AR579" i="24" s="1"/>
  <c r="AR370" i="24" a="1"/>
  <c r="AR370" i="24" s="1"/>
  <c r="AR499" i="24" a="1"/>
  <c r="AR499" i="24" s="1"/>
  <c r="AR576" i="24" a="1"/>
  <c r="AR576" i="24" s="1"/>
  <c r="AR715" i="24" a="1"/>
  <c r="AR715" i="24" s="1"/>
  <c r="AR741" i="24" a="1"/>
  <c r="AR741" i="24" s="1"/>
  <c r="AR547" i="24" a="1"/>
  <c r="AR547" i="24" s="1"/>
  <c r="AR726" i="24" a="1"/>
  <c r="AR726" i="24" s="1"/>
  <c r="AR308" i="24" a="1"/>
  <c r="AR308" i="24" s="1"/>
  <c r="AR84" i="24" a="1"/>
  <c r="AR84" i="24" s="1"/>
  <c r="AR46" i="24" a="1"/>
  <c r="AR46" i="24" s="1"/>
  <c r="AR90" i="24" a="1"/>
  <c r="AR90" i="24" s="1"/>
  <c r="AR717" i="24" a="1"/>
  <c r="AR717" i="24" s="1"/>
  <c r="AR542" i="24" a="1"/>
  <c r="AR542" i="24" s="1"/>
  <c r="AR664" i="24" a="1"/>
  <c r="AR664" i="24" s="1"/>
  <c r="AR215" i="24" a="1"/>
  <c r="AR215" i="24" s="1"/>
  <c r="AR633" i="24" a="1"/>
  <c r="AR633" i="24" s="1"/>
  <c r="AR172" i="24" a="1"/>
  <c r="AR172" i="24" s="1"/>
  <c r="AR64" i="24" a="1"/>
  <c r="AR64" i="24" s="1"/>
  <c r="AR350" i="24" a="1"/>
  <c r="AR350" i="24" s="1"/>
  <c r="AR226" i="24" a="1"/>
  <c r="AR226" i="24" s="1"/>
  <c r="AR297" i="24" a="1"/>
  <c r="AR297" i="24" s="1"/>
  <c r="AR558" i="24" a="1"/>
  <c r="AR558" i="24" s="1"/>
  <c r="AR780" i="24" a="1"/>
  <c r="AR780" i="24" s="1"/>
  <c r="AR453" i="24" a="1"/>
  <c r="AR453" i="24" s="1"/>
  <c r="AR683" i="24" a="1"/>
  <c r="AR683" i="24" s="1"/>
  <c r="AR422" i="24" a="1"/>
  <c r="AR422" i="24" s="1"/>
  <c r="AR465" i="24" a="1"/>
  <c r="AR465" i="24" s="1"/>
  <c r="AR286" i="24" a="1"/>
  <c r="AR286" i="24" s="1"/>
  <c r="AR189" i="24" a="1"/>
  <c r="AR189" i="24" s="1"/>
  <c r="AR117" i="24" a="1"/>
  <c r="AR117" i="24" s="1"/>
  <c r="AR367" i="24" a="1"/>
  <c r="AR367" i="24" s="1"/>
  <c r="AR752" i="24" a="1"/>
  <c r="AR752" i="24" s="1"/>
  <c r="AR467" i="24" a="1"/>
  <c r="AR467" i="24" s="1"/>
  <c r="AR561" i="24" a="1"/>
  <c r="AR561" i="24" s="1"/>
  <c r="AR784" i="24" a="1"/>
  <c r="AR784" i="24" s="1"/>
  <c r="AR544" i="24" a="1"/>
  <c r="AR544" i="24" s="1"/>
  <c r="AR162" i="24" a="1"/>
  <c r="AR162" i="24" s="1"/>
  <c r="AR611" i="24" a="1"/>
  <c r="AR611" i="24" s="1"/>
  <c r="AR342" i="24" a="1"/>
  <c r="AR342" i="24" s="1"/>
  <c r="AR443" i="24" a="1"/>
  <c r="AR443" i="24" s="1"/>
  <c r="AR696" i="24" a="1"/>
  <c r="AR696" i="24" s="1"/>
  <c r="AR341" i="24" a="1"/>
  <c r="AR341" i="24" s="1"/>
  <c r="AR462" i="24" a="1"/>
  <c r="AR462" i="24" s="1"/>
  <c r="AR597" i="24" a="1"/>
  <c r="AR597" i="24" s="1"/>
  <c r="AR754" i="24" a="1"/>
  <c r="AR754" i="24" s="1"/>
  <c r="AR351" i="24" a="1"/>
  <c r="AR351" i="24" s="1"/>
  <c r="AR454" i="24" a="1"/>
  <c r="AR454" i="24" s="1"/>
  <c r="AR159" i="24" a="1"/>
  <c r="AR159" i="24" s="1"/>
  <c r="AR157" i="24" a="1"/>
  <c r="AR157" i="24" s="1"/>
  <c r="AR302" i="24" a="1"/>
  <c r="AR302" i="24" s="1"/>
  <c r="AR575" i="24" a="1"/>
  <c r="AR575" i="24" s="1"/>
  <c r="AR635" i="24" a="1"/>
  <c r="AR635" i="24" s="1"/>
  <c r="AR333" i="24" a="1"/>
  <c r="AR333" i="24" s="1"/>
  <c r="AR682" i="24" a="1"/>
  <c r="AR682" i="24" s="1"/>
  <c r="AR403" i="24" a="1"/>
  <c r="AR403" i="24" s="1"/>
  <c r="AR120" i="24" a="1"/>
  <c r="AR120" i="24" s="1"/>
  <c r="AR513" i="24" a="1"/>
  <c r="AR513" i="24" s="1"/>
  <c r="AR327" i="24" a="1"/>
  <c r="AR327" i="24" s="1"/>
  <c r="AR413" i="24" a="1"/>
  <c r="AR413" i="24" s="1"/>
  <c r="AR347" i="24" a="1"/>
  <c r="AR347" i="24" s="1"/>
  <c r="AR339" i="24" a="1"/>
  <c r="AR339" i="24" s="1"/>
  <c r="AR122" i="24" a="1"/>
  <c r="AR122" i="24" s="1"/>
  <c r="AR59" i="24" a="1"/>
  <c r="AR59" i="24" s="1"/>
  <c r="AR374" i="24" a="1"/>
  <c r="AR374" i="24" s="1"/>
  <c r="AR686" i="24" a="1"/>
  <c r="AR686" i="24" s="1"/>
  <c r="AR768" i="24" a="1"/>
  <c r="AR768" i="24" s="1"/>
  <c r="AR646" i="24" a="1"/>
  <c r="AR646" i="24" s="1"/>
  <c r="AR517" i="24" a="1"/>
  <c r="AR517" i="24" s="1"/>
  <c r="AR410" i="24" a="1"/>
  <c r="AR410" i="24" s="1"/>
  <c r="AR273" i="24" a="1"/>
  <c r="AR273" i="24" s="1"/>
  <c r="AR171" i="24" a="1"/>
  <c r="AR171" i="24" s="1"/>
  <c r="AR18" i="24" a="1"/>
  <c r="AR18" i="24" s="1"/>
  <c r="AM268" i="24"/>
  <c r="AM312" i="24"/>
  <c r="AM60" i="24"/>
  <c r="AM7" i="24"/>
  <c r="AO534" i="24"/>
  <c r="AO137" i="24"/>
  <c r="AO223" i="24"/>
  <c r="AO103" i="24"/>
  <c r="AO329" i="24"/>
  <c r="AO155" i="24"/>
  <c r="AO457" i="24"/>
  <c r="AO366" i="24"/>
  <c r="AO267" i="24"/>
  <c r="AO303" i="24"/>
  <c r="AO213" i="24"/>
  <c r="AO774" i="24"/>
  <c r="AO225" i="24"/>
  <c r="AO592" i="24"/>
  <c r="AO540" i="24"/>
  <c r="AO348" i="24"/>
  <c r="AO392" i="24"/>
  <c r="AO776" i="24"/>
  <c r="AO102" i="24"/>
  <c r="AO364" i="24"/>
  <c r="AO436" i="24"/>
  <c r="AO335" i="24"/>
  <c r="AO577" i="24"/>
  <c r="AO91" i="24"/>
  <c r="AO93" i="24"/>
  <c r="AO371" i="24"/>
  <c r="AO552" i="24"/>
  <c r="AO150" i="24"/>
  <c r="AO702" i="24"/>
  <c r="AO328" i="24"/>
  <c r="AO9" i="24"/>
  <c r="AO292" i="24"/>
  <c r="AO665" i="24"/>
  <c r="AO132" i="24"/>
  <c r="AO77" i="24"/>
  <c r="AO80" i="24"/>
  <c r="AO677" i="24"/>
  <c r="AO753" i="24"/>
  <c r="AO300" i="24"/>
  <c r="AO765" i="24"/>
  <c r="AO388" i="24"/>
  <c r="AO788" i="24"/>
  <c r="AO138" i="24"/>
  <c r="AO174" i="24"/>
  <c r="AO186" i="24"/>
  <c r="AO663" i="24"/>
  <c r="AO131" i="24"/>
  <c r="AO312" i="24"/>
  <c r="AO421" i="24"/>
  <c r="AP469" i="24" a="1"/>
  <c r="AP469" i="24" s="1"/>
  <c r="AM66" i="24"/>
  <c r="AM457" i="24"/>
  <c r="AM9" i="24"/>
  <c r="AM400" i="24"/>
  <c r="AP474" i="24" a="1"/>
  <c r="AP474" i="24" s="1"/>
  <c r="AP777" i="24" a="1"/>
  <c r="AP777" i="24" s="1"/>
  <c r="AP232" i="24" a="1"/>
  <c r="AP232" i="24" s="1"/>
  <c r="AP708" i="24" a="1"/>
  <c r="AP708" i="24" s="1"/>
  <c r="AO220" i="24"/>
  <c r="AP179" i="24" a="1"/>
  <c r="AP179" i="24" s="1"/>
  <c r="AP379" i="24" a="1"/>
  <c r="AP379" i="24" s="1"/>
  <c r="AP770" i="24" a="1"/>
  <c r="AP770" i="24" s="1"/>
  <c r="AO179" i="24"/>
  <c r="AP221" i="24" a="1"/>
  <c r="AP221" i="24" s="1"/>
  <c r="AP177" i="24" a="1"/>
  <c r="AP177" i="24" s="1"/>
  <c r="AP711" i="24" a="1"/>
  <c r="AP711" i="24" s="1"/>
  <c r="AP760" i="24" a="1"/>
  <c r="AP760" i="24" s="1"/>
  <c r="AP220" i="24" a="1"/>
  <c r="AP220" i="24" s="1"/>
  <c r="AO177" i="24"/>
  <c r="AP612" i="24" a="1"/>
  <c r="AP612" i="24" s="1"/>
  <c r="AO612" i="24"/>
  <c r="AP582" i="24" a="1"/>
  <c r="AP582" i="24" s="1"/>
  <c r="AP385" i="24" a="1"/>
  <c r="AP385" i="24" s="1"/>
  <c r="AO454" i="24"/>
  <c r="AO767" i="24"/>
  <c r="AP767" i="24" a="1"/>
  <c r="AP767" i="24" s="1"/>
  <c r="AO282" i="24"/>
  <c r="AO101" i="24"/>
  <c r="AO126" i="24"/>
  <c r="AQ623" i="24"/>
  <c r="AQ111" i="24"/>
  <c r="AQ313" i="24"/>
  <c r="AQ75" i="24"/>
  <c r="AQ276" i="24"/>
  <c r="AQ219" i="24"/>
  <c r="AQ118" i="24"/>
  <c r="AQ191" i="24"/>
  <c r="AQ318" i="24"/>
  <c r="AQ184" i="24"/>
  <c r="AQ688" i="24"/>
  <c r="AQ169" i="24"/>
  <c r="AQ438" i="24"/>
  <c r="AQ477" i="24"/>
  <c r="AQ675" i="24"/>
  <c r="AQ508" i="24"/>
  <c r="AQ769" i="24"/>
  <c r="AQ79" i="24"/>
  <c r="AQ171" i="24"/>
  <c r="AQ431" i="24"/>
  <c r="AQ389" i="24"/>
  <c r="AQ298" i="24"/>
  <c r="AQ204" i="24"/>
  <c r="AQ712" i="24"/>
  <c r="AQ546" i="24"/>
  <c r="AQ783" i="24"/>
  <c r="AQ100" i="24"/>
  <c r="AQ293" i="24"/>
  <c r="AQ402" i="24"/>
  <c r="AQ311" i="24"/>
  <c r="AQ209" i="24"/>
  <c r="AQ747" i="24"/>
  <c r="AQ581" i="24"/>
  <c r="AQ498" i="24"/>
  <c r="AQ211" i="24"/>
  <c r="AQ740" i="24"/>
  <c r="AQ585" i="24"/>
  <c r="AQ650" i="24"/>
  <c r="AQ133" i="24"/>
  <c r="AQ432" i="24"/>
  <c r="AQ340" i="24"/>
  <c r="AQ240" i="24"/>
  <c r="AQ758" i="24"/>
  <c r="AQ615" i="24"/>
  <c r="AQ656" i="24"/>
  <c r="AQ559" i="24"/>
  <c r="AQ30" i="24"/>
  <c r="AQ65" i="24"/>
  <c r="AQ715" i="24"/>
  <c r="AQ542" i="24"/>
  <c r="AQ96" i="24"/>
  <c r="AQ699" i="24"/>
  <c r="AQ405" i="24"/>
  <c r="AQ319" i="24"/>
  <c r="AQ214" i="24"/>
  <c r="AQ750" i="24"/>
  <c r="AQ572" i="24"/>
  <c r="AQ760" i="24"/>
  <c r="AQ129" i="24"/>
  <c r="AQ5" i="24"/>
  <c r="AQ435" i="24"/>
  <c r="AQ360" i="24"/>
  <c r="AQ304" i="24"/>
  <c r="AQ163" i="24"/>
  <c r="AQ664" i="24"/>
  <c r="AQ549" i="24"/>
  <c r="AQ531" i="24"/>
  <c r="AQ526" i="24"/>
  <c r="AQ84" i="24"/>
  <c r="AQ722" i="24"/>
  <c r="AQ450" i="24"/>
  <c r="AQ437" i="24"/>
  <c r="AQ363" i="24"/>
  <c r="AQ230" i="24"/>
  <c r="AQ154" i="24"/>
  <c r="AQ666" i="24"/>
  <c r="AQ599" i="24"/>
  <c r="AQ563" i="24"/>
  <c r="AQ97" i="24"/>
  <c r="AQ168" i="24"/>
  <c r="AQ56" i="24"/>
  <c r="AQ53" i="24"/>
  <c r="AQ444" i="24"/>
  <c r="AQ399" i="24"/>
  <c r="AQ275" i="24"/>
  <c r="AQ290" i="24"/>
  <c r="AQ222" i="24"/>
  <c r="AQ467" i="24"/>
  <c r="AQ751" i="24"/>
  <c r="AQ464" i="24"/>
  <c r="AQ708" i="24"/>
  <c r="AQ476" i="24"/>
  <c r="AQ657" i="24"/>
  <c r="AQ466" i="24"/>
  <c r="AQ658" i="24"/>
  <c r="AQ397" i="24"/>
  <c r="AQ762" i="24"/>
  <c r="AQ368" i="24"/>
  <c r="AQ256" i="24"/>
  <c r="AQ170" i="24"/>
  <c r="AQ684" i="24"/>
  <c r="AQ786" i="24"/>
  <c r="AQ46" i="24"/>
  <c r="AQ295" i="24"/>
  <c r="AQ480" i="24"/>
  <c r="AQ384" i="24"/>
  <c r="AQ278" i="24"/>
  <c r="AQ182" i="24"/>
  <c r="AQ659" i="24"/>
  <c r="AQ509" i="24"/>
  <c r="AQ730" i="24"/>
  <c r="AQ83" i="24"/>
  <c r="AQ279" i="24"/>
  <c r="AQ401" i="24"/>
  <c r="AQ307" i="24"/>
  <c r="AQ200" i="24"/>
  <c r="AQ739" i="24"/>
  <c r="AQ578" i="24"/>
  <c r="AQ651" i="24"/>
  <c r="AQ123" i="24"/>
  <c r="AQ386" i="24"/>
  <c r="AQ201" i="24"/>
  <c r="AQ752" i="24"/>
  <c r="AQ575" i="24"/>
  <c r="AQ564" i="24"/>
  <c r="AQ122" i="24"/>
  <c r="AQ583" i="24"/>
  <c r="AQ417" i="24"/>
  <c r="AQ221" i="24"/>
  <c r="AQ636" i="24"/>
  <c r="AQ617" i="24"/>
  <c r="AQ568" i="24"/>
  <c r="AQ141" i="24"/>
  <c r="AQ18" i="24"/>
  <c r="AQ175" i="24"/>
  <c r="AQ676" i="24"/>
  <c r="AQ518" i="24"/>
  <c r="AQ700" i="24"/>
  <c r="AQ82" i="24"/>
  <c r="AQ494" i="24"/>
  <c r="AQ273" i="24"/>
  <c r="AQ301" i="24"/>
  <c r="AQ198" i="24"/>
  <c r="AQ718" i="24"/>
  <c r="AQ544" i="24"/>
  <c r="AQ594" i="24"/>
  <c r="AQ124" i="24"/>
  <c r="AQ10" i="24"/>
  <c r="AQ429" i="24"/>
  <c r="AQ355" i="24"/>
  <c r="AQ212" i="24"/>
  <c r="AQ757" i="24"/>
  <c r="AQ661" i="24"/>
  <c r="AQ499" i="24"/>
  <c r="AQ558" i="24"/>
  <c r="AQ685" i="24"/>
  <c r="AQ449" i="24"/>
  <c r="AQ116" i="24"/>
  <c r="AQ377" i="24"/>
  <c r="AQ296" i="24"/>
  <c r="AQ218" i="24"/>
  <c r="AQ164" i="24"/>
  <c r="AQ674" i="24"/>
  <c r="AQ550" i="24"/>
  <c r="AQ497" i="24"/>
  <c r="AQ490" i="24"/>
  <c r="AQ426" i="24"/>
  <c r="AQ117" i="24"/>
  <c r="AQ452" i="24"/>
  <c r="AQ113" i="24"/>
  <c r="AQ606" i="24"/>
  <c r="AQ239" i="24"/>
  <c r="AQ472" i="24"/>
  <c r="AQ756" i="24"/>
  <c r="AQ573" i="24"/>
  <c r="AQ424" i="24"/>
  <c r="AQ543" i="24"/>
  <c r="AQ427" i="24"/>
  <c r="AQ551" i="24"/>
  <c r="AQ418" i="24"/>
  <c r="AQ510" i="24"/>
  <c r="AQ367" i="24"/>
  <c r="AQ596" i="24"/>
  <c r="AQ442" i="24"/>
  <c r="AQ342" i="24"/>
  <c r="AQ250" i="24"/>
  <c r="AQ151" i="24"/>
  <c r="AQ618" i="24"/>
  <c r="AQ706" i="24"/>
  <c r="AQ492" i="24"/>
  <c r="AQ39" i="24"/>
  <c r="AQ70" i="24"/>
  <c r="AQ469" i="24"/>
  <c r="AQ357" i="24"/>
  <c r="AQ269" i="24"/>
  <c r="AQ152" i="24"/>
  <c r="AQ680" i="24"/>
  <c r="AQ507" i="24"/>
  <c r="AQ648" i="24"/>
  <c r="AQ81" i="24"/>
  <c r="AQ231" i="24"/>
  <c r="AQ768" i="24"/>
  <c r="AQ387" i="24"/>
  <c r="AQ302" i="24"/>
  <c r="AQ207" i="24"/>
  <c r="AQ716" i="24"/>
  <c r="AQ536" i="24"/>
  <c r="AQ785" i="24"/>
  <c r="AQ99" i="24"/>
  <c r="AQ755" i="24"/>
  <c r="AQ194" i="24"/>
  <c r="AQ709" i="24"/>
  <c r="AQ541" i="24"/>
  <c r="AQ770" i="24"/>
  <c r="AQ87" i="24"/>
  <c r="AQ537" i="24"/>
  <c r="AQ403" i="24"/>
  <c r="AQ308" i="24"/>
  <c r="AQ216" i="24"/>
  <c r="AQ743" i="24"/>
  <c r="AQ582" i="24"/>
  <c r="AQ597" i="24"/>
  <c r="AQ134" i="24"/>
  <c r="AQ11" i="24"/>
  <c r="AQ153" i="24"/>
  <c r="AQ660" i="24"/>
  <c r="AQ533" i="24"/>
  <c r="AQ640" i="24"/>
  <c r="AQ48" i="24"/>
  <c r="AQ560" i="24"/>
  <c r="AQ482" i="24"/>
  <c r="AQ375" i="24"/>
  <c r="AQ286" i="24"/>
  <c r="AQ189" i="24"/>
  <c r="AQ687" i="24"/>
  <c r="AQ545" i="24"/>
  <c r="AQ777" i="24"/>
  <c r="AQ95" i="24"/>
  <c r="AQ202" i="24"/>
  <c r="AQ428" i="24"/>
  <c r="AQ362" i="24"/>
  <c r="AQ284" i="24"/>
  <c r="AQ206" i="24"/>
  <c r="AQ691" i="24"/>
  <c r="AQ683" i="24"/>
  <c r="AQ513" i="24"/>
  <c r="AQ701" i="24"/>
  <c r="AQ638" i="24"/>
  <c r="AQ36" i="24"/>
  <c r="AQ361" i="24"/>
  <c r="AQ106" i="24"/>
  <c r="AQ445" i="24"/>
  <c r="AQ430" i="24"/>
  <c r="AQ356" i="24"/>
  <c r="AQ289" i="24"/>
  <c r="AQ217" i="24"/>
  <c r="AQ554" i="24"/>
  <c r="AQ671" i="24"/>
  <c r="AQ547" i="24"/>
  <c r="AQ733" i="24"/>
  <c r="AQ49" i="24"/>
  <c r="AQ574" i="24"/>
  <c r="AQ109" i="24"/>
  <c r="AQ110" i="24"/>
  <c r="AQ108" i="24"/>
  <c r="AQ478" i="24"/>
  <c r="AQ145" i="24"/>
  <c r="AQ422" i="24"/>
  <c r="AQ620" i="24"/>
  <c r="AQ408" i="24"/>
  <c r="AQ393" i="24"/>
  <c r="AQ696" i="24"/>
  <c r="AQ784" i="24"/>
  <c r="AQ372" i="24"/>
  <c r="AQ351" i="24"/>
  <c r="AQ47" i="24"/>
  <c r="AQ433" i="24"/>
  <c r="AQ333" i="24"/>
  <c r="AQ232" i="24"/>
  <c r="AQ630" i="24"/>
  <c r="AQ602" i="24"/>
  <c r="AQ766" i="24"/>
  <c r="AQ26" i="24"/>
  <c r="AQ112" i="24"/>
  <c r="AQ459" i="24"/>
  <c r="AQ353" i="24"/>
  <c r="AQ257" i="24"/>
  <c r="AQ162" i="24"/>
  <c r="AQ761" i="24"/>
  <c r="AQ561" i="24"/>
  <c r="AQ42" i="24"/>
  <c r="AQ262" i="24"/>
  <c r="AQ471" i="24"/>
  <c r="AQ359" i="24"/>
  <c r="AQ285" i="24"/>
  <c r="AQ178" i="24"/>
  <c r="AQ682" i="24"/>
  <c r="AQ503" i="24"/>
  <c r="AQ726" i="24"/>
  <c r="AQ233" i="24"/>
  <c r="AQ180" i="24"/>
  <c r="AQ662" i="24"/>
  <c r="AQ512" i="24"/>
  <c r="AQ725" i="24"/>
  <c r="AQ89" i="24"/>
  <c r="AQ555" i="24"/>
  <c r="AQ379" i="24"/>
  <c r="AQ395" i="24"/>
  <c r="AQ195" i="24"/>
  <c r="AQ741" i="24"/>
  <c r="AQ553" i="24"/>
  <c r="AQ529" i="24"/>
  <c r="AQ121" i="24"/>
  <c r="AQ181" i="24"/>
  <c r="AQ146" i="24"/>
  <c r="AQ738" i="24"/>
  <c r="AQ488" i="24"/>
  <c r="AQ37" i="24"/>
  <c r="AQ71" i="24"/>
  <c r="AQ460" i="24"/>
  <c r="AQ370" i="24"/>
  <c r="AQ280" i="24"/>
  <c r="AQ511" i="24"/>
  <c r="AQ771" i="24"/>
  <c r="AQ88" i="24"/>
  <c r="AQ729" i="24"/>
  <c r="AQ352" i="24"/>
  <c r="AQ396" i="24"/>
  <c r="AQ346" i="24"/>
  <c r="AQ281" i="24"/>
  <c r="AQ208" i="24"/>
  <c r="AQ523" i="24"/>
  <c r="AQ609" i="24"/>
  <c r="AQ516" i="24"/>
  <c r="AQ695" i="24"/>
  <c r="AQ144" i="24"/>
  <c r="AQ34" i="24"/>
  <c r="AQ727" i="24"/>
  <c r="AQ453" i="24"/>
  <c r="AQ190" i="24"/>
  <c r="AQ416" i="24"/>
  <c r="AQ347" i="24"/>
  <c r="AQ274" i="24"/>
  <c r="AQ203" i="24"/>
  <c r="AQ589" i="24"/>
  <c r="AQ631" i="24"/>
  <c r="AQ514" i="24"/>
  <c r="AQ493" i="24"/>
  <c r="AQ143" i="24"/>
  <c r="AQ45" i="24"/>
  <c r="AQ601" i="24"/>
  <c r="AQ68" i="24"/>
  <c r="AQ54" i="24"/>
  <c r="AQ473" i="24"/>
  <c r="AQ639" i="24"/>
  <c r="AQ440" i="24"/>
  <c r="AQ610" i="24"/>
  <c r="AQ412" i="24"/>
  <c r="AQ495" i="24"/>
  <c r="AQ369" i="24"/>
  <c r="AQ358" i="24"/>
  <c r="AQ354" i="24"/>
  <c r="AQ92" i="24"/>
  <c r="AQ382" i="24"/>
  <c r="AQ78" i="24"/>
  <c r="AQ264" i="24"/>
  <c r="AQ409" i="24"/>
  <c r="AQ331" i="24"/>
  <c r="AQ522" i="24"/>
  <c r="AQ633" i="24"/>
  <c r="AQ535" i="24"/>
  <c r="AQ15" i="24"/>
  <c r="AQ434" i="24"/>
  <c r="AQ341" i="24"/>
  <c r="AQ244" i="24"/>
  <c r="AQ161" i="24"/>
  <c r="AQ608" i="24"/>
  <c r="AQ703" i="24"/>
  <c r="AQ724" i="24"/>
  <c r="AQ32" i="24"/>
  <c r="AQ73" i="24"/>
  <c r="AQ481" i="24"/>
  <c r="AQ380" i="24"/>
  <c r="AQ266" i="24"/>
  <c r="AQ147" i="24"/>
  <c r="AQ679" i="24"/>
  <c r="AQ505" i="24"/>
  <c r="AQ644" i="24"/>
  <c r="AQ76" i="24"/>
  <c r="AQ205" i="24"/>
  <c r="AQ272" i="24"/>
  <c r="AQ149" i="24"/>
  <c r="AQ504" i="24"/>
  <c r="AQ642" i="24"/>
  <c r="AQ51" i="24"/>
  <c r="AQ619" i="24"/>
  <c r="AQ485" i="24"/>
  <c r="AQ376" i="24"/>
  <c r="AQ288" i="24"/>
  <c r="AQ188" i="24"/>
  <c r="AQ713" i="24"/>
  <c r="AQ548" i="24"/>
  <c r="AQ775" i="24"/>
  <c r="AQ86" i="24"/>
  <c r="AQ517" i="24"/>
  <c r="AQ721" i="24"/>
  <c r="AQ624" i="24"/>
  <c r="AQ654" i="24"/>
  <c r="AQ525" i="24"/>
  <c r="AQ28" i="24"/>
  <c r="AQ59" i="24"/>
  <c r="AQ456" i="24"/>
  <c r="AQ374" i="24"/>
  <c r="AQ260" i="24"/>
  <c r="AQ669" i="24"/>
  <c r="AQ787" i="24"/>
  <c r="AQ595" i="24"/>
  <c r="AQ52" i="24"/>
  <c r="AQ723" i="24"/>
  <c r="AQ486" i="24"/>
  <c r="AQ411" i="24"/>
  <c r="AQ321" i="24"/>
  <c r="AQ185" i="24"/>
  <c r="AQ626" i="24"/>
  <c r="AQ567" i="24"/>
  <c r="AQ782" i="24"/>
  <c r="AQ127" i="24"/>
  <c r="AQ31" i="24"/>
  <c r="AQ646" i="24"/>
  <c r="AQ451" i="24"/>
  <c r="AQ283" i="24"/>
  <c r="AQ414" i="24"/>
  <c r="AQ339" i="24"/>
  <c r="AQ270" i="24"/>
  <c r="AQ199" i="24"/>
  <c r="AQ742" i="24"/>
  <c r="AQ635" i="24"/>
  <c r="AQ502" i="24"/>
  <c r="AQ773" i="24"/>
  <c r="AQ139" i="24"/>
  <c r="AQ41" i="24"/>
  <c r="AQ197" i="24"/>
  <c r="AQ57" i="24"/>
  <c r="AQ114" i="24"/>
  <c r="AQ789" i="24"/>
  <c r="AQ343" i="24"/>
  <c r="AQ407" i="24"/>
  <c r="AQ705" i="24"/>
  <c r="AQ385" i="24"/>
  <c r="AQ135" i="24"/>
  <c r="AQ330" i="24"/>
  <c r="AQ227" i="24"/>
  <c r="AQ322" i="24"/>
  <c r="AQ463" i="24"/>
  <c r="AQ326" i="24"/>
  <c r="AQ479" i="24"/>
  <c r="AQ334" i="24"/>
  <c r="AQ410" i="24"/>
  <c r="AQ287" i="24"/>
  <c r="AQ413" i="24"/>
  <c r="AQ316" i="24"/>
  <c r="AQ746" i="24"/>
  <c r="AQ576" i="24"/>
  <c r="AQ732" i="24"/>
  <c r="AQ496" i="24"/>
  <c r="AQ419" i="24"/>
  <c r="AQ324" i="24"/>
  <c r="AQ229" i="24"/>
  <c r="AQ692" i="24"/>
  <c r="AQ622" i="24"/>
  <c r="AQ604" i="24"/>
  <c r="AQ591" i="24"/>
  <c r="AQ23" i="24"/>
  <c r="AQ446" i="24"/>
  <c r="AQ350" i="24"/>
  <c r="AQ253" i="24"/>
  <c r="AQ156" i="24"/>
  <c r="AQ678" i="24"/>
  <c r="AQ763" i="24"/>
  <c r="AQ562" i="24"/>
  <c r="AQ35" i="24"/>
  <c r="AQ261" i="24"/>
  <c r="AQ249" i="24"/>
  <c r="AQ157" i="24"/>
  <c r="AQ681" i="24"/>
  <c r="AQ736" i="24"/>
  <c r="AQ772" i="24"/>
  <c r="AQ40" i="24"/>
  <c r="AQ258" i="24"/>
  <c r="AQ474" i="24"/>
  <c r="AQ378" i="24"/>
  <c r="AQ277" i="24"/>
  <c r="AQ176" i="24"/>
  <c r="AQ670" i="24"/>
  <c r="AQ501" i="24"/>
  <c r="AQ697" i="24"/>
  <c r="AQ686" i="24"/>
  <c r="AQ228" i="24"/>
  <c r="AQ556" i="24"/>
  <c r="AQ607" i="24"/>
  <c r="AQ140" i="24"/>
  <c r="AQ21" i="24"/>
  <c r="AQ441" i="24"/>
  <c r="AQ345" i="24"/>
  <c r="AQ242" i="24"/>
  <c r="AQ159" i="24"/>
  <c r="AQ613" i="24"/>
  <c r="AQ734" i="24"/>
  <c r="AQ489" i="24"/>
  <c r="AQ33" i="24"/>
  <c r="AQ74" i="24"/>
  <c r="AQ468" i="24"/>
  <c r="AQ415" i="24"/>
  <c r="AQ320" i="24"/>
  <c r="AQ243" i="24"/>
  <c r="AQ748" i="24"/>
  <c r="AQ611" i="24"/>
  <c r="AQ735" i="24"/>
  <c r="AQ728" i="24"/>
  <c r="AQ119" i="24"/>
  <c r="AQ20" i="24"/>
  <c r="AQ259" i="24"/>
  <c r="AQ465" i="24"/>
  <c r="AQ327" i="24"/>
  <c r="AQ255" i="24"/>
  <c r="AQ183" i="24"/>
  <c r="AQ754" i="24"/>
  <c r="AQ625" i="24"/>
  <c r="AQ764" i="24"/>
  <c r="AQ731" i="24"/>
  <c r="AQ22" i="24"/>
  <c r="AQ263" i="24"/>
  <c r="AQ115" i="24"/>
  <c r="AQ107" i="24"/>
  <c r="AQ235" i="24"/>
  <c r="AQ29" i="24"/>
  <c r="AQ373" i="24"/>
  <c r="AQ491" i="24"/>
  <c r="AQ338" i="24"/>
  <c r="AQ14" i="24"/>
  <c r="AQ305" i="24"/>
  <c r="AQ299" i="24"/>
  <c r="AQ297" i="24"/>
  <c r="AQ294" i="24"/>
  <c r="AQ245" i="24"/>
  <c r="AQ337" i="24"/>
  <c r="AQ391" i="24"/>
  <c r="AQ193" i="24"/>
  <c r="AQ710" i="24"/>
  <c r="AQ539" i="24"/>
  <c r="AQ698" i="24"/>
  <c r="AQ506" i="24"/>
  <c r="AQ398" i="24"/>
  <c r="AQ310" i="24"/>
  <c r="AQ210" i="24"/>
  <c r="AQ745" i="24"/>
  <c r="AQ571" i="24"/>
  <c r="AQ500" i="24"/>
  <c r="AQ136" i="24"/>
  <c r="AQ13" i="24"/>
  <c r="AQ423" i="24"/>
  <c r="AQ344" i="24"/>
  <c r="AQ251" i="24"/>
  <c r="AQ148" i="24"/>
  <c r="AQ634" i="24"/>
  <c r="AQ653" i="24"/>
  <c r="AQ694" i="24"/>
  <c r="AQ38" i="24"/>
  <c r="AQ64" i="24"/>
  <c r="AQ248" i="24"/>
  <c r="AQ720" i="24"/>
  <c r="AQ616" i="24"/>
  <c r="AQ652" i="24"/>
  <c r="AQ524" i="24"/>
  <c r="AQ25" i="24"/>
  <c r="AQ61" i="24"/>
  <c r="AQ462" i="24"/>
  <c r="AQ381" i="24"/>
  <c r="AQ167" i="24"/>
  <c r="AQ667" i="24"/>
  <c r="AQ519" i="24"/>
  <c r="AQ641" i="24"/>
  <c r="AQ50" i="24"/>
  <c r="AQ781" i="24"/>
  <c r="AQ215" i="24"/>
  <c r="AQ749" i="24"/>
  <c r="AQ580" i="24"/>
  <c r="AQ759" i="24"/>
  <c r="AQ128" i="24"/>
  <c r="AQ8" i="24"/>
  <c r="AQ420" i="24"/>
  <c r="AQ237" i="24"/>
  <c r="AQ588" i="24"/>
  <c r="AQ629" i="24"/>
  <c r="AQ598" i="24"/>
  <c r="AQ27" i="24"/>
  <c r="AQ55" i="24"/>
  <c r="AQ470" i="24"/>
  <c r="AQ390" i="24"/>
  <c r="AQ325" i="24"/>
  <c r="AQ252" i="24"/>
  <c r="AQ165" i="24"/>
  <c r="AQ719" i="24"/>
  <c r="AQ586" i="24"/>
  <c r="AQ704" i="24"/>
  <c r="AQ647" i="24"/>
  <c r="AQ104" i="24"/>
  <c r="AQ16" i="24"/>
  <c r="AQ72" i="24"/>
  <c r="AQ447" i="24"/>
  <c r="AQ461" i="24"/>
  <c r="AQ394" i="24"/>
  <c r="AQ332" i="24"/>
  <c r="AQ241" i="24"/>
  <c r="AQ173" i="24"/>
  <c r="AQ711" i="24"/>
  <c r="AQ621" i="24"/>
  <c r="AQ707" i="24"/>
  <c r="AQ779" i="24"/>
  <c r="AQ17" i="24"/>
  <c r="AQ69" i="24"/>
  <c r="AQ105" i="24"/>
  <c r="AQ443" i="24"/>
  <c r="AQ309" i="24"/>
  <c r="AQ43" i="24"/>
  <c r="AQ314" i="24"/>
  <c r="AQ271" i="24"/>
  <c r="AQ265" i="24"/>
  <c r="AQ254" i="24"/>
  <c r="AQ247" i="24"/>
  <c r="AQ484" i="24"/>
  <c r="AQ172" i="24"/>
  <c r="AQ483" i="24"/>
  <c r="AQ383" i="24"/>
  <c r="AQ291" i="24"/>
  <c r="AQ187" i="24"/>
  <c r="AQ672" i="24"/>
  <c r="AQ780" i="24"/>
  <c r="AQ94" i="24"/>
  <c r="AQ475" i="24"/>
  <c r="AQ404" i="24"/>
  <c r="AQ315" i="24"/>
  <c r="AQ192" i="24"/>
  <c r="AQ744" i="24"/>
  <c r="AQ579" i="24"/>
  <c r="AQ649" i="24"/>
  <c r="AQ130" i="24"/>
  <c r="AQ530" i="24"/>
  <c r="AQ425" i="24"/>
  <c r="AQ336" i="24"/>
  <c r="AQ236" i="24"/>
  <c r="AQ690" i="24"/>
  <c r="AQ628" i="24"/>
  <c r="AQ603" i="24"/>
  <c r="AQ590" i="24"/>
  <c r="AQ24" i="24"/>
  <c r="AQ226" i="24"/>
  <c r="AQ637" i="24"/>
  <c r="AQ632" i="24"/>
  <c r="AQ565" i="24"/>
  <c r="AQ487" i="24"/>
  <c r="AQ19" i="24"/>
  <c r="AQ439" i="24"/>
  <c r="AQ349" i="24"/>
  <c r="AQ246" i="24"/>
  <c r="AQ158" i="24"/>
  <c r="AQ627" i="24"/>
  <c r="AQ737" i="24"/>
  <c r="AQ527" i="24"/>
  <c r="AQ44" i="24"/>
  <c r="AQ224" i="24"/>
  <c r="AQ196" i="24"/>
  <c r="AQ717" i="24"/>
  <c r="AQ645" i="24"/>
  <c r="AQ120" i="24"/>
  <c r="AQ693" i="24"/>
  <c r="AQ406" i="24"/>
  <c r="AQ323" i="24"/>
  <c r="AQ557" i="24"/>
  <c r="AQ614" i="24"/>
  <c r="AQ532" i="24"/>
  <c r="AQ142" i="24"/>
  <c r="AQ12" i="24"/>
  <c r="AQ455" i="24"/>
  <c r="AQ365" i="24"/>
  <c r="AQ306" i="24"/>
  <c r="AQ234" i="24"/>
  <c r="AQ673" i="24"/>
  <c r="AQ570" i="24"/>
  <c r="AQ600" i="24"/>
  <c r="AQ593" i="24"/>
  <c r="AQ98" i="24"/>
  <c r="AQ125" i="24"/>
  <c r="AQ63" i="24"/>
  <c r="AQ448" i="24"/>
  <c r="AQ458" i="24"/>
  <c r="AQ317" i="24"/>
  <c r="AQ238" i="24"/>
  <c r="AQ166" i="24"/>
  <c r="AQ714" i="24"/>
  <c r="AQ584" i="24"/>
  <c r="AQ655" i="24"/>
  <c r="AQ643" i="24"/>
  <c r="AQ90" i="24"/>
  <c r="AQ6" i="24"/>
  <c r="AQ62" i="24"/>
  <c r="AQ67" i="24"/>
  <c r="AQ58" i="24"/>
  <c r="AU2" i="24"/>
  <c r="AT2" i="24"/>
  <c r="AT569" i="24" s="1" a="1"/>
  <c r="AT569" i="24" s="1"/>
  <c r="AT85" i="24" l="1" a="1"/>
  <c r="AT85" i="24" s="1"/>
  <c r="AS85" i="24"/>
  <c r="AT515" i="24" a="1"/>
  <c r="AT515" i="24" s="1"/>
  <c r="AS515" i="24"/>
  <c r="AR66" i="24" a="1"/>
  <c r="AR66" i="24" s="1"/>
  <c r="AR103" i="24" a="1"/>
  <c r="AR103" i="24" s="1"/>
  <c r="AR312" i="24" a="1"/>
  <c r="AR312" i="24" s="1"/>
  <c r="AR60" i="24" a="1"/>
  <c r="AR60" i="24" s="1"/>
  <c r="AR282" i="24" a="1"/>
  <c r="AR282" i="24" s="1"/>
  <c r="AS520" i="24"/>
  <c r="AT475" i="24" a="1"/>
  <c r="AT475" i="24" s="1"/>
  <c r="V116" i="31"/>
  <c r="AH116" i="31"/>
  <c r="AS569" i="24"/>
  <c r="AT566" i="24" a="1"/>
  <c r="AT566" i="24" s="1"/>
  <c r="AS587" i="24"/>
  <c r="AS528" i="24"/>
  <c r="AT520" i="24" a="1"/>
  <c r="AT520" i="24" s="1"/>
  <c r="AS605" i="24"/>
  <c r="AT605" i="24" a="1"/>
  <c r="AT605" i="24" s="1"/>
  <c r="AS689" i="24"/>
  <c r="AT689" i="24" a="1"/>
  <c r="AT689" i="24" s="1"/>
  <c r="AS521" i="24"/>
  <c r="AT521" i="24" a="1"/>
  <c r="AT521" i="24" s="1"/>
  <c r="AT528" i="24" a="1"/>
  <c r="AT528" i="24" s="1"/>
  <c r="AS566" i="24"/>
  <c r="AT587" i="24" a="1"/>
  <c r="AT587" i="24" s="1"/>
  <c r="AR776" i="24" a="1"/>
  <c r="AR776" i="24" s="1"/>
  <c r="AR268" i="24" a="1"/>
  <c r="AR268" i="24" s="1"/>
  <c r="AR303" i="24" a="1"/>
  <c r="AR303" i="24" s="1"/>
  <c r="AR213" i="24" a="1"/>
  <c r="AR213" i="24" s="1"/>
  <c r="AT728" i="24" a="1"/>
  <c r="AT728" i="24" s="1"/>
  <c r="AT631" i="24" a="1"/>
  <c r="AT631" i="24" s="1"/>
  <c r="AT449" i="24" a="1"/>
  <c r="AT449" i="24" s="1"/>
  <c r="AT609" i="24" a="1"/>
  <c r="AT609" i="24" s="1"/>
  <c r="AT554" i="24" a="1"/>
  <c r="AT554" i="24" s="1"/>
  <c r="AT369" i="24" a="1"/>
  <c r="AT369" i="24" s="1"/>
  <c r="AT769" i="24" a="1"/>
  <c r="AT769" i="24" s="1"/>
  <c r="AT532" i="24" a="1"/>
  <c r="AT532" i="24" s="1"/>
  <c r="AT630" i="24" a="1"/>
  <c r="AT630" i="24" s="1"/>
  <c r="AT351" i="24" a="1"/>
  <c r="AT351" i="24" s="1"/>
  <c r="AT694" i="24" a="1"/>
  <c r="AT694" i="24" s="1"/>
  <c r="AT687" i="24" a="1"/>
  <c r="AT687" i="24" s="1"/>
  <c r="AT383" i="24" a="1"/>
  <c r="AT383" i="24" s="1"/>
  <c r="AT673" i="24" a="1"/>
  <c r="AT673" i="24" s="1"/>
  <c r="AT156" i="24" a="1"/>
  <c r="AT156" i="24" s="1"/>
  <c r="AT248" i="24" a="1"/>
  <c r="AT248" i="24" s="1"/>
  <c r="AT504" i="24" a="1"/>
  <c r="AT504" i="24" s="1"/>
  <c r="AT748" i="24" a="1"/>
  <c r="AT748" i="24" s="1"/>
  <c r="AT486" i="24" a="1"/>
  <c r="AT486" i="24" s="1"/>
  <c r="AT226" i="24" a="1"/>
  <c r="AT226" i="24" s="1"/>
  <c r="AT741" i="24" a="1"/>
  <c r="AT741" i="24" s="1"/>
  <c r="AT145" i="24" a="1"/>
  <c r="AT145" i="24" s="1"/>
  <c r="AT590" i="24" a="1"/>
  <c r="AT590" i="24" s="1"/>
  <c r="AT726" i="24" a="1"/>
  <c r="AT726" i="24" s="1"/>
  <c r="AT393" i="24" a="1"/>
  <c r="AT393" i="24" s="1"/>
  <c r="AT785" i="24" a="1"/>
  <c r="AT785" i="24" s="1"/>
  <c r="AT180" i="24" a="1"/>
  <c r="AT180" i="24" s="1"/>
  <c r="AT50" i="24" a="1"/>
  <c r="AT50" i="24" s="1"/>
  <c r="AT553" i="24" a="1"/>
  <c r="AT553" i="24" s="1"/>
  <c r="AT497" i="24" a="1"/>
  <c r="AT497" i="24" s="1"/>
  <c r="AT350" i="24" a="1"/>
  <c r="AT350" i="24" s="1"/>
  <c r="AT695" i="24" a="1"/>
  <c r="AT695" i="24" s="1"/>
  <c r="AT501" i="24" a="1"/>
  <c r="AT501" i="24" s="1"/>
  <c r="AT83" i="24" a="1"/>
  <c r="AT83" i="24" s="1"/>
  <c r="AT546" i="24" a="1"/>
  <c r="AT546" i="24" s="1"/>
  <c r="AT375" i="24" a="1"/>
  <c r="AT375" i="24" s="1"/>
  <c r="AT322" i="24" a="1"/>
  <c r="AT322" i="24" s="1"/>
  <c r="AT160" i="24" a="1"/>
  <c r="AT160" i="24" s="1"/>
  <c r="AT525" i="24" a="1"/>
  <c r="AT525" i="24" s="1"/>
  <c r="AT302" i="24" a="1"/>
  <c r="AT302" i="24" s="1"/>
  <c r="AT124" i="24" a="1"/>
  <c r="AT124" i="24" s="1"/>
  <c r="AT359" i="24" a="1"/>
  <c r="AT359" i="24" s="1"/>
  <c r="AT277" i="24" a="1"/>
  <c r="AT277" i="24" s="1"/>
  <c r="AT315" i="24" a="1"/>
  <c r="AT315" i="24" s="1"/>
  <c r="AT455" i="24" a="1"/>
  <c r="AT455" i="24" s="1"/>
  <c r="AT420" i="24" a="1"/>
  <c r="AT420" i="24" s="1"/>
  <c r="AT235" i="24" a="1"/>
  <c r="AT235" i="24" s="1"/>
  <c r="AT88" i="24" a="1"/>
  <c r="AT88" i="24" s="1"/>
  <c r="AT514" i="24" a="1"/>
  <c r="AT514" i="24" s="1"/>
  <c r="AT358" i="24" a="1"/>
  <c r="AT358" i="24" s="1"/>
  <c r="AT381" i="24" a="1"/>
  <c r="AT381" i="24" s="1"/>
  <c r="AT314" i="24" a="1"/>
  <c r="AT314" i="24" s="1"/>
  <c r="AT570" i="24" a="1"/>
  <c r="AT570" i="24" s="1"/>
  <c r="AT370" i="24" a="1"/>
  <c r="AT370" i="24" s="1"/>
  <c r="AT21" i="24" a="1"/>
  <c r="AT21" i="24" s="1"/>
  <c r="AT771" i="24" a="1"/>
  <c r="AT771" i="24" s="1"/>
  <c r="AT262" i="24" a="1"/>
  <c r="AT262" i="24" s="1"/>
  <c r="AT690" i="24" a="1"/>
  <c r="AT690" i="24" s="1"/>
  <c r="AT579" i="24" a="1"/>
  <c r="AT579" i="24" s="1"/>
  <c r="AT320" i="24" a="1"/>
  <c r="AT320" i="24" s="1"/>
  <c r="AT229" i="24" a="1"/>
  <c r="AT229" i="24" s="1"/>
  <c r="AT112" i="24" a="1"/>
  <c r="AT112" i="24" s="1"/>
  <c r="AT752" i="24" a="1"/>
  <c r="AT752" i="24" s="1"/>
  <c r="AT493" i="24" a="1"/>
  <c r="AT493" i="24" s="1"/>
  <c r="AT331" i="24" a="1"/>
  <c r="AT331" i="24" s="1"/>
  <c r="AT291" i="24" a="1"/>
  <c r="AT291" i="24" s="1"/>
  <c r="AT216" i="24" a="1"/>
  <c r="AT216" i="24" s="1"/>
  <c r="AT489" i="24" a="1"/>
  <c r="AT489" i="24" s="1"/>
  <c r="AT340" i="24" a="1"/>
  <c r="AT340" i="24" s="1"/>
  <c r="AT14" i="24" a="1"/>
  <c r="AT14" i="24" s="1"/>
  <c r="AT451" i="24" a="1"/>
  <c r="AT451" i="24" s="1"/>
  <c r="AT334" i="24" a="1"/>
  <c r="AT334" i="24" s="1"/>
  <c r="AT222" i="24" a="1"/>
  <c r="AT222" i="24" s="1"/>
  <c r="AT200" i="24" a="1"/>
  <c r="AT200" i="24" s="1"/>
  <c r="AT53" i="24" a="1"/>
  <c r="AT53" i="24" s="1"/>
  <c r="AT38" i="24" a="1"/>
  <c r="AT38" i="24" s="1"/>
  <c r="AT13" i="24" a="1"/>
  <c r="AT13" i="24" s="1"/>
  <c r="AT116" i="24" a="1"/>
  <c r="AT116" i="24" s="1"/>
  <c r="AT141" i="24" a="1"/>
  <c r="AT141" i="24" s="1"/>
  <c r="AT65" i="24" a="1"/>
  <c r="AT65" i="24" s="1"/>
  <c r="AT162" i="24" a="1"/>
  <c r="AT162" i="24" s="1"/>
  <c r="AT205" i="24" a="1"/>
  <c r="AT205" i="24" s="1"/>
  <c r="AT318" i="24" a="1"/>
  <c r="AT318" i="24" s="1"/>
  <c r="AT197" i="24" a="1"/>
  <c r="AT197" i="24" s="1"/>
  <c r="AT108" i="24" a="1"/>
  <c r="AT108" i="24" s="1"/>
  <c r="AT722" i="24" a="1"/>
  <c r="AT722" i="24" s="1"/>
  <c r="AT574" i="24" a="1"/>
  <c r="AT574" i="24" s="1"/>
  <c r="V108" i="31"/>
  <c r="AH115" i="31"/>
  <c r="V2" i="31"/>
  <c r="V10" i="31"/>
  <c r="V18" i="31"/>
  <c r="V26" i="31"/>
  <c r="V34" i="31"/>
  <c r="V42" i="31"/>
  <c r="V50" i="31"/>
  <c r="V58" i="31"/>
  <c r="V66" i="31"/>
  <c r="V74" i="31"/>
  <c r="V82" i="31"/>
  <c r="V90" i="31"/>
  <c r="V98" i="31"/>
  <c r="V109" i="31"/>
  <c r="V3" i="31"/>
  <c r="V11" i="31"/>
  <c r="V19" i="31"/>
  <c r="V27" i="31"/>
  <c r="V35" i="31"/>
  <c r="V43" i="31"/>
  <c r="V51" i="31"/>
  <c r="V59" i="31"/>
  <c r="V67" i="31"/>
  <c r="V75" i="31"/>
  <c r="V83" i="31"/>
  <c r="V91" i="31"/>
  <c r="V99" i="31"/>
  <c r="V110" i="31"/>
  <c r="V4" i="31"/>
  <c r="V12" i="31"/>
  <c r="V20" i="31"/>
  <c r="V28" i="31"/>
  <c r="V36" i="31"/>
  <c r="V44" i="31"/>
  <c r="V52" i="31"/>
  <c r="V60" i="31"/>
  <c r="V68" i="31"/>
  <c r="V76" i="31"/>
  <c r="V84" i="31"/>
  <c r="V92" i="31"/>
  <c r="V100" i="31"/>
  <c r="V111" i="31"/>
  <c r="AH107" i="31"/>
  <c r="V5" i="31"/>
  <c r="V13" i="31"/>
  <c r="V21" i="31"/>
  <c r="V29" i="31"/>
  <c r="V37" i="31"/>
  <c r="V45" i="31"/>
  <c r="V53" i="31"/>
  <c r="V61" i="31"/>
  <c r="V69" i="31"/>
  <c r="V77" i="31"/>
  <c r="V85" i="31"/>
  <c r="V93" i="31"/>
  <c r="V101" i="31"/>
  <c r="V112" i="31"/>
  <c r="AH108" i="31"/>
  <c r="V6" i="31"/>
  <c r="V14" i="31"/>
  <c r="V22" i="31"/>
  <c r="V30" i="31"/>
  <c r="V38" i="31"/>
  <c r="V46" i="31"/>
  <c r="V54" i="31"/>
  <c r="V62" i="31"/>
  <c r="V70" i="31"/>
  <c r="V78" i="31"/>
  <c r="V86" i="31"/>
  <c r="V94" i="31"/>
  <c r="V102" i="31"/>
  <c r="V113" i="31"/>
  <c r="AH109" i="31"/>
  <c r="V7" i="31"/>
  <c r="V15" i="31"/>
  <c r="V23" i="31"/>
  <c r="V31" i="31"/>
  <c r="V39" i="31"/>
  <c r="V47" i="31"/>
  <c r="V55" i="31"/>
  <c r="V63" i="31"/>
  <c r="V71" i="31"/>
  <c r="V79" i="31"/>
  <c r="V87" i="31"/>
  <c r="V95" i="31"/>
  <c r="V103" i="31"/>
  <c r="V106" i="31"/>
  <c r="V114" i="31"/>
  <c r="AH112" i="31"/>
  <c r="AT56" i="24" s="1" a="1"/>
  <c r="AT56" i="24" s="1"/>
  <c r="V8" i="31"/>
  <c r="V16" i="31"/>
  <c r="V24" i="31"/>
  <c r="V32" i="31"/>
  <c r="V40" i="31"/>
  <c r="V48" i="31"/>
  <c r="V56" i="31"/>
  <c r="V64" i="31"/>
  <c r="V72" i="31"/>
  <c r="V80" i="31"/>
  <c r="V88" i="31"/>
  <c r="V96" i="31"/>
  <c r="V104" i="31"/>
  <c r="AH114" i="31"/>
  <c r="V17" i="31"/>
  <c r="V81" i="31"/>
  <c r="V25" i="31"/>
  <c r="V89" i="31"/>
  <c r="V33" i="31"/>
  <c r="V97" i="31"/>
  <c r="V41" i="31"/>
  <c r="V105" i="31"/>
  <c r="V49" i="31"/>
  <c r="V57" i="31"/>
  <c r="V107" i="31"/>
  <c r="V65" i="31"/>
  <c r="V115" i="31"/>
  <c r="V9" i="31"/>
  <c r="V73" i="31"/>
  <c r="AH110" i="31"/>
  <c r="AH113" i="31"/>
  <c r="AH104" i="31"/>
  <c r="AH88" i="31"/>
  <c r="AH72" i="31"/>
  <c r="AH56" i="31"/>
  <c r="AH40" i="31"/>
  <c r="AH103" i="31"/>
  <c r="AH87" i="31"/>
  <c r="AT663" i="24" s="1" a="1"/>
  <c r="AT663" i="24" s="1"/>
  <c r="AH71" i="31"/>
  <c r="AH55" i="31"/>
  <c r="AH39" i="31"/>
  <c r="AH102" i="31"/>
  <c r="AH86" i="31"/>
  <c r="AT150" i="24" s="1" a="1"/>
  <c r="AT150" i="24" s="1"/>
  <c r="AH70" i="31"/>
  <c r="AH54" i="31"/>
  <c r="AH38" i="31"/>
  <c r="AT91" i="24" s="1" a="1"/>
  <c r="AT91" i="24" s="1"/>
  <c r="AH101" i="31"/>
  <c r="AH85" i="31"/>
  <c r="AH69" i="31"/>
  <c r="AH53" i="31"/>
  <c r="AH37" i="31"/>
  <c r="AT534" i="24" s="1" a="1"/>
  <c r="AT534" i="24" s="1"/>
  <c r="AH100" i="31"/>
  <c r="AH84" i="31"/>
  <c r="AH68" i="31"/>
  <c r="AH52" i="31"/>
  <c r="AH36" i="31"/>
  <c r="AH99" i="31"/>
  <c r="AH83" i="31"/>
  <c r="AH106" i="31"/>
  <c r="AH111" i="31"/>
  <c r="AH48" i="31"/>
  <c r="AH78" i="31"/>
  <c r="AT552" i="24" s="1" a="1"/>
  <c r="AT552" i="24" s="1"/>
  <c r="AH29" i="31"/>
  <c r="AH79" i="31"/>
  <c r="AH30" i="31"/>
  <c r="AH60" i="31"/>
  <c r="AH75" i="31"/>
  <c r="AH90" i="31"/>
  <c r="AH74" i="31"/>
  <c r="AH58" i="31"/>
  <c r="AH42" i="31"/>
  <c r="AH105" i="31"/>
  <c r="AH41" i="31"/>
  <c r="AH67" i="31"/>
  <c r="AH51" i="31"/>
  <c r="AT668" i="24" s="1" a="1"/>
  <c r="AT668" i="24" s="1"/>
  <c r="AH35" i="31"/>
  <c r="AH47" i="31"/>
  <c r="AH80" i="31"/>
  <c r="AH31" i="31"/>
  <c r="AH61" i="31"/>
  <c r="AH57" i="31"/>
  <c r="AH32" i="31"/>
  <c r="AH62" i="31"/>
  <c r="AT774" i="24" s="1" a="1"/>
  <c r="AT774" i="24" s="1"/>
  <c r="AH92" i="31"/>
  <c r="AH89" i="31"/>
  <c r="AT174" i="24" s="1" a="1"/>
  <c r="AT174" i="24" s="1"/>
  <c r="AH73" i="31"/>
  <c r="AT677" i="24" s="1" a="1"/>
  <c r="AT677" i="24" s="1"/>
  <c r="AH28" i="31"/>
  <c r="AH63" i="31"/>
  <c r="AH93" i="31"/>
  <c r="AT186" i="24" s="1" a="1"/>
  <c r="AT186" i="24" s="1"/>
  <c r="AH44" i="31"/>
  <c r="AH97" i="31"/>
  <c r="AH33" i="31"/>
  <c r="AH64" i="31"/>
  <c r="AH94" i="31"/>
  <c r="AH45" i="31"/>
  <c r="AH91" i="31"/>
  <c r="AH98" i="31"/>
  <c r="AH82" i="31"/>
  <c r="AH66" i="31"/>
  <c r="AH50" i="31"/>
  <c r="AT366" i="24" s="1" a="1"/>
  <c r="AT366" i="24" s="1"/>
  <c r="AH34" i="31"/>
  <c r="AH49" i="31"/>
  <c r="AH59" i="31"/>
  <c r="AH43" i="31"/>
  <c r="AH27" i="31"/>
  <c r="AH65" i="31"/>
  <c r="AT155" i="24" s="1" a="1"/>
  <c r="AT155" i="24" s="1"/>
  <c r="AH95" i="31"/>
  <c r="AT753" i="24" s="1" a="1"/>
  <c r="AT753" i="24" s="1"/>
  <c r="AH46" i="31"/>
  <c r="AH76" i="31"/>
  <c r="AT335" i="24" s="1" a="1"/>
  <c r="AT335" i="24" s="1"/>
  <c r="AH81" i="31"/>
  <c r="AT788" i="24" s="1" a="1"/>
  <c r="AT788" i="24" s="1"/>
  <c r="AH96" i="31"/>
  <c r="AT132" i="24" s="1" a="1"/>
  <c r="AT132" i="24" s="1"/>
  <c r="AH77" i="31"/>
  <c r="AH3" i="31"/>
  <c r="AR147" i="24" a="1"/>
  <c r="AR147" i="24" s="1"/>
  <c r="AT329" i="24" a="1"/>
  <c r="AT329" i="24" s="1"/>
  <c r="AT623" i="24" a="1"/>
  <c r="AT623" i="24" s="1"/>
  <c r="AT339" i="24" a="1"/>
  <c r="AT339" i="24" s="1"/>
  <c r="AT144" i="24" a="1"/>
  <c r="AT144" i="24" s="1"/>
  <c r="AT716" i="24" a="1"/>
  <c r="AT716" i="24" s="1"/>
  <c r="AT713" i="24" a="1"/>
  <c r="AT713" i="24" s="1"/>
  <c r="AT626" i="24" a="1"/>
  <c r="AT626" i="24" s="1"/>
  <c r="AT696" i="24" a="1"/>
  <c r="AT696" i="24" s="1"/>
  <c r="AT227" i="24" a="1"/>
  <c r="AT227" i="24" s="1"/>
  <c r="AT419" i="24" a="1"/>
  <c r="AT419" i="24" s="1"/>
  <c r="AT564" i="24" a="1"/>
  <c r="AT564" i="24" s="1"/>
  <c r="AT510" i="24" a="1"/>
  <c r="AT510" i="24" s="1"/>
  <c r="AT526" i="24" a="1"/>
  <c r="AT526" i="24" s="1"/>
  <c r="AT316" i="24" a="1"/>
  <c r="AT316" i="24" s="1"/>
  <c r="AT441" i="24" a="1"/>
  <c r="AT441" i="24" s="1"/>
  <c r="AT691" i="24" a="1"/>
  <c r="AT691" i="24" s="1"/>
  <c r="AT700" i="24" a="1"/>
  <c r="AT700" i="24" s="1"/>
  <c r="AT209" i="24" a="1"/>
  <c r="AT209" i="24" s="1"/>
  <c r="AT647" i="24" a="1"/>
  <c r="AT647" i="24" s="1"/>
  <c r="AT721" i="24" a="1"/>
  <c r="AT721" i="24" s="1"/>
  <c r="AT580" i="24" a="1"/>
  <c r="AT580" i="24" s="1"/>
  <c r="AT660" i="24" a="1"/>
  <c r="AT660" i="24" s="1"/>
  <c r="AT754" i="24" a="1"/>
  <c r="AT754" i="24" s="1"/>
  <c r="AT247" i="24" a="1"/>
  <c r="AT247" i="24" s="1"/>
  <c r="AT638" i="24" a="1"/>
  <c r="AT638" i="24" s="1"/>
  <c r="AT747" i="24" a="1"/>
  <c r="AT747" i="24" s="1"/>
  <c r="AT591" i="24" a="1"/>
  <c r="AT591" i="24" s="1"/>
  <c r="AT422" i="24" a="1"/>
  <c r="AT422" i="24" s="1"/>
  <c r="AT648" i="24" a="1"/>
  <c r="AT648" i="24" s="1"/>
  <c r="AT439" i="24" a="1"/>
  <c r="AT439" i="24" s="1"/>
  <c r="AT416" i="24" a="1"/>
  <c r="AT416" i="24" s="1"/>
  <c r="AT260" i="24" a="1"/>
  <c r="AT260" i="24" s="1"/>
  <c r="AT615" i="24" a="1"/>
  <c r="AT615" i="24" s="1"/>
  <c r="AT406" i="24" a="1"/>
  <c r="AT406" i="24" s="1"/>
  <c r="AT440" i="24" a="1"/>
  <c r="AT440" i="24" s="1"/>
  <c r="AT285" i="24" a="1"/>
  <c r="AT285" i="24" s="1"/>
  <c r="AT253" i="24" a="1"/>
  <c r="AT253" i="24" s="1"/>
  <c r="AT33" i="24" a="1"/>
  <c r="AT33" i="24" s="1"/>
  <c r="AT428" i="24" a="1"/>
  <c r="AT428" i="24" s="1"/>
  <c r="AT242" i="24" a="1"/>
  <c r="AT242" i="24" s="1"/>
  <c r="AT172" i="24" a="1"/>
  <c r="AT172" i="24" s="1"/>
  <c r="AT278" i="24" a="1"/>
  <c r="AT278" i="24" s="1"/>
  <c r="AT204" i="24" a="1"/>
  <c r="AT204" i="24" s="1"/>
  <c r="AT239" i="24" a="1"/>
  <c r="AT239" i="24" s="1"/>
  <c r="AT342" i="24" a="1"/>
  <c r="AT342" i="24" s="1"/>
  <c r="AT319" i="24" a="1"/>
  <c r="AT319" i="24" s="1"/>
  <c r="AT157" i="24" a="1"/>
  <c r="AT157" i="24" s="1"/>
  <c r="AT136" i="24" a="1"/>
  <c r="AT136" i="24" s="1"/>
  <c r="AT425" i="24" a="1"/>
  <c r="AT425" i="24" s="1"/>
  <c r="AT269" i="24" a="1"/>
  <c r="AT269" i="24" s="1"/>
  <c r="AT306" i="24" a="1"/>
  <c r="AT306" i="24" s="1"/>
  <c r="AT238" i="24" a="1"/>
  <c r="AT238" i="24" s="1"/>
  <c r="AT502" i="24" a="1"/>
  <c r="AT502" i="24" s="1"/>
  <c r="AT287" i="24" a="1"/>
  <c r="AT287" i="24" s="1"/>
  <c r="AT76" i="24" a="1"/>
  <c r="AT76" i="24" s="1"/>
  <c r="AT674" i="24" a="1"/>
  <c r="AT674" i="24" s="1"/>
  <c r="AT459" i="24" a="1"/>
  <c r="AT459" i="24" s="1"/>
  <c r="AT611" i="24" a="1"/>
  <c r="AT611" i="24" s="1"/>
  <c r="AT518" i="24" a="1"/>
  <c r="AT518" i="24" s="1"/>
  <c r="AT251" i="24" a="1"/>
  <c r="AT251" i="24" s="1"/>
  <c r="AT148" i="24" a="1"/>
  <c r="AT148" i="24" s="1"/>
  <c r="AT5" i="24" a="1"/>
  <c r="AT5" i="24" s="1"/>
  <c r="AT664" i="24" a="1"/>
  <c r="AT664" i="24" s="1"/>
  <c r="AT404" i="24" a="1"/>
  <c r="AT404" i="24" s="1"/>
  <c r="AT246" i="24" a="1"/>
  <c r="AT246" i="24" s="1"/>
  <c r="AT196" i="24" a="1"/>
  <c r="AT196" i="24" s="1"/>
  <c r="AT96" i="24" a="1"/>
  <c r="AT96" i="24" s="1"/>
  <c r="AT401" i="24" a="1"/>
  <c r="AT401" i="24" s="1"/>
  <c r="AT272" i="24" a="1"/>
  <c r="AT272" i="24" s="1"/>
  <c r="AT34" i="24" a="1"/>
  <c r="AT34" i="24" s="1"/>
  <c r="AT387" i="24" a="1"/>
  <c r="AT387" i="24" s="1"/>
  <c r="AT264" i="24" a="1"/>
  <c r="AT264" i="24" s="1"/>
  <c r="AT149" i="24" a="1"/>
  <c r="AT149" i="24" s="1"/>
  <c r="AT26" i="24" a="1"/>
  <c r="AT26" i="24" s="1"/>
  <c r="AT98" i="24" a="1"/>
  <c r="AT98" i="24" s="1"/>
  <c r="AT39" i="24" a="1"/>
  <c r="AT39" i="24" s="1"/>
  <c r="AT29" i="24" a="1"/>
  <c r="AT29" i="24" s="1"/>
  <c r="AT114" i="24" a="1"/>
  <c r="AT114" i="24" s="1"/>
  <c r="AT73" i="24" a="1"/>
  <c r="AT73" i="24" s="1"/>
  <c r="AT169" i="24" a="1"/>
  <c r="AT169" i="24" s="1"/>
  <c r="AT127" i="24" a="1"/>
  <c r="AT127" i="24" s="1"/>
  <c r="AT10" i="24" a="1"/>
  <c r="AT10" i="24" s="1"/>
  <c r="AT202" i="24" a="1"/>
  <c r="AT202" i="24" s="1"/>
  <c r="AT109" i="24" a="1"/>
  <c r="AT109" i="24" s="1"/>
  <c r="AT727" i="24" a="1"/>
  <c r="AT727" i="24" s="1"/>
  <c r="AT583" i="24" a="1"/>
  <c r="AT583" i="24" s="1"/>
  <c r="AT479" i="24" a="1"/>
  <c r="AT479" i="24" s="1"/>
  <c r="AT352" i="24" a="1"/>
  <c r="AT352" i="24" s="1"/>
  <c r="AT538" i="24" a="1"/>
  <c r="AT538" i="24" s="1"/>
  <c r="AT66" i="24" a="1"/>
  <c r="AT66" i="24" s="1"/>
  <c r="AT592" i="24" a="1"/>
  <c r="AT592" i="24" s="1"/>
  <c r="AT724" i="24" a="1"/>
  <c r="AT724" i="24" s="1"/>
  <c r="AT786" i="24" a="1"/>
  <c r="AT786" i="24" s="1"/>
  <c r="AT397" i="24" a="1"/>
  <c r="AT397" i="24" s="1"/>
  <c r="AT606" i="24" a="1"/>
  <c r="AT606" i="24" s="1"/>
  <c r="AT598" i="24" a="1"/>
  <c r="AT598" i="24" s="1"/>
  <c r="AT485" i="24" a="1"/>
  <c r="AT485" i="24" s="1"/>
  <c r="AT584" i="24" a="1"/>
  <c r="AT584" i="24" s="1"/>
  <c r="AT723" i="24" a="1"/>
  <c r="AT723" i="24" s="1"/>
  <c r="AT736" i="24" a="1"/>
  <c r="AT736" i="24" s="1"/>
  <c r="AT290" i="24" a="1"/>
  <c r="AT290" i="24" s="1"/>
  <c r="AT763" i="24" a="1"/>
  <c r="AT763" i="24" s="1"/>
  <c r="AT212" i="24" a="1"/>
  <c r="AT212" i="24" s="1"/>
  <c r="AT653" i="24" a="1"/>
  <c r="AT653" i="24" s="1"/>
  <c r="AT757" i="24" a="1"/>
  <c r="AT757" i="24" s="1"/>
  <c r="AT347" i="24" a="1"/>
  <c r="AT347" i="24" s="1"/>
  <c r="AT662" i="24" a="1"/>
  <c r="AT662" i="24" s="1"/>
  <c r="AT742" i="24" a="1"/>
  <c r="AT742" i="24" s="1"/>
  <c r="AT468" i="24" a="1"/>
  <c r="AT468" i="24" s="1"/>
  <c r="AT571" i="24" a="1"/>
  <c r="AT571" i="24" s="1"/>
  <c r="AT276" i="24" a="1"/>
  <c r="AT276" i="24" s="1"/>
  <c r="AT399" i="24" a="1"/>
  <c r="AT399" i="24" s="1"/>
  <c r="AT656" i="24" a="1"/>
  <c r="AT656" i="24" s="1"/>
  <c r="AT465" i="24" a="1"/>
  <c r="AT465" i="24" s="1"/>
  <c r="AT325" i="24" a="1"/>
  <c r="AT325" i="24" s="1"/>
  <c r="AT633" i="24" a="1"/>
  <c r="AT633" i="24" s="1"/>
  <c r="AT735" i="24" a="1"/>
  <c r="AT735" i="24" s="1"/>
  <c r="AT123" i="24" a="1"/>
  <c r="AT123" i="24" s="1"/>
  <c r="AT568" i="24" a="1"/>
  <c r="AT568" i="24" s="1"/>
  <c r="AT382" i="24" a="1"/>
  <c r="AT382" i="24" s="1"/>
  <c r="AT330" i="24" a="1"/>
  <c r="AT330" i="24" s="1"/>
  <c r="AT178" i="24" a="1"/>
  <c r="AT178" i="24" s="1"/>
  <c r="AT533" i="24" a="1"/>
  <c r="AT533" i="24" s="1"/>
  <c r="AT310" i="24" a="1"/>
  <c r="AT310" i="24" s="1"/>
  <c r="AT139" i="24" a="1"/>
  <c r="AT139" i="24" s="1"/>
  <c r="AT368" i="24" a="1"/>
  <c r="AT368" i="24" s="1"/>
  <c r="AT210" i="24" a="1"/>
  <c r="AT210" i="24" s="1"/>
  <c r="AT456" i="24" a="1"/>
  <c r="AT456" i="24" s="1"/>
  <c r="AT349" i="24" a="1"/>
  <c r="AT349" i="24" s="1"/>
  <c r="AT327" i="24" a="1"/>
  <c r="AT327" i="24" s="1"/>
  <c r="AT170" i="24" a="1"/>
  <c r="AT170" i="24" s="1"/>
  <c r="AT784" i="24" a="1"/>
  <c r="AT784" i="24" s="1"/>
  <c r="AT211" i="24" a="1"/>
  <c r="AT211" i="24" s="1"/>
  <c r="AT72" i="24" a="1"/>
  <c r="AT72" i="24" s="1"/>
  <c r="AT153" i="24" a="1"/>
  <c r="AT153" i="24" s="1"/>
  <c r="AT266" i="24" a="1"/>
  <c r="AT266" i="24" s="1"/>
  <c r="AT243" i="24" a="1"/>
  <c r="AT243" i="24" s="1"/>
  <c r="AT133" i="24" a="1"/>
  <c r="AT133" i="24" s="1"/>
  <c r="AT346" i="24" a="1"/>
  <c r="AT346" i="24" s="1"/>
  <c r="AT189" i="24" a="1"/>
  <c r="AT189" i="24" s="1"/>
  <c r="AT217" i="24" a="1"/>
  <c r="AT217" i="24" s="1"/>
  <c r="AT163" i="24" a="1"/>
  <c r="AT163" i="24" s="1"/>
  <c r="AT413" i="24" a="1"/>
  <c r="AT413" i="24" s="1"/>
  <c r="AT228" i="24" a="1"/>
  <c r="AT228" i="24" s="1"/>
  <c r="AT75" i="24" a="1"/>
  <c r="AT75" i="24" s="1"/>
  <c r="AT477" i="24" a="1"/>
  <c r="AT477" i="24" s="1"/>
  <c r="AT589" i="24" a="1"/>
  <c r="AT589" i="24" s="1"/>
  <c r="AT536" i="24" a="1"/>
  <c r="AT536" i="24" s="1"/>
  <c r="AT461" i="24" a="1"/>
  <c r="AT461" i="24" s="1"/>
  <c r="AT185" i="24" a="1"/>
  <c r="AT185" i="24" s="1"/>
  <c r="AT585" i="24" a="1"/>
  <c r="AT585" i="24" s="1"/>
  <c r="AT152" i="24" a="1"/>
  <c r="AT152" i="24" s="1"/>
  <c r="AT412" i="24" a="1"/>
  <c r="AT412" i="24" s="1"/>
  <c r="AT332" i="24" a="1"/>
  <c r="AT332" i="24" s="1"/>
  <c r="AT165" i="24" a="1"/>
  <c r="AT165" i="24" s="1"/>
  <c r="AT126" i="24" a="1"/>
  <c r="AT126" i="24" s="1"/>
  <c r="AT408" i="24" a="1"/>
  <c r="AT408" i="24" s="1"/>
  <c r="AT288" i="24" a="1"/>
  <c r="AT288" i="24" s="1"/>
  <c r="AT199" i="24" a="1"/>
  <c r="AT199" i="24" s="1"/>
  <c r="AT305" i="24" a="1"/>
  <c r="AT305" i="24" s="1"/>
  <c r="AT281" i="24" a="1"/>
  <c r="AT281" i="24" s="1"/>
  <c r="AT191" i="24" a="1"/>
  <c r="AT191" i="24" s="1"/>
  <c r="AT703" i="24" a="1"/>
  <c r="AT703" i="24" s="1"/>
  <c r="AT621" i="24" a="1"/>
  <c r="AT621" i="24" s="1"/>
  <c r="AT63" i="24" a="1"/>
  <c r="AT63" i="24" s="1"/>
  <c r="AT128" i="24" a="1"/>
  <c r="AT128" i="24" s="1"/>
  <c r="AT122" i="24" a="1"/>
  <c r="AT122" i="24" s="1"/>
  <c r="AT28" i="24" a="1"/>
  <c r="AT28" i="24" s="1"/>
  <c r="AT8" i="24" a="1"/>
  <c r="AT8" i="24" s="1"/>
  <c r="AT135" i="24" a="1"/>
  <c r="AT135" i="24" s="1"/>
  <c r="AS160" i="24"/>
  <c r="K2" i="32"/>
  <c r="AT147" i="24" s="1" a="1"/>
  <c r="AT147" i="24" s="1"/>
  <c r="AT110" i="24" a="1"/>
  <c r="AT110" i="24" s="1"/>
  <c r="AT729" i="24" a="1"/>
  <c r="AT729" i="24" s="1"/>
  <c r="AT601" i="24" a="1"/>
  <c r="AT601" i="24" s="1"/>
  <c r="AT494" i="24" a="1"/>
  <c r="AT494" i="24" s="1"/>
  <c r="AT361" i="24" a="1"/>
  <c r="AT361" i="24" s="1"/>
  <c r="AT231" i="24" a="1"/>
  <c r="AT231" i="24" s="1"/>
  <c r="AR392" i="24" a="1"/>
  <c r="AR392" i="24" s="1"/>
  <c r="AT602" i="24" a="1"/>
  <c r="AT602" i="24" s="1"/>
  <c r="AT666" i="24" a="1"/>
  <c r="AT666" i="24" s="1"/>
  <c r="AT438" i="24" a="1"/>
  <c r="AT438" i="24" s="1"/>
  <c r="AT789" i="24" a="1"/>
  <c r="AT789" i="24" s="1"/>
  <c r="AT294" i="24" a="1"/>
  <c r="AT294" i="24" s="1"/>
  <c r="AT134" i="24" a="1"/>
  <c r="AT134" i="24" s="1"/>
  <c r="AT782" i="24" a="1"/>
  <c r="AT782" i="24" s="1"/>
  <c r="AT452" i="24" a="1"/>
  <c r="AT452" i="24" s="1"/>
  <c r="AT286" i="24" a="1"/>
  <c r="AT286" i="24" s="1"/>
  <c r="AT395" i="24" a="1"/>
  <c r="AT395" i="24" s="1"/>
  <c r="AT670" i="24" a="1"/>
  <c r="AT670" i="24" s="1"/>
  <c r="AT745" i="24" a="1"/>
  <c r="AT745" i="24" s="1"/>
  <c r="AT344" i="24" a="1"/>
  <c r="AT344" i="24" s="1"/>
  <c r="AT682" i="24" a="1"/>
  <c r="AT682" i="24" s="1"/>
  <c r="AT787" i="24" a="1"/>
  <c r="AT787" i="24" s="1"/>
  <c r="AT324" i="24" a="1"/>
  <c r="AT324" i="24" s="1"/>
  <c r="AT661" i="24" a="1"/>
  <c r="AT661" i="24" s="1"/>
  <c r="AT780" i="24" a="1"/>
  <c r="AT780" i="24" s="1"/>
  <c r="AT175" i="24" a="1"/>
  <c r="AT175" i="24" s="1"/>
  <c r="AT496" i="24" a="1"/>
  <c r="AT496" i="24" s="1"/>
  <c r="AT740" i="24" a="1"/>
  <c r="AT740" i="24" s="1"/>
  <c r="AT464" i="24" a="1"/>
  <c r="AT464" i="24" s="1"/>
  <c r="AT154" i="24" a="1"/>
  <c r="AT154" i="24" s="1"/>
  <c r="AT733" i="24" a="1"/>
  <c r="AT733" i="24" s="1"/>
  <c r="AT746" i="24" a="1"/>
  <c r="AT746" i="24" s="1"/>
  <c r="AT575" i="24" a="1"/>
  <c r="AT575" i="24" s="1"/>
  <c r="AT725" i="24" a="1"/>
  <c r="AT725" i="24" s="1"/>
  <c r="AT467" i="24" a="1"/>
  <c r="AT467" i="24" s="1"/>
  <c r="AT307" i="24" a="1"/>
  <c r="AT307" i="24" s="1"/>
  <c r="AT261" i="24" a="1"/>
  <c r="AT261" i="24" s="1"/>
  <c r="AT64" i="24" a="1"/>
  <c r="AT64" i="24" s="1"/>
  <c r="AT458" i="24" a="1"/>
  <c r="AT458" i="24" s="1"/>
  <c r="AT249" i="24" a="1"/>
  <c r="AT249" i="24" s="1"/>
  <c r="AT720" i="24" a="1"/>
  <c r="AT720" i="24" s="1"/>
  <c r="AT301" i="24" a="1"/>
  <c r="AT301" i="24" s="1"/>
  <c r="AT130" i="24" a="1"/>
  <c r="AT130" i="24" s="1"/>
  <c r="AT543" i="24" a="1"/>
  <c r="AT543" i="24" s="1"/>
  <c r="AT274" i="24" a="1"/>
  <c r="AT274" i="24" s="1"/>
  <c r="AT250" i="24" a="1"/>
  <c r="AT250" i="24" s="1"/>
  <c r="AT19" i="24" a="1"/>
  <c r="AT19" i="24" s="1"/>
  <c r="AT709" i="24" a="1"/>
  <c r="AT709" i="24" s="1"/>
  <c r="AT6" i="24" a="1"/>
  <c r="AT6" i="24" s="1"/>
  <c r="AT706" i="24" a="1"/>
  <c r="AT706" i="24" s="1"/>
  <c r="AT535" i="24" a="1"/>
  <c r="AT535" i="24" s="1"/>
  <c r="AT201" i="24" a="1"/>
  <c r="AT201" i="24" s="1"/>
  <c r="AT484" i="24" a="1"/>
  <c r="AT484" i="24" s="1"/>
  <c r="AT32" i="24" a="1"/>
  <c r="AT32" i="24" s="1"/>
  <c r="AT773" i="24" a="1"/>
  <c r="AT773" i="24" s="1"/>
  <c r="AT270" i="24" a="1"/>
  <c r="AT270" i="24" s="1"/>
  <c r="AT42" i="24" a="1"/>
  <c r="AT42" i="24" s="1"/>
  <c r="AT100" i="24" a="1"/>
  <c r="AT100" i="24" s="1"/>
  <c r="AT429" i="24" a="1"/>
  <c r="AT429" i="24" s="1"/>
  <c r="AT311" i="24" a="1"/>
  <c r="AT311" i="24" s="1"/>
  <c r="AT146" i="24" a="1"/>
  <c r="AT146" i="24" s="1"/>
  <c r="AT99" i="24" a="1"/>
  <c r="AT99" i="24" s="1"/>
  <c r="AT683" i="24" a="1"/>
  <c r="AT683" i="24" s="1"/>
  <c r="AT498" i="24" a="1"/>
  <c r="AT498" i="24" s="1"/>
  <c r="AT473" i="24" a="1"/>
  <c r="AT473" i="24" s="1"/>
  <c r="AT380" i="24" a="1"/>
  <c r="AT380" i="24" s="1"/>
  <c r="AT650" i="24" a="1"/>
  <c r="AT650" i="24" s="1"/>
  <c r="AT476" i="24" a="1"/>
  <c r="AT476" i="24" s="1"/>
  <c r="AT118" i="24" a="1"/>
  <c r="AT118" i="24" s="1"/>
  <c r="AT751" i="24" a="1"/>
  <c r="AT751" i="24" s="1"/>
  <c r="AT255" i="24" a="1"/>
  <c r="AT255" i="24" s="1"/>
  <c r="AT681" i="24" a="1"/>
  <c r="AT681" i="24" s="1"/>
  <c r="AT572" i="24" a="1"/>
  <c r="AT572" i="24" s="1"/>
  <c r="AT313" i="24" a="1"/>
  <c r="AT313" i="24" s="1"/>
  <c r="AT214" i="24" a="1"/>
  <c r="AT214" i="24" s="1"/>
  <c r="AT113" i="24" a="1"/>
  <c r="AT113" i="24" s="1"/>
  <c r="AT237" i="24" a="1"/>
  <c r="AT237" i="24" s="1"/>
  <c r="AT208" i="24" a="1"/>
  <c r="AT208" i="24" s="1"/>
  <c r="AT101" i="24" a="1"/>
  <c r="AT101" i="24" s="1"/>
  <c r="AT622" i="24" a="1"/>
  <c r="AT622" i="24" s="1"/>
  <c r="AT524" i="24" a="1"/>
  <c r="AT524" i="24" s="1"/>
  <c r="AT90" i="24" a="1"/>
  <c r="AT90" i="24" s="1"/>
  <c r="AT44" i="24" a="1"/>
  <c r="AT44" i="24" s="1"/>
  <c r="AT35" i="24" a="1"/>
  <c r="AT35" i="24" s="1"/>
  <c r="AT86" i="24" a="1"/>
  <c r="AT86" i="24" s="1"/>
  <c r="AT27" i="24" a="1"/>
  <c r="AT27" i="24" s="1"/>
  <c r="AT12" i="24" a="1"/>
  <c r="AT12" i="24" s="1"/>
  <c r="AS778" i="24"/>
  <c r="AT781" i="24" a="1"/>
  <c r="AT781" i="24" s="1"/>
  <c r="AT755" i="24" a="1"/>
  <c r="AT755" i="24" s="1"/>
  <c r="AT619" i="24" a="1"/>
  <c r="AT619" i="24" s="1"/>
  <c r="AT506" i="24" a="1"/>
  <c r="AT506" i="24" s="1"/>
  <c r="AT386" i="24" a="1"/>
  <c r="AT386" i="24" s="1"/>
  <c r="AT233" i="24" a="1"/>
  <c r="AT233" i="24" s="1"/>
  <c r="AT168" i="24" a="1"/>
  <c r="AT168" i="24" s="1"/>
  <c r="AR102" i="24" a="1"/>
  <c r="AR102" i="24" s="1"/>
  <c r="AT137" i="24" a="1"/>
  <c r="AT137" i="24" s="1"/>
  <c r="AT348" i="24" a="1"/>
  <c r="AT348" i="24" s="1"/>
  <c r="AT364" i="24" a="1"/>
  <c r="AT364" i="24" s="1"/>
  <c r="AT388" i="24" a="1"/>
  <c r="AT388" i="24" s="1"/>
  <c r="AT223" i="24" a="1"/>
  <c r="AT223" i="24" s="1"/>
  <c r="AT225" i="24" a="1"/>
  <c r="AT225" i="24" s="1"/>
  <c r="AT309" i="24" a="1"/>
  <c r="AT309" i="24" s="1"/>
  <c r="AT500" i="24" a="1"/>
  <c r="AT500" i="24" s="1"/>
  <c r="AT67" i="24" a="1"/>
  <c r="AT67" i="24" s="1"/>
  <c r="AT715" i="24" a="1"/>
  <c r="AT715" i="24" s="1"/>
  <c r="AT779" i="24" a="1"/>
  <c r="AT779" i="24" s="1"/>
  <c r="AT391" i="24" a="1"/>
  <c r="AT391" i="24" s="1"/>
  <c r="AT705" i="24" a="1"/>
  <c r="AT705" i="24" s="1"/>
  <c r="AT701" i="24" a="1"/>
  <c r="AT701" i="24" s="1"/>
  <c r="AT333" i="24" a="1"/>
  <c r="AT333" i="24" s="1"/>
  <c r="AT758" i="24" a="1"/>
  <c r="AT758" i="24" s="1"/>
  <c r="AT508" i="24" a="1"/>
  <c r="AT508" i="24" s="1"/>
  <c r="AT616" i="24" a="1"/>
  <c r="AT616" i="24" s="1"/>
  <c r="AT558" i="24" a="1"/>
  <c r="AT558" i="24" s="1"/>
  <c r="AT490" i="24" a="1"/>
  <c r="AT490" i="24" s="1"/>
  <c r="AT678" i="24" a="1"/>
  <c r="AT678" i="24" s="1"/>
  <c r="AT567" i="24" a="1"/>
  <c r="AT567" i="24" s="1"/>
  <c r="AT405" i="24" a="1"/>
  <c r="AT405" i="24" s="1"/>
  <c r="AT680" i="24" a="1"/>
  <c r="AT680" i="24" s="1"/>
  <c r="AT652" i="24" a="1"/>
  <c r="AT652" i="24" s="1"/>
  <c r="AT194" i="24" a="1"/>
  <c r="AT194" i="24" s="1"/>
  <c r="AT635" i="24" a="1"/>
  <c r="AT635" i="24" s="1"/>
  <c r="AT712" i="24" a="1"/>
  <c r="AT712" i="24" s="1"/>
  <c r="AT512" i="24" a="1"/>
  <c r="AT512" i="24" s="1"/>
  <c r="AT637" i="24" a="1"/>
  <c r="AT637" i="24" s="1"/>
  <c r="AT644" i="24" a="1"/>
  <c r="AT644" i="24" s="1"/>
  <c r="AT241" i="24" a="1"/>
  <c r="AT241" i="24" s="1"/>
  <c r="AT628" i="24" a="1"/>
  <c r="AT628" i="24" s="1"/>
  <c r="AT376" i="24" a="1"/>
  <c r="AT376" i="24" s="1"/>
  <c r="AT218" i="24" a="1"/>
  <c r="AT218" i="24" s="1"/>
  <c r="AT450" i="24" a="1"/>
  <c r="AT450" i="24" s="1"/>
  <c r="AT355" i="24" a="1"/>
  <c r="AT355" i="24" s="1"/>
  <c r="AT341" i="24" a="1"/>
  <c r="AT341" i="24" s="1"/>
  <c r="AT176" i="24" a="1"/>
  <c r="AT176" i="24" s="1"/>
  <c r="AT613" i="24" a="1"/>
  <c r="AT613" i="24" s="1"/>
  <c r="AT219" i="24" a="1"/>
  <c r="AT219" i="24" s="1"/>
  <c r="AT632" i="24" a="1"/>
  <c r="AT632" i="24" s="1"/>
  <c r="AT453" i="24" a="1"/>
  <c r="AT453" i="24" s="1"/>
  <c r="AT206" i="24" a="1"/>
  <c r="AT206" i="24" s="1"/>
  <c r="AT184" i="24" a="1"/>
  <c r="AT184" i="24" s="1"/>
  <c r="AT41" i="24" a="1"/>
  <c r="AT41" i="24" s="1"/>
  <c r="AT562" i="24" a="1"/>
  <c r="AT562" i="24" s="1"/>
  <c r="AT618" i="24" a="1"/>
  <c r="AT618" i="24" s="1"/>
  <c r="AT625" i="24" a="1"/>
  <c r="AT625" i="24" s="1"/>
  <c r="AT481" i="24" a="1"/>
  <c r="AT481" i="24" s="1"/>
  <c r="AT120" i="24" a="1"/>
  <c r="AT120" i="24" s="1"/>
  <c r="AT599" i="24" a="1"/>
  <c r="AT599" i="24" s="1"/>
  <c r="AT166" i="24" a="1"/>
  <c r="AT166" i="24" s="1"/>
  <c r="AT697" i="24" a="1"/>
  <c r="AT697" i="24" s="1"/>
  <c r="AT182" i="24" a="1"/>
  <c r="AT182" i="24" s="1"/>
  <c r="AT698" i="24" a="1"/>
  <c r="AT698" i="24" s="1"/>
  <c r="AT595" i="24" a="1"/>
  <c r="AT595" i="24" s="1"/>
  <c r="AT336" i="24" a="1"/>
  <c r="AT336" i="24" s="1"/>
  <c r="AT236" i="24" a="1"/>
  <c r="AT236" i="24" s="1"/>
  <c r="AT119" i="24" a="1"/>
  <c r="AT119" i="24" s="1"/>
  <c r="AT23" i="24" a="1"/>
  <c r="AT23" i="24" s="1"/>
  <c r="AT604" i="24" a="1"/>
  <c r="AT604" i="24" s="1"/>
  <c r="AT411" i="24" a="1"/>
  <c r="AT411" i="24" s="1"/>
  <c r="AT374" i="24" a="1"/>
  <c r="AT374" i="24" s="1"/>
  <c r="AT304" i="24" a="1"/>
  <c r="AT304" i="24" s="1"/>
  <c r="AT561" i="24" a="1"/>
  <c r="AT561" i="24" s="1"/>
  <c r="AT354" i="24" a="1"/>
  <c r="AT354" i="24" s="1"/>
  <c r="AT69" i="24" a="1"/>
  <c r="AT69" i="24" s="1"/>
  <c r="AT651" i="24" a="1"/>
  <c r="AT651" i="24" s="1"/>
  <c r="AT167" i="24" a="1"/>
  <c r="AT167" i="24" s="1"/>
  <c r="AT596" i="24" a="1"/>
  <c r="AT596" i="24" s="1"/>
  <c r="AT511" i="24" a="1"/>
  <c r="AT511" i="24" s="1"/>
  <c r="AT244" i="24" a="1"/>
  <c r="AT244" i="24" s="1"/>
  <c r="AT115" i="24" a="1"/>
  <c r="AT115" i="24" s="1"/>
  <c r="AT78" i="24" a="1"/>
  <c r="AT78" i="24" s="1"/>
  <c r="AT161" i="24" a="1"/>
  <c r="AT161" i="24" s="1"/>
  <c r="AT57" i="24" a="1"/>
  <c r="AT57" i="24" s="1"/>
  <c r="AT71" i="24" a="1"/>
  <c r="AT71" i="24" s="1"/>
  <c r="AT541" i="24" a="1"/>
  <c r="AT541" i="24" s="1"/>
  <c r="AT427" i="24" a="1"/>
  <c r="AT427" i="24" s="1"/>
  <c r="AT70" i="24" a="1"/>
  <c r="AT70" i="24" s="1"/>
  <c r="AT129" i="24" a="1"/>
  <c r="AT129" i="24" s="1"/>
  <c r="AT92" i="24" a="1"/>
  <c r="AT92" i="24" s="1"/>
  <c r="AT43" i="24" a="1"/>
  <c r="AT43" i="24" s="1"/>
  <c r="AT20" i="24" a="1"/>
  <c r="AT20" i="24" s="1"/>
  <c r="AT95" i="24" a="1"/>
  <c r="AT95" i="24" s="1"/>
  <c r="AT555" i="24" a="1"/>
  <c r="AT555" i="24" s="1"/>
  <c r="AT768" i="24" a="1"/>
  <c r="AT768" i="24" s="1"/>
  <c r="AT646" i="24" a="1"/>
  <c r="AT646" i="24" s="1"/>
  <c r="AT517" i="24" a="1"/>
  <c r="AT517" i="24" s="1"/>
  <c r="AT410" i="24" a="1"/>
  <c r="AT410" i="24" s="1"/>
  <c r="AT273" i="24" a="1"/>
  <c r="AT273" i="24" s="1"/>
  <c r="AT171" i="24" a="1"/>
  <c r="AT171" i="24" s="1"/>
  <c r="AT18" i="24" a="1"/>
  <c r="AT18" i="24" s="1"/>
  <c r="AT371" i="24" a="1"/>
  <c r="AT371" i="24" s="1"/>
  <c r="AT292" i="24" a="1"/>
  <c r="AT292" i="24" s="1"/>
  <c r="AT665" i="24" a="1"/>
  <c r="AT665" i="24" s="1"/>
  <c r="AT267" i="24" a="1"/>
  <c r="AT267" i="24" s="1"/>
  <c r="AT131" i="24" a="1"/>
  <c r="AT131" i="24" s="1"/>
  <c r="AT577" i="24" a="1"/>
  <c r="AT577" i="24" s="1"/>
  <c r="AT77" i="24" a="1"/>
  <c r="AT77" i="24" s="1"/>
  <c r="AT717" i="24" a="1"/>
  <c r="AT717" i="24" s="1"/>
  <c r="AT739" i="24" a="1"/>
  <c r="AT739" i="24" s="1"/>
  <c r="AT775" i="24" a="1"/>
  <c r="AT775" i="24" s="1"/>
  <c r="AT365" i="24" a="1"/>
  <c r="AT365" i="24" s="1"/>
  <c r="AT578" i="24" a="1"/>
  <c r="AT578" i="24" s="1"/>
  <c r="AT654" i="24" a="1"/>
  <c r="AT654" i="24" s="1"/>
  <c r="AT423" i="24" a="1"/>
  <c r="AT423" i="24" s="1"/>
  <c r="AT557" i="24" a="1"/>
  <c r="AT557" i="24" s="1"/>
  <c r="AT550" i="24" a="1"/>
  <c r="AT550" i="24" s="1"/>
  <c r="AT398" i="24" a="1"/>
  <c r="AT398" i="24" s="1"/>
  <c r="AT684" i="24" a="1"/>
  <c r="AT684" i="24" s="1"/>
  <c r="AT190" i="24" a="1"/>
  <c r="AT190" i="24" s="1"/>
  <c r="AT377" i="24" a="1"/>
  <c r="AT377" i="24" s="1"/>
  <c r="AT275" i="24" a="1"/>
  <c r="AT275" i="24" s="1"/>
  <c r="AT756" i="24" a="1"/>
  <c r="AT756" i="24" s="1"/>
  <c r="AT503" i="24" a="1"/>
  <c r="AT503" i="24" s="1"/>
  <c r="AT240" i="24" a="1"/>
  <c r="AT240" i="24" s="1"/>
  <c r="AT749" i="24" a="1"/>
  <c r="AT749" i="24" s="1"/>
  <c r="AT263" i="24" a="1"/>
  <c r="AT263" i="24" s="1"/>
  <c r="AT655" i="24" a="1"/>
  <c r="AT655" i="24" s="1"/>
  <c r="AT734" i="24" a="1"/>
  <c r="AT734" i="24" s="1"/>
  <c r="AT434" i="24" a="1"/>
  <c r="AT434" i="24" s="1"/>
  <c r="AT547" i="24" a="1"/>
  <c r="AT547" i="24" s="1"/>
  <c r="AT187" i="24" a="1"/>
  <c r="AT187" i="24" s="1"/>
  <c r="AT17" i="24" a="1"/>
  <c r="AT17" i="24" s="1"/>
  <c r="AT384" i="24" a="1"/>
  <c r="AT384" i="24" s="1"/>
  <c r="AT778" i="24" a="1"/>
  <c r="AT778" i="24" s="1"/>
  <c r="AT79" i="24" a="1"/>
  <c r="AT79" i="24" s="1"/>
  <c r="AT308" i="24" a="1"/>
  <c r="AT308" i="24" s="1"/>
  <c r="AT82" i="24" a="1"/>
  <c r="AT82" i="24" s="1"/>
  <c r="AT551" i="24" a="1"/>
  <c r="AT551" i="24" s="1"/>
  <c r="AT289" i="24" a="1"/>
  <c r="AT289" i="24" s="1"/>
  <c r="AT258" i="24" a="1"/>
  <c r="AT258" i="24" s="1"/>
  <c r="AT84" i="24" a="1"/>
  <c r="AT84" i="24" s="1"/>
  <c r="AT718" i="24" a="1"/>
  <c r="AT718" i="24" s="1"/>
  <c r="AT45" i="24" a="1"/>
  <c r="AT45" i="24" s="1"/>
  <c r="AT565" i="24" a="1"/>
  <c r="AT565" i="24" s="1"/>
  <c r="AT402" i="24" a="1"/>
  <c r="AT402" i="24" s="1"/>
  <c r="AT11" i="24" a="1"/>
  <c r="AT11" i="24" s="1"/>
  <c r="AT607" i="24" a="1"/>
  <c r="AT607" i="24" s="1"/>
  <c r="AT454" i="24" a="1"/>
  <c r="AT454" i="24" s="1"/>
  <c r="AT634" i="24" a="1"/>
  <c r="AT634" i="24" s="1"/>
  <c r="AT519" i="24" a="1"/>
  <c r="AT519" i="24" s="1"/>
  <c r="AT559" i="24" a="1"/>
  <c r="AT559" i="24" s="1"/>
  <c r="AT409" i="24" a="1"/>
  <c r="AT409" i="24" s="1"/>
  <c r="AT672" i="24" a="1"/>
  <c r="AT672" i="24" s="1"/>
  <c r="AT448" i="24" a="1"/>
  <c r="AT448" i="24" s="1"/>
  <c r="AT140" i="24" a="1"/>
  <c r="AT140" i="24" s="1"/>
  <c r="AT539" i="24" a="1"/>
  <c r="AT539" i="24" s="1"/>
  <c r="AT603" i="24" a="1"/>
  <c r="AT603" i="24" s="1"/>
  <c r="AT617" i="24" a="1"/>
  <c r="AT617" i="24" s="1"/>
  <c r="AT527" i="24" a="1"/>
  <c r="AT527" i="24" s="1"/>
  <c r="AT259" i="24" a="1"/>
  <c r="AT259" i="24" s="1"/>
  <c r="AT159" i="24" a="1"/>
  <c r="AT159" i="24" s="1"/>
  <c r="AT25" i="24" a="1"/>
  <c r="AT25" i="24" s="1"/>
  <c r="AT759" i="24" a="1"/>
  <c r="AT759" i="24" s="1"/>
  <c r="AT507" i="24" a="1"/>
  <c r="AT507" i="24" s="1"/>
  <c r="AT345" i="24" a="1"/>
  <c r="AT345" i="24" s="1"/>
  <c r="AT299" i="24" a="1"/>
  <c r="AT299" i="24" s="1"/>
  <c r="AT230" i="24" a="1"/>
  <c r="AT230" i="24" s="1"/>
  <c r="AT499" i="24" a="1"/>
  <c r="AT499" i="24" s="1"/>
  <c r="AT280" i="24" a="1"/>
  <c r="AT280" i="24" s="1"/>
  <c r="AT46" i="24" a="1"/>
  <c r="AT46" i="24" s="1"/>
  <c r="AT443" i="24" a="1"/>
  <c r="AT443" i="24" s="1"/>
  <c r="AT581" i="24" a="1"/>
  <c r="AT581" i="24" s="1"/>
  <c r="AT529" i="24" a="1"/>
  <c r="AT529" i="24" s="1"/>
  <c r="AT437" i="24" a="1"/>
  <c r="AT437" i="24" s="1"/>
  <c r="AT353" i="24" a="1"/>
  <c r="AT353" i="24" s="1"/>
  <c r="AT642" i="24" a="1"/>
  <c r="AT642" i="24" s="1"/>
  <c r="AT81" i="24" a="1"/>
  <c r="AT81" i="24" s="1"/>
  <c r="AT719" i="24" a="1"/>
  <c r="AT719" i="24" s="1"/>
  <c r="AT636" i="24" a="1"/>
  <c r="AT636" i="24" s="1"/>
  <c r="AT97" i="24" a="1"/>
  <c r="AT97" i="24" s="1"/>
  <c r="AT470" i="24" a="1"/>
  <c r="AT470" i="24" s="1"/>
  <c r="AT326" i="24" a="1"/>
  <c r="AT326" i="24" s="1"/>
  <c r="AT15" i="24" a="1"/>
  <c r="AT15" i="24" s="1"/>
  <c r="AT58" i="24" a="1"/>
  <c r="AT58" i="24" s="1"/>
  <c r="AT51" i="24" a="1"/>
  <c r="AT51" i="24" s="1"/>
  <c r="AT30" i="24" a="1"/>
  <c r="AT30" i="24" s="1"/>
  <c r="AT143" i="24" a="1"/>
  <c r="AT143" i="24" s="1"/>
  <c r="AT54" i="24" a="1"/>
  <c r="AT54" i="24" s="1"/>
  <c r="AT446" i="24" a="1"/>
  <c r="AT446" i="24" s="1"/>
  <c r="AT685" i="24" a="1"/>
  <c r="AT685" i="24" s="1"/>
  <c r="AT530" i="24" a="1"/>
  <c r="AT530" i="24" s="1"/>
  <c r="AT426" i="24" a="1"/>
  <c r="AT426" i="24" s="1"/>
  <c r="AT279" i="24" a="1"/>
  <c r="AT279" i="24" s="1"/>
  <c r="AT463" i="24" a="1"/>
  <c r="AT463" i="24" s="1"/>
  <c r="AT105" i="24" a="1"/>
  <c r="AT105" i="24" s="1"/>
  <c r="AR436" i="24" a="1"/>
  <c r="AR436" i="24" s="1"/>
  <c r="AT457" i="24" a="1"/>
  <c r="AT457" i="24" s="1"/>
  <c r="AT328" i="24" a="1"/>
  <c r="AT328" i="24" s="1"/>
  <c r="AT300" i="24" a="1"/>
  <c r="AT300" i="24" s="1"/>
  <c r="AT540" i="24" a="1"/>
  <c r="AT540" i="24" s="1"/>
  <c r="AT765" i="24" a="1"/>
  <c r="AT765" i="24" s="1"/>
  <c r="AT624" i="24" a="1"/>
  <c r="AT624" i="24" s="1"/>
  <c r="AT576" i="24" a="1"/>
  <c r="AT576" i="24" s="1"/>
  <c r="AT542" i="24" a="1"/>
  <c r="AT542" i="24" s="1"/>
  <c r="AT783" i="24" a="1"/>
  <c r="AT783" i="24" s="1"/>
  <c r="AT271" i="24" a="1"/>
  <c r="AT271" i="24" s="1"/>
  <c r="AT480" i="24" a="1"/>
  <c r="AT480" i="24" s="1"/>
  <c r="AT36" i="24" a="1"/>
  <c r="AT36" i="24" s="1"/>
  <c r="AT766" i="24" a="1"/>
  <c r="AT766" i="24" s="1"/>
  <c r="AT256" i="24" a="1"/>
  <c r="AT256" i="24" s="1"/>
  <c r="AT323" i="24" a="1"/>
  <c r="AT323" i="24" s="1"/>
  <c r="AT516" i="24" a="1"/>
  <c r="AT516" i="24" s="1"/>
  <c r="AT714" i="24" a="1"/>
  <c r="AT714" i="24" s="1"/>
  <c r="AT710" i="24" a="1"/>
  <c r="AT710" i="24" s="1"/>
  <c r="AT372" i="24" a="1"/>
  <c r="AT372" i="24" s="1"/>
  <c r="AT659" i="24" a="1"/>
  <c r="AT659" i="24" s="1"/>
  <c r="AT737" i="24" a="1"/>
  <c r="AT737" i="24" s="1"/>
  <c r="AT588" i="24" a="1"/>
  <c r="AT588" i="24" s="1"/>
  <c r="AT671" i="24" a="1"/>
  <c r="AT671" i="24" s="1"/>
  <c r="AT762" i="24" a="1"/>
  <c r="AT762" i="24" s="1"/>
  <c r="AT317" i="24" a="1"/>
  <c r="AT317" i="24" s="1"/>
  <c r="AT649" i="24" a="1"/>
  <c r="AT649" i="24" s="1"/>
  <c r="AT764" i="24" a="1"/>
  <c r="AT764" i="24" s="1"/>
  <c r="AT641" i="24" a="1"/>
  <c r="AT641" i="24" s="1"/>
  <c r="AT430" i="24" a="1"/>
  <c r="AT430" i="24" s="1"/>
  <c r="AT732" i="24" a="1"/>
  <c r="AT732" i="24" s="1"/>
  <c r="AT688" i="24" a="1"/>
  <c r="AT688" i="24" s="1"/>
  <c r="AT142" i="24" a="1"/>
  <c r="AT142" i="24" s="1"/>
  <c r="AT730" i="24" a="1"/>
  <c r="AT730" i="24" s="1"/>
  <c r="AT224" i="24" a="1"/>
  <c r="AT224" i="24" s="1"/>
  <c r="AT639" i="24" a="1"/>
  <c r="AT639" i="24" s="1"/>
  <c r="AT491" i="24" a="1"/>
  <c r="AT491" i="24" s="1"/>
  <c r="AT215" i="24" a="1"/>
  <c r="AT215" i="24" s="1"/>
  <c r="AT192" i="24" a="1"/>
  <c r="AT192" i="24" s="1"/>
  <c r="AT49" i="24" a="1"/>
  <c r="AT49" i="24" s="1"/>
  <c r="AT586" i="24" a="1"/>
  <c r="AT586" i="24" s="1"/>
  <c r="AT545" i="24" a="1"/>
  <c r="AT545" i="24" s="1"/>
  <c r="AT492" i="24" a="1"/>
  <c r="AT492" i="24" s="1"/>
  <c r="AT343" i="24" a="1"/>
  <c r="AT343" i="24" s="1"/>
  <c r="AT679" i="24" a="1"/>
  <c r="AT679" i="24" s="1"/>
  <c r="AT488" i="24" a="1"/>
  <c r="AT488" i="24" s="1"/>
  <c r="AT16" i="24" a="1"/>
  <c r="AT16" i="24" s="1"/>
  <c r="AT523" i="24" a="1"/>
  <c r="AT523" i="24" s="1"/>
  <c r="AT424" i="24" a="1"/>
  <c r="AT424" i="24" s="1"/>
  <c r="AT444" i="24" a="1"/>
  <c r="AT444" i="24" s="1"/>
  <c r="AT321" i="24" a="1"/>
  <c r="AT321" i="24" s="1"/>
  <c r="AT600" i="24" a="1"/>
  <c r="AT600" i="24" s="1"/>
  <c r="AT378" i="24" a="1"/>
  <c r="AT378" i="24" s="1"/>
  <c r="AT31" i="24" a="1"/>
  <c r="AT31" i="24" s="1"/>
  <c r="AT692" i="24" a="1"/>
  <c r="AT692" i="24" s="1"/>
  <c r="AT513" i="24" a="1"/>
  <c r="AT513" i="24" s="1"/>
  <c r="AT544" i="24" a="1"/>
  <c r="AT544" i="24" s="1"/>
  <c r="AT472" i="24" a="1"/>
  <c r="AT472" i="24" s="1"/>
  <c r="AT193" i="24" a="1"/>
  <c r="AT193" i="24" s="1"/>
  <c r="AT594" i="24" a="1"/>
  <c r="AT594" i="24" s="1"/>
  <c r="AT158" i="24" a="1"/>
  <c r="AT158" i="24" s="1"/>
  <c r="AT676" i="24" a="1"/>
  <c r="AT676" i="24" s="1"/>
  <c r="AT418" i="24" a="1"/>
  <c r="AT418" i="24" s="1"/>
  <c r="AT254" i="24" a="1"/>
  <c r="AT254" i="24" s="1"/>
  <c r="AT203" i="24" a="1"/>
  <c r="AT203" i="24" s="1"/>
  <c r="AT151" i="24" a="1"/>
  <c r="AT151" i="24" s="1"/>
  <c r="AT407" i="24" a="1"/>
  <c r="AT407" i="24" s="1"/>
  <c r="AT207" i="24" a="1"/>
  <c r="AT207" i="24" s="1"/>
  <c r="AT52" i="24" a="1"/>
  <c r="AT52" i="24" s="1"/>
  <c r="AT669" i="24" a="1"/>
  <c r="AT669" i="24" s="1"/>
  <c r="AT483" i="24" a="1"/>
  <c r="AT483" i="24" s="1"/>
  <c r="AT462" i="24" a="1"/>
  <c r="AT462" i="24" s="1"/>
  <c r="AT373" i="24" a="1"/>
  <c r="AT373" i="24" s="1"/>
  <c r="AT643" i="24" a="1"/>
  <c r="AT643" i="24" s="1"/>
  <c r="AT548" i="24" a="1"/>
  <c r="AT548" i="24" s="1"/>
  <c r="AT111" i="24" a="1"/>
  <c r="AT111" i="24" s="1"/>
  <c r="AT629" i="24" a="1"/>
  <c r="AT629" i="24" s="1"/>
  <c r="AT531" i="24" a="1"/>
  <c r="AT531" i="24" s="1"/>
  <c r="AT104" i="24" a="1"/>
  <c r="AT104" i="24" s="1"/>
  <c r="AT363" i="24" a="1"/>
  <c r="AT363" i="24" s="1"/>
  <c r="AT257" i="24" a="1"/>
  <c r="AT257" i="24" s="1"/>
  <c r="AT62" i="24" a="1"/>
  <c r="AT62" i="24" s="1"/>
  <c r="AT55" i="24" a="1"/>
  <c r="AT55" i="24" s="1"/>
  <c r="AT47" i="24" a="1"/>
  <c r="AT47" i="24" s="1"/>
  <c r="AT164" i="24" a="1"/>
  <c r="AT164" i="24" s="1"/>
  <c r="AT61" i="24" a="1"/>
  <c r="AT61" i="24" s="1"/>
  <c r="AT24" i="24" a="1"/>
  <c r="AT24" i="24" s="1"/>
  <c r="AT686" i="24" a="1"/>
  <c r="AT686" i="24" s="1"/>
  <c r="AT537" i="24" a="1"/>
  <c r="AT537" i="24" s="1"/>
  <c r="AT431" i="24" a="1"/>
  <c r="AT431" i="24" s="1"/>
  <c r="AT283" i="24" a="1"/>
  <c r="AT283" i="24" s="1"/>
  <c r="AT447" i="24" a="1"/>
  <c r="AT447" i="24" s="1"/>
  <c r="AT106" i="24" a="1"/>
  <c r="AT106" i="24" s="1"/>
  <c r="AT693" i="24" a="1"/>
  <c r="AT693" i="24" s="1"/>
  <c r="AR138" i="24" a="1"/>
  <c r="AR138" i="24" s="1"/>
  <c r="AT303" i="24" a="1"/>
  <c r="AT303" i="24" s="1"/>
  <c r="AT80" i="24" a="1"/>
  <c r="AT80" i="24" s="1"/>
  <c r="AT93" i="24" a="1"/>
  <c r="AT93" i="24" s="1"/>
  <c r="AT198" i="24" a="1"/>
  <c r="AT198" i="24" s="1"/>
  <c r="AT738" i="24" a="1"/>
  <c r="AT738" i="24" s="1"/>
  <c r="AT645" i="24" a="1"/>
  <c r="AT645" i="24" s="1"/>
  <c r="AT707" i="24" a="1"/>
  <c r="AT707" i="24" s="1"/>
  <c r="AT731" i="24" a="1"/>
  <c r="AT731" i="24" s="1"/>
  <c r="AT744" i="24" a="1"/>
  <c r="AT744" i="24" s="1"/>
  <c r="AT356" i="24" a="1"/>
  <c r="AT356" i="24" s="1"/>
  <c r="AT704" i="24" a="1"/>
  <c r="AT704" i="24" s="1"/>
  <c r="AT761" i="24" a="1"/>
  <c r="AT761" i="24" s="1"/>
  <c r="AT675" i="24" a="1"/>
  <c r="AT675" i="24" s="1"/>
  <c r="AT772" i="24" a="1"/>
  <c r="AT772" i="24" s="1"/>
  <c r="AT460" i="24" a="1"/>
  <c r="AT460" i="24" s="1"/>
  <c r="AT234" i="24" a="1"/>
  <c r="AT234" i="24" s="1"/>
  <c r="AT750" i="24" a="1"/>
  <c r="AT750" i="24" s="1"/>
  <c r="AT487" i="24" a="1"/>
  <c r="AT487" i="24" s="1"/>
  <c r="AT593" i="24" a="1"/>
  <c r="AT593" i="24" s="1"/>
  <c r="AT284" i="24" a="1"/>
  <c r="AT284" i="24" s="1"/>
  <c r="AT471" i="24" a="1"/>
  <c r="AT471" i="24" s="1"/>
  <c r="AT667" i="24" a="1"/>
  <c r="AT667" i="24" s="1"/>
  <c r="AT563" i="24" a="1"/>
  <c r="AT563" i="24" s="1"/>
  <c r="AT360" i="24" a="1"/>
  <c r="AT360" i="24" s="1"/>
  <c r="AT657" i="24" a="1"/>
  <c r="AT657" i="24" s="1"/>
  <c r="AT743" i="24" a="1"/>
  <c r="AT743" i="24" s="1"/>
  <c r="AT22" i="24" a="1"/>
  <c r="AT22" i="24" s="1"/>
  <c r="AT620" i="24" a="1"/>
  <c r="AT620" i="24" s="1"/>
  <c r="AT522" i="24" a="1"/>
  <c r="AT522" i="24" s="1"/>
  <c r="AT505" i="24" a="1"/>
  <c r="AT505" i="24" s="1"/>
  <c r="AT610" i="24" a="1"/>
  <c r="AT610" i="24" s="1"/>
  <c r="AT74" i="24" a="1"/>
  <c r="AT74" i="24" s="1"/>
  <c r="AT573" i="24" a="1"/>
  <c r="AT573" i="24" s="1"/>
  <c r="AT415" i="24" a="1"/>
  <c r="AT415" i="24" s="1"/>
  <c r="AT94" i="24" a="1"/>
  <c r="AT94" i="24" s="1"/>
  <c r="AT614" i="24" a="1"/>
  <c r="AT614" i="24" s="1"/>
  <c r="AT362" i="24" a="1"/>
  <c r="AT362" i="24" s="1"/>
  <c r="AT640" i="24" a="1"/>
  <c r="AT640" i="24" s="1"/>
  <c r="AT433" i="24" a="1"/>
  <c r="AT433" i="24" s="1"/>
  <c r="AT396" i="24" a="1"/>
  <c r="AT396" i="24" s="1"/>
  <c r="AT252" i="24" a="1"/>
  <c r="AT252" i="24" s="1"/>
  <c r="AT608" i="24" a="1"/>
  <c r="AT608" i="24" s="1"/>
  <c r="AT394" i="24" a="1"/>
  <c r="AT394" i="24" s="1"/>
  <c r="AT48" i="24" a="1"/>
  <c r="AT48" i="24" s="1"/>
  <c r="AT432" i="24" a="1"/>
  <c r="AT432" i="24" s="1"/>
  <c r="AT367" i="24" a="1"/>
  <c r="AT367" i="24" s="1"/>
  <c r="AT390" i="24" a="1"/>
  <c r="AT390" i="24" s="1"/>
  <c r="AT245" i="24" a="1"/>
  <c r="AT245" i="24" s="1"/>
  <c r="AT509" i="24" a="1"/>
  <c r="AT509" i="24" s="1"/>
  <c r="AT295" i="24" a="1"/>
  <c r="AT295" i="24" s="1"/>
  <c r="AT117" i="24" a="1"/>
  <c r="AT117" i="24" s="1"/>
  <c r="AT627" i="24" a="1"/>
  <c r="AT627" i="24" s="1"/>
  <c r="AT417" i="24" a="1"/>
  <c r="AT417" i="24" s="1"/>
  <c r="AT482" i="24" a="1"/>
  <c r="AT482" i="24" s="1"/>
  <c r="AT389" i="24" a="1"/>
  <c r="AT389" i="24" s="1"/>
  <c r="AT658" i="24" a="1"/>
  <c r="AT658" i="24" s="1"/>
  <c r="AT478" i="24" a="1"/>
  <c r="AT478" i="24" s="1"/>
  <c r="AT125" i="24" a="1"/>
  <c r="AT125" i="24" s="1"/>
  <c r="AT495" i="24" a="1"/>
  <c r="AT495" i="24" s="1"/>
  <c r="AT338" i="24" a="1"/>
  <c r="AT338" i="24" s="1"/>
  <c r="AT173" i="24" a="1"/>
  <c r="AT173" i="24" s="1"/>
  <c r="AT37" i="24" a="1"/>
  <c r="AT37" i="24" s="1"/>
  <c r="AT414" i="24" a="1"/>
  <c r="AT414" i="24" s="1"/>
  <c r="AT296" i="24" a="1"/>
  <c r="AT296" i="24" s="1"/>
  <c r="AT89" i="24" a="1"/>
  <c r="AT89" i="24" s="1"/>
  <c r="AT121" i="24" a="1"/>
  <c r="AT121" i="24" s="1"/>
  <c r="AT597" i="24" a="1"/>
  <c r="AT597" i="24" s="1"/>
  <c r="AT403" i="24" a="1"/>
  <c r="AT403" i="24" s="1"/>
  <c r="AT357" i="24" a="1"/>
  <c r="AT357" i="24" s="1"/>
  <c r="AT298" i="24" a="1"/>
  <c r="AT298" i="24" s="1"/>
  <c r="AT556" i="24" a="1"/>
  <c r="AT556" i="24" s="1"/>
  <c r="AT442" i="24" a="1"/>
  <c r="AT442" i="24" s="1"/>
  <c r="AT40" i="24" a="1"/>
  <c r="AT40" i="24" s="1"/>
  <c r="AT549" i="24" a="1"/>
  <c r="AT549" i="24" s="1"/>
  <c r="AT435" i="24" a="1"/>
  <c r="AT435" i="24" s="1"/>
  <c r="AT297" i="24" a="1"/>
  <c r="AT297" i="24" s="1"/>
  <c r="AT265" i="24" a="1"/>
  <c r="AT265" i="24" s="1"/>
  <c r="AT183" i="24" a="1"/>
  <c r="AT183" i="24" s="1"/>
  <c r="AT195" i="24" a="1"/>
  <c r="AT195" i="24" s="1"/>
  <c r="AT188" i="24" a="1"/>
  <c r="AT188" i="24" s="1"/>
  <c r="AT466" i="24" a="1"/>
  <c r="AT466" i="24" s="1"/>
  <c r="AT68" i="24" a="1"/>
  <c r="AT68" i="24" s="1"/>
  <c r="AT87" i="24" a="1"/>
  <c r="AT87" i="24" s="1"/>
  <c r="AT59" i="24" a="1"/>
  <c r="AT59" i="24" s="1"/>
  <c r="AT337" i="24" a="1"/>
  <c r="AT337" i="24" s="1"/>
  <c r="AT445" i="24" a="1"/>
  <c r="AT445" i="24" s="1"/>
  <c r="AT293" i="24" a="1"/>
  <c r="AT293" i="24" s="1"/>
  <c r="AT181" i="24" a="1"/>
  <c r="AT181" i="24" s="1"/>
  <c r="AT107" i="24" a="1"/>
  <c r="AT107" i="24" s="1"/>
  <c r="AT699" i="24" a="1"/>
  <c r="AT699" i="24" s="1"/>
  <c r="AT560" i="24" a="1"/>
  <c r="AT560" i="24" s="1"/>
  <c r="AO268" i="24"/>
  <c r="AQ668" i="24"/>
  <c r="AQ303" i="24"/>
  <c r="AQ776" i="24"/>
  <c r="AQ80" i="24"/>
  <c r="AQ131" i="24"/>
  <c r="AQ335" i="24"/>
  <c r="AQ577" i="24"/>
  <c r="AQ534" i="24"/>
  <c r="AQ137" i="24"/>
  <c r="AQ223" i="24"/>
  <c r="AQ765" i="24"/>
  <c r="AQ186" i="24"/>
  <c r="AQ388" i="24"/>
  <c r="AQ300" i="24"/>
  <c r="AQ348" i="24"/>
  <c r="AQ138" i="24"/>
  <c r="AQ392" i="24"/>
  <c r="AQ421" i="24"/>
  <c r="AQ663" i="24"/>
  <c r="AQ753" i="24"/>
  <c r="AQ103" i="24"/>
  <c r="AQ329" i="24"/>
  <c r="AQ155" i="24"/>
  <c r="AQ677" i="24"/>
  <c r="AQ788" i="24"/>
  <c r="AQ174" i="24"/>
  <c r="AQ91" i="24"/>
  <c r="AQ267" i="24"/>
  <c r="AQ328" i="24"/>
  <c r="AQ774" i="24"/>
  <c r="AQ592" i="24"/>
  <c r="AQ77" i="24"/>
  <c r="AQ436" i="24"/>
  <c r="AQ150" i="24"/>
  <c r="AQ213" i="24"/>
  <c r="AQ268" i="24"/>
  <c r="AQ665" i="24"/>
  <c r="AQ364" i="24"/>
  <c r="AQ371" i="24"/>
  <c r="AQ540" i="24"/>
  <c r="AQ292" i="24"/>
  <c r="AQ366" i="24"/>
  <c r="AQ66" i="24"/>
  <c r="AQ225" i="24"/>
  <c r="AQ552" i="24"/>
  <c r="AQ9" i="24"/>
  <c r="AQ102" i="24"/>
  <c r="AQ702" i="24"/>
  <c r="AQ457" i="24"/>
  <c r="AQ132" i="24"/>
  <c r="AQ93" i="24"/>
  <c r="AR469" i="24" a="1"/>
  <c r="AR469" i="24" s="1"/>
  <c r="AO66" i="24"/>
  <c r="AO7" i="24"/>
  <c r="AO668" i="24"/>
  <c r="AO538" i="24"/>
  <c r="AO400" i="24"/>
  <c r="AO60" i="24"/>
  <c r="AR777" i="24" a="1"/>
  <c r="AR777" i="24" s="1"/>
  <c r="AR474" i="24" a="1"/>
  <c r="AR474" i="24" s="1"/>
  <c r="AR232" i="24" a="1"/>
  <c r="AR232" i="24" s="1"/>
  <c r="AR708" i="24" a="1"/>
  <c r="AR708" i="24" s="1"/>
  <c r="AQ220" i="24"/>
  <c r="AR179" i="24" a="1"/>
  <c r="AR179" i="24" s="1"/>
  <c r="AR379" i="24" a="1"/>
  <c r="AR379" i="24" s="1"/>
  <c r="AR770" i="24" a="1"/>
  <c r="AR770" i="24" s="1"/>
  <c r="AQ179" i="24"/>
  <c r="AR221" i="24" a="1"/>
  <c r="AR221" i="24" s="1"/>
  <c r="AR177" i="24" a="1"/>
  <c r="AR177" i="24" s="1"/>
  <c r="AR220" i="24" a="1"/>
  <c r="AR220" i="24" s="1"/>
  <c r="AR711" i="24" a="1"/>
  <c r="AR711" i="24" s="1"/>
  <c r="AR760" i="24" a="1"/>
  <c r="AR760" i="24" s="1"/>
  <c r="AQ177" i="24"/>
  <c r="AR612" i="24" a="1"/>
  <c r="AR612" i="24" s="1"/>
  <c r="AQ612" i="24"/>
  <c r="AR582" i="24" a="1"/>
  <c r="AR582" i="24" s="1"/>
  <c r="AR385" i="24" a="1"/>
  <c r="AR385" i="24" s="1"/>
  <c r="AQ454" i="24"/>
  <c r="AQ767" i="24"/>
  <c r="AR767" i="24" a="1"/>
  <c r="AR767" i="24" s="1"/>
  <c r="AQ282" i="24"/>
  <c r="AQ101" i="24"/>
  <c r="AQ126" i="24"/>
  <c r="AS342" i="24"/>
  <c r="AS285" i="24"/>
  <c r="AS468" i="24"/>
  <c r="AS704" i="24"/>
  <c r="AS200" i="24"/>
  <c r="AS360" i="24"/>
  <c r="AS318" i="24"/>
  <c r="AS544" i="24"/>
  <c r="AS246" i="24"/>
  <c r="AS415" i="24"/>
  <c r="AS216" i="24"/>
  <c r="AS486" i="24"/>
  <c r="AS105" i="24"/>
  <c r="AS407" i="24"/>
  <c r="AS271" i="24"/>
  <c r="AS661" i="24"/>
  <c r="AS648" i="24"/>
  <c r="AS781" i="24"/>
  <c r="AS455" i="24"/>
  <c r="AS330" i="24"/>
  <c r="AS720" i="24"/>
  <c r="AS653" i="24"/>
  <c r="AS31" i="24"/>
  <c r="AS600" i="24"/>
  <c r="AS28" i="24"/>
  <c r="AS232" i="24"/>
  <c r="AS629" i="24"/>
  <c r="AS638" i="24"/>
  <c r="AS117" i="24"/>
  <c r="AS438" i="24"/>
  <c r="AS320" i="24"/>
  <c r="AS692" i="24"/>
  <c r="AS606" i="24"/>
  <c r="AS20" i="24"/>
  <c r="AS531" i="24"/>
  <c r="AS19" i="24"/>
  <c r="AS427" i="24"/>
  <c r="AS351" i="24"/>
  <c r="AS275" i="24"/>
  <c r="AS201" i="24"/>
  <c r="AS637" i="24"/>
  <c r="AS681" i="24"/>
  <c r="AS512" i="24"/>
  <c r="AS564" i="24"/>
  <c r="AS487" i="24"/>
  <c r="AS40" i="24"/>
  <c r="AS601" i="24"/>
  <c r="AS768" i="24"/>
  <c r="AS402" i="24"/>
  <c r="AS344" i="24"/>
  <c r="AS266" i="24"/>
  <c r="AS207" i="24"/>
  <c r="AS747" i="24"/>
  <c r="AS634" i="24"/>
  <c r="AS505" i="24"/>
  <c r="AS785" i="24"/>
  <c r="AS38" i="24"/>
  <c r="AS560" i="24"/>
  <c r="AS465" i="24"/>
  <c r="AS327" i="24"/>
  <c r="AS255" i="24"/>
  <c r="AS183" i="24"/>
  <c r="AS754" i="24"/>
  <c r="AS625" i="24"/>
  <c r="AS764" i="24"/>
  <c r="AS731" i="24"/>
  <c r="AS22" i="24"/>
  <c r="AS69" i="24"/>
  <c r="AS309" i="24"/>
  <c r="AS239" i="24"/>
  <c r="AS153" i="24"/>
  <c r="AS715" i="24"/>
  <c r="AS580" i="24"/>
  <c r="AS654" i="24"/>
  <c r="AS640" i="24"/>
  <c r="AS96" i="24"/>
  <c r="AS8" i="24"/>
  <c r="AS55" i="24"/>
  <c r="AS188" i="24"/>
  <c r="AS743" i="24"/>
  <c r="AS615" i="24"/>
  <c r="AS519" i="24"/>
  <c r="AS775" i="24"/>
  <c r="AS134" i="24"/>
  <c r="AS30" i="24"/>
  <c r="AS263" i="24"/>
  <c r="AS224" i="24"/>
  <c r="AS112" i="24"/>
  <c r="AS74" i="24"/>
  <c r="AS698" i="24"/>
  <c r="AS433" i="24"/>
  <c r="AS10" i="24"/>
  <c r="AS159" i="24"/>
  <c r="AS326" i="24"/>
  <c r="AS435" i="24"/>
  <c r="AS144" i="24"/>
  <c r="AS180" i="24"/>
  <c r="AS368" i="24"/>
  <c r="AS477" i="24"/>
  <c r="AS758" i="24"/>
  <c r="AS408" i="24"/>
  <c r="AS244" i="24"/>
  <c r="AS610" i="24"/>
  <c r="AS558" i="24"/>
  <c r="AS56" i="24"/>
  <c r="AS434" i="24"/>
  <c r="AS311" i="24"/>
  <c r="AS650" i="24"/>
  <c r="AS749" i="24"/>
  <c r="AS597" i="24"/>
  <c r="AS125" i="24"/>
  <c r="AS118" i="24"/>
  <c r="AS373" i="24"/>
  <c r="AS206" i="24"/>
  <c r="AS576" i="24"/>
  <c r="AS129" i="24"/>
  <c r="AS422" i="24"/>
  <c r="AS314" i="24"/>
  <c r="AS748" i="24"/>
  <c r="AS649" i="24"/>
  <c r="AS227" i="24"/>
  <c r="AS752" i="24"/>
  <c r="AS651" i="24"/>
  <c r="AS722" i="24"/>
  <c r="AS431" i="24"/>
  <c r="AS398" i="24"/>
  <c r="AS341" i="24"/>
  <c r="AS269" i="24"/>
  <c r="AS204" i="24"/>
  <c r="AS745" i="24"/>
  <c r="AS608" i="24"/>
  <c r="AS507" i="24"/>
  <c r="AS783" i="24"/>
  <c r="AS136" i="24"/>
  <c r="AS32" i="24"/>
  <c r="AS646" i="24"/>
  <c r="AS478" i="24"/>
  <c r="AS412" i="24"/>
  <c r="AS322" i="24"/>
  <c r="AS254" i="24"/>
  <c r="AS184" i="24"/>
  <c r="AS751" i="24"/>
  <c r="AS623" i="24"/>
  <c r="AS762" i="24"/>
  <c r="AS784" i="24"/>
  <c r="AS29" i="24"/>
  <c r="AS71" i="24"/>
  <c r="AS461" i="24"/>
  <c r="AS394" i="24"/>
  <c r="AS332" i="24"/>
  <c r="AS241" i="24"/>
  <c r="AS173" i="24"/>
  <c r="AS711" i="24"/>
  <c r="AS621" i="24"/>
  <c r="AS707" i="24"/>
  <c r="AS779" i="24"/>
  <c r="AS17" i="24"/>
  <c r="AS63" i="24"/>
  <c r="AS305" i="24"/>
  <c r="AS226" i="24"/>
  <c r="AS157" i="24"/>
  <c r="AS662" i="24"/>
  <c r="AS575" i="24"/>
  <c r="AS565" i="24"/>
  <c r="AS772" i="24"/>
  <c r="AS89" i="24"/>
  <c r="AS583" i="24"/>
  <c r="AS448" i="24"/>
  <c r="AS253" i="24"/>
  <c r="AS178" i="24"/>
  <c r="AS739" i="24"/>
  <c r="AS628" i="24"/>
  <c r="AS763" i="24"/>
  <c r="AS726" i="24"/>
  <c r="AS123" i="24"/>
  <c r="AS24" i="24"/>
  <c r="AS72" i="24"/>
  <c r="AS73" i="24"/>
  <c r="AS110" i="24"/>
  <c r="AS68" i="24"/>
  <c r="AS343" i="24"/>
  <c r="AS424" i="24"/>
  <c r="AS389" i="24"/>
  <c r="AS352" i="24"/>
  <c r="AS617" i="24"/>
  <c r="AS404" i="24"/>
  <c r="AS522" i="24"/>
  <c r="AS304" i="24"/>
  <c r="AS423" i="24"/>
  <c r="AS741" i="24"/>
  <c r="AS647" i="24"/>
  <c r="AS425" i="24"/>
  <c r="AS609" i="24"/>
  <c r="AS39" i="24"/>
  <c r="AS375" i="24"/>
  <c r="AS212" i="24"/>
  <c r="AS571" i="24"/>
  <c r="AS135" i="24"/>
  <c r="AS419" i="24"/>
  <c r="AS294" i="24"/>
  <c r="AS716" i="24"/>
  <c r="AS782" i="24"/>
  <c r="AS537" i="24"/>
  <c r="AS673" i="24"/>
  <c r="AS517" i="24"/>
  <c r="AS484" i="24"/>
  <c r="AS355" i="24"/>
  <c r="AS189" i="24"/>
  <c r="AS513" i="24"/>
  <c r="AS94" i="24"/>
  <c r="AS406" i="24"/>
  <c r="AS278" i="24"/>
  <c r="AS657" i="24"/>
  <c r="AS728" i="24"/>
  <c r="AS555" i="24"/>
  <c r="AS664" i="24"/>
  <c r="AS725" i="24"/>
  <c r="AS686" i="24"/>
  <c r="AS483" i="24"/>
  <c r="AS413" i="24"/>
  <c r="AS333" i="24"/>
  <c r="AS256" i="24"/>
  <c r="AS187" i="24"/>
  <c r="AS746" i="24"/>
  <c r="AS630" i="24"/>
  <c r="AS786" i="24"/>
  <c r="AS780" i="24"/>
  <c r="AS26" i="24"/>
  <c r="AS453" i="24"/>
  <c r="AS460" i="24"/>
  <c r="AS323" i="24"/>
  <c r="AS242" i="24"/>
  <c r="AS718" i="24"/>
  <c r="AS614" i="24"/>
  <c r="AS734" i="24"/>
  <c r="AS771" i="24"/>
  <c r="AS124" i="24"/>
  <c r="AS12" i="24"/>
  <c r="AS67" i="24"/>
  <c r="AS458" i="24"/>
  <c r="AS317" i="24"/>
  <c r="AS238" i="24"/>
  <c r="AS166" i="24"/>
  <c r="AS714" i="24"/>
  <c r="AS584" i="24"/>
  <c r="AS655" i="24"/>
  <c r="AS643" i="24"/>
  <c r="AS90" i="24"/>
  <c r="AS6" i="24"/>
  <c r="AS59" i="24"/>
  <c r="AS298" i="24"/>
  <c r="AS210" i="24"/>
  <c r="AS161" i="24"/>
  <c r="AS680" i="24"/>
  <c r="AS546" i="24"/>
  <c r="AS500" i="24"/>
  <c r="AS724" i="24"/>
  <c r="AS81" i="24"/>
  <c r="AS293" i="24"/>
  <c r="AS245" i="24"/>
  <c r="AS169" i="24"/>
  <c r="AS708" i="24"/>
  <c r="AS620" i="24"/>
  <c r="AS705" i="24"/>
  <c r="AS14" i="24"/>
  <c r="AS65" i="24"/>
  <c r="AS58" i="24"/>
  <c r="AS618" i="24"/>
  <c r="AS228" i="24"/>
  <c r="AS382" i="24"/>
  <c r="AS476" i="24"/>
  <c r="AS697" i="24"/>
  <c r="AS208" i="24"/>
  <c r="AS385" i="24"/>
  <c r="AS480" i="24"/>
  <c r="AS516" i="24"/>
  <c r="AS252" i="24"/>
  <c r="AS411" i="24"/>
  <c r="AS88" i="24"/>
  <c r="AS391" i="24"/>
  <c r="AS737" i="24"/>
  <c r="AS450" i="24"/>
  <c r="AS688" i="24"/>
  <c r="AS370" i="24"/>
  <c r="AS191" i="24"/>
  <c r="AS100" i="24"/>
  <c r="AS403" i="24"/>
  <c r="AS644" i="24"/>
  <c r="AS261" i="24"/>
  <c r="AS667" i="24"/>
  <c r="AS593" i="24"/>
  <c r="AS259" i="24"/>
  <c r="AS467" i="24"/>
  <c r="AS345" i="24"/>
  <c r="AS170" i="24"/>
  <c r="AS787" i="24"/>
  <c r="AS36" i="24"/>
  <c r="AS405" i="24"/>
  <c r="AS243" i="24"/>
  <c r="AS596" i="24"/>
  <c r="AS75" i="24"/>
  <c r="AS678" i="24"/>
  <c r="AS526" i="24"/>
  <c r="AS451" i="24"/>
  <c r="AS472" i="24"/>
  <c r="AS393" i="24"/>
  <c r="AS334" i="24"/>
  <c r="AS247" i="24"/>
  <c r="AS175" i="24"/>
  <c r="AS717" i="24"/>
  <c r="AS607" i="24"/>
  <c r="AS738" i="24"/>
  <c r="AS700" i="24"/>
  <c r="AS120" i="24"/>
  <c r="AS21" i="24"/>
  <c r="AS62" i="24"/>
  <c r="AS462" i="24"/>
  <c r="AS376" i="24"/>
  <c r="AS308" i="24"/>
  <c r="AS240" i="24"/>
  <c r="AS167" i="24"/>
  <c r="AS713" i="24"/>
  <c r="AS582" i="24"/>
  <c r="AS656" i="24"/>
  <c r="AS641" i="24"/>
  <c r="AS86" i="24"/>
  <c r="AS11" i="24"/>
  <c r="AS437" i="24"/>
  <c r="AS363" i="24"/>
  <c r="AS230" i="24"/>
  <c r="AS154" i="24"/>
  <c r="AS666" i="24"/>
  <c r="AS599" i="24"/>
  <c r="AS563" i="24"/>
  <c r="AS97" i="24"/>
  <c r="AS168" i="24"/>
  <c r="AS111" i="24"/>
  <c r="AS291" i="24"/>
  <c r="AS684" i="24"/>
  <c r="AS732" i="24"/>
  <c r="AS766" i="24"/>
  <c r="AS46" i="24"/>
  <c r="AS479" i="24"/>
  <c r="AS319" i="24"/>
  <c r="AS237" i="24"/>
  <c r="AS687" i="24"/>
  <c r="AS572" i="24"/>
  <c r="AS598" i="24"/>
  <c r="AS595" i="24"/>
  <c r="AS95" i="24"/>
  <c r="AS5" i="24"/>
  <c r="AS447" i="24"/>
  <c r="AS54" i="24"/>
  <c r="AS444" i="24"/>
  <c r="AS367" i="24"/>
  <c r="AS469" i="24"/>
  <c r="AS205" i="24"/>
  <c r="AS299" i="24"/>
  <c r="AS409" i="24"/>
  <c r="AS690" i="24"/>
  <c r="AS440" i="24"/>
  <c r="AS104" i="24"/>
  <c r="AS176" i="24"/>
  <c r="AS383" i="24"/>
  <c r="AS695" i="24"/>
  <c r="AS197" i="24"/>
  <c r="AS380" i="24"/>
  <c r="AS488" i="24"/>
  <c r="AS532" i="24"/>
  <c r="AS473" i="24"/>
  <c r="AS362" i="24"/>
  <c r="AS152" i="24"/>
  <c r="AS510" i="24"/>
  <c r="AS395" i="24"/>
  <c r="AS251" i="24"/>
  <c r="AS626" i="24"/>
  <c r="AS524" i="24"/>
  <c r="AS57" i="24"/>
  <c r="AS624" i="24"/>
  <c r="AS559" i="24"/>
  <c r="AS116" i="24"/>
  <c r="AS466" i="24"/>
  <c r="AS336" i="24"/>
  <c r="AS691" i="24"/>
  <c r="AS602" i="24"/>
  <c r="AS27" i="24"/>
  <c r="AS390" i="24"/>
  <c r="AS235" i="24"/>
  <c r="AS611" i="24"/>
  <c r="AS591" i="24"/>
  <c r="AS115" i="24"/>
  <c r="AS632" i="24"/>
  <c r="AS590" i="24"/>
  <c r="AS109" i="24"/>
  <c r="AS464" i="24"/>
  <c r="AS372" i="24"/>
  <c r="AS313" i="24"/>
  <c r="AS248" i="24"/>
  <c r="AS149" i="24"/>
  <c r="AS709" i="24"/>
  <c r="AS585" i="24"/>
  <c r="AS652" i="24"/>
  <c r="AS642" i="24"/>
  <c r="AS87" i="24"/>
  <c r="AS53" i="24"/>
  <c r="AS359" i="24"/>
  <c r="AS307" i="24"/>
  <c r="AS236" i="24"/>
  <c r="AS156" i="24"/>
  <c r="AS682" i="24"/>
  <c r="AS578" i="24"/>
  <c r="AS603" i="24"/>
  <c r="AS562" i="24"/>
  <c r="AS386" i="24"/>
  <c r="AS449" i="24"/>
  <c r="AS377" i="24"/>
  <c r="AS296" i="24"/>
  <c r="AS218" i="24"/>
  <c r="AS164" i="24"/>
  <c r="AS674" i="24"/>
  <c r="AS550" i="24"/>
  <c r="AS497" i="24"/>
  <c r="AS490" i="24"/>
  <c r="AS426" i="24"/>
  <c r="AS276" i="24"/>
  <c r="AS196" i="24"/>
  <c r="AS556" i="24"/>
  <c r="AS518" i="24"/>
  <c r="AS645" i="24"/>
  <c r="AS140" i="24"/>
  <c r="AS37" i="24"/>
  <c r="AS171" i="24"/>
  <c r="AS221" i="24"/>
  <c r="AS158" i="24"/>
  <c r="AS670" i="24"/>
  <c r="AS553" i="24"/>
  <c r="AS568" i="24"/>
  <c r="AS527" i="24"/>
  <c r="AS181" i="24"/>
  <c r="AS445" i="24"/>
  <c r="AS114" i="24"/>
  <c r="AS475" i="24"/>
  <c r="AS113" i="24"/>
  <c r="AS146" i="24"/>
  <c r="AS301" i="24"/>
  <c r="AS396" i="24"/>
  <c r="AS378" i="24"/>
  <c r="AS337" i="24"/>
  <c r="AS586" i="24"/>
  <c r="AS249" i="24"/>
  <c r="AS401" i="24"/>
  <c r="AS719" i="24"/>
  <c r="AS350" i="24"/>
  <c r="AS121" i="24"/>
  <c r="AS34" i="24"/>
  <c r="AS456" i="24"/>
  <c r="AS321" i="24"/>
  <c r="AS757" i="24"/>
  <c r="AS703" i="24"/>
  <c r="AS43" i="24"/>
  <c r="AS365" i="24"/>
  <c r="AS211" i="24"/>
  <c r="AS581" i="24"/>
  <c r="AS127" i="24"/>
  <c r="AS570" i="24"/>
  <c r="AS128" i="24"/>
  <c r="AS429" i="24"/>
  <c r="AS316" i="24"/>
  <c r="AS750" i="24"/>
  <c r="AS701" i="24"/>
  <c r="AS496" i="24"/>
  <c r="AS273" i="24"/>
  <c r="AS192" i="24"/>
  <c r="AS573" i="24"/>
  <c r="AS119" i="24"/>
  <c r="AS549" i="24"/>
  <c r="AS122" i="24"/>
  <c r="AS459" i="24"/>
  <c r="AS384" i="24"/>
  <c r="AS315" i="24"/>
  <c r="AS229" i="24"/>
  <c r="AS162" i="24"/>
  <c r="AS659" i="24"/>
  <c r="AS579" i="24"/>
  <c r="AS604" i="24"/>
  <c r="AS561" i="24"/>
  <c r="AS83" i="24"/>
  <c r="AS530" i="24"/>
  <c r="AS452" i="24"/>
  <c r="AS443" i="24"/>
  <c r="AS369" i="24"/>
  <c r="AS297" i="24"/>
  <c r="AS222" i="24"/>
  <c r="AS145" i="24"/>
  <c r="AS658" i="24"/>
  <c r="AS543" i="24"/>
  <c r="AS495" i="24"/>
  <c r="AS491" i="24"/>
  <c r="AS78" i="24"/>
  <c r="AS463" i="24"/>
  <c r="AS430" i="24"/>
  <c r="AS356" i="24"/>
  <c r="AS289" i="24"/>
  <c r="AS217" i="24"/>
  <c r="AS554" i="24"/>
  <c r="AS671" i="24"/>
  <c r="AS547" i="24"/>
  <c r="AS733" i="24"/>
  <c r="AS49" i="24"/>
  <c r="AS574" i="24"/>
  <c r="AS338" i="24"/>
  <c r="AS272" i="24"/>
  <c r="AS194" i="24"/>
  <c r="AS740" i="24"/>
  <c r="AS616" i="24"/>
  <c r="AS504" i="24"/>
  <c r="AS770" i="24"/>
  <c r="AS133" i="24"/>
  <c r="AS25" i="24"/>
  <c r="AS264" i="24"/>
  <c r="AS302" i="24"/>
  <c r="AS209" i="24"/>
  <c r="AS148" i="24"/>
  <c r="AS679" i="24"/>
  <c r="AS536" i="24"/>
  <c r="AS498" i="24"/>
  <c r="AS694" i="24"/>
  <c r="AS76" i="24"/>
  <c r="AS755" i="24"/>
  <c r="AS233" i="24"/>
  <c r="AS107" i="24"/>
  <c r="AS494" i="24"/>
  <c r="AS108" i="24"/>
  <c r="AS387" i="24"/>
  <c r="AS165" i="24"/>
  <c r="AS340" i="24"/>
  <c r="AS439" i="24"/>
  <c r="AS489" i="24"/>
  <c r="AS193" i="24"/>
  <c r="AS381" i="24"/>
  <c r="AS471" i="24"/>
  <c r="AS508" i="24"/>
  <c r="AS306" i="24"/>
  <c r="AS693" i="24"/>
  <c r="AS288" i="24"/>
  <c r="AS64" i="24"/>
  <c r="AS16" i="24"/>
  <c r="AS441" i="24"/>
  <c r="AS310" i="24"/>
  <c r="AS756" i="24"/>
  <c r="AS499" i="24"/>
  <c r="AS13" i="24"/>
  <c r="AS485" i="24"/>
  <c r="AS357" i="24"/>
  <c r="AS185" i="24"/>
  <c r="AS541" i="24"/>
  <c r="AS99" i="24"/>
  <c r="AS548" i="24"/>
  <c r="AS98" i="24"/>
  <c r="AS418" i="24"/>
  <c r="AS284" i="24"/>
  <c r="AS672" i="24"/>
  <c r="AS777" i="24"/>
  <c r="AS279" i="24"/>
  <c r="AS482" i="24"/>
  <c r="AS358" i="24"/>
  <c r="AS509" i="24"/>
  <c r="AS92" i="24"/>
  <c r="AS503" i="24"/>
  <c r="AS84" i="24"/>
  <c r="AS442" i="24"/>
  <c r="AS151" i="24"/>
  <c r="AS675" i="24"/>
  <c r="AS539" i="24"/>
  <c r="AS535" i="24"/>
  <c r="AS492" i="24"/>
  <c r="AS79" i="24"/>
  <c r="AS506" i="24"/>
  <c r="AS446" i="24"/>
  <c r="AS420" i="24"/>
  <c r="AS374" i="24"/>
  <c r="AS286" i="24"/>
  <c r="AS214" i="24"/>
  <c r="AS588" i="24"/>
  <c r="AS669" i="24"/>
  <c r="AS545" i="24"/>
  <c r="AS760" i="24"/>
  <c r="AS52" i="24"/>
  <c r="AS202" i="24"/>
  <c r="AS190" i="24"/>
  <c r="AS416" i="24"/>
  <c r="AS347" i="24"/>
  <c r="AS274" i="24"/>
  <c r="AS203" i="24"/>
  <c r="AS589" i="24"/>
  <c r="AS631" i="24"/>
  <c r="AS514" i="24"/>
  <c r="AS493" i="24"/>
  <c r="AS143" i="24"/>
  <c r="AS45" i="24"/>
  <c r="AS727" i="24"/>
  <c r="AS324" i="24"/>
  <c r="AS257" i="24"/>
  <c r="AS182" i="24"/>
  <c r="AS744" i="24"/>
  <c r="AS622" i="24"/>
  <c r="AS761" i="24"/>
  <c r="AS730" i="24"/>
  <c r="AS130" i="24"/>
  <c r="AS23" i="24"/>
  <c r="AS70" i="24"/>
  <c r="AS290" i="24"/>
  <c r="AS219" i="24"/>
  <c r="AS789" i="24"/>
  <c r="AS551" i="24"/>
  <c r="AS639" i="24"/>
  <c r="AS47" i="24"/>
  <c r="AS361" i="24"/>
  <c r="AS410" i="24"/>
  <c r="AS619" i="24"/>
  <c r="AS163" i="24"/>
  <c r="AS481" i="24"/>
  <c r="AS676" i="24"/>
  <c r="AS281" i="24"/>
  <c r="AS397" i="24"/>
  <c r="AS523" i="24"/>
  <c r="AS325" i="24"/>
  <c r="AS432" i="24"/>
  <c r="AS82" i="24"/>
  <c r="AS265" i="24"/>
  <c r="AS234" i="24"/>
  <c r="AS18" i="24"/>
  <c r="AS106" i="24"/>
  <c r="AS428" i="24"/>
  <c r="AS712" i="24"/>
  <c r="AS696" i="24"/>
  <c r="AS685" i="24"/>
  <c r="AS474" i="24"/>
  <c r="AS353" i="24"/>
  <c r="AS147" i="24"/>
  <c r="AS567" i="24"/>
  <c r="AS51" i="24"/>
  <c r="AS533" i="24"/>
  <c r="AS50" i="24"/>
  <c r="AS399" i="24"/>
  <c r="AS260" i="24"/>
  <c r="AS683" i="24"/>
  <c r="AS258" i="24"/>
  <c r="AS470" i="24"/>
  <c r="AS346" i="24"/>
  <c r="AS172" i="24"/>
  <c r="AS735" i="24"/>
  <c r="AS42" i="24"/>
  <c r="AS736" i="24"/>
  <c r="AS35" i="24"/>
  <c r="AS354" i="24"/>
  <c r="AS287" i="24"/>
  <c r="AS215" i="24"/>
  <c r="AS721" i="24"/>
  <c r="AS660" i="24"/>
  <c r="AS542" i="24"/>
  <c r="AS759" i="24"/>
  <c r="AS525" i="24"/>
  <c r="AS48" i="24"/>
  <c r="AS699" i="24"/>
  <c r="AS379" i="24"/>
  <c r="AS417" i="24"/>
  <c r="AS349" i="24"/>
  <c r="AS277" i="24"/>
  <c r="AS195" i="24"/>
  <c r="AS636" i="24"/>
  <c r="AS627" i="24"/>
  <c r="AS501" i="24"/>
  <c r="AS529" i="24"/>
  <c r="AS141" i="24"/>
  <c r="AS44" i="24"/>
  <c r="AS729" i="24"/>
  <c r="AS283" i="24"/>
  <c r="AS414" i="24"/>
  <c r="AS339" i="24"/>
  <c r="AS270" i="24"/>
  <c r="AS199" i="24"/>
  <c r="AS742" i="24"/>
  <c r="AS635" i="24"/>
  <c r="AS502" i="24"/>
  <c r="AS773" i="24"/>
  <c r="AS139" i="24"/>
  <c r="AS41" i="24"/>
  <c r="AS295" i="24"/>
  <c r="AS331" i="24"/>
  <c r="AS250" i="24"/>
  <c r="AS710" i="24"/>
  <c r="AS633" i="24"/>
  <c r="AS706" i="24"/>
  <c r="AS769" i="24"/>
  <c r="AS15" i="24"/>
  <c r="AS61" i="24"/>
  <c r="AS280" i="24"/>
  <c r="AS198" i="24"/>
  <c r="AS557" i="24"/>
  <c r="AS613" i="24"/>
  <c r="AS511" i="24"/>
  <c r="AS594" i="24"/>
  <c r="AS142" i="24"/>
  <c r="AS33" i="24"/>
  <c r="AS231" i="24"/>
  <c r="AS723" i="24"/>
  <c r="AS262" i="24"/>
  <c r="AV2" i="24"/>
  <c r="AU521" i="24" s="1"/>
  <c r="AV85" i="24" l="1" a="1"/>
  <c r="AV85" i="24" s="1"/>
  <c r="AX85" i="24" s="1"/>
  <c r="AU85" i="24"/>
  <c r="AU515" i="24"/>
  <c r="AV515" i="24" a="1"/>
  <c r="AV515" i="24" s="1"/>
  <c r="AX515" i="24" s="1"/>
  <c r="AT702" i="24" a="1"/>
  <c r="AT702" i="24" s="1"/>
  <c r="AT282" i="24" a="1"/>
  <c r="AT282" i="24" s="1"/>
  <c r="AT392" i="24" a="1"/>
  <c r="AT392" i="24" s="1"/>
  <c r="AT400" i="24" a="1"/>
  <c r="AT400" i="24" s="1"/>
  <c r="AT312" i="24" a="1"/>
  <c r="AT312" i="24" s="1"/>
  <c r="AU566" i="24"/>
  <c r="AV569" i="24" a="1"/>
  <c r="AV569" i="24" s="1"/>
  <c r="AX569" i="24" s="1"/>
  <c r="AU520" i="24"/>
  <c r="AU528" i="24"/>
  <c r="AV605" i="24" a="1"/>
  <c r="AV605" i="24" s="1"/>
  <c r="AX605" i="24" s="1"/>
  <c r="AV560" i="24" a="1"/>
  <c r="AV560" i="24" s="1"/>
  <c r="W116" i="31"/>
  <c r="AI116" i="31"/>
  <c r="AV491" i="24" s="1" a="1"/>
  <c r="AV491" i="24" s="1"/>
  <c r="AV689" i="24" a="1"/>
  <c r="AV689" i="24" s="1"/>
  <c r="AX689" i="24" s="1"/>
  <c r="AU569" i="24"/>
  <c r="AV520" i="24" a="1"/>
  <c r="AV520" i="24" s="1"/>
  <c r="AX520" i="24" s="1"/>
  <c r="AU605" i="24"/>
  <c r="AV521" i="24" a="1"/>
  <c r="AV521" i="24" s="1"/>
  <c r="AX521" i="24" s="1"/>
  <c r="AV587" i="24" a="1"/>
  <c r="AV587" i="24" s="1"/>
  <c r="AX587" i="24" s="1"/>
  <c r="AU689" i="24"/>
  <c r="AV566" i="24" a="1"/>
  <c r="AV566" i="24" s="1"/>
  <c r="AX566" i="24" s="1"/>
  <c r="AU587" i="24"/>
  <c r="AV528" i="24" a="1"/>
  <c r="AV528" i="24" s="1"/>
  <c r="AX528" i="24" s="1"/>
  <c r="AT268" i="24" a="1"/>
  <c r="AT268" i="24" s="1"/>
  <c r="AT776" i="24" a="1"/>
  <c r="AT776" i="24" s="1"/>
  <c r="AT60" i="24" a="1"/>
  <c r="AT60" i="24" s="1"/>
  <c r="AT436" i="24" a="1"/>
  <c r="AT436" i="24" s="1"/>
  <c r="AT102" i="24" a="1"/>
  <c r="AT102" i="24" s="1"/>
  <c r="AT9" i="24" a="1"/>
  <c r="AT9" i="24" s="1"/>
  <c r="AT7" i="24" a="1"/>
  <c r="AT7" i="24" s="1"/>
  <c r="AT421" i="24" a="1"/>
  <c r="AT421" i="24" s="1"/>
  <c r="AV468" i="24" a="1"/>
  <c r="AV468" i="24" s="1"/>
  <c r="AV243" i="24" a="1"/>
  <c r="AV243" i="24" s="1"/>
  <c r="AV682" i="24" a="1"/>
  <c r="AV682" i="24" s="1"/>
  <c r="AV495" i="24" a="1"/>
  <c r="AV495" i="24" s="1"/>
  <c r="AV259" i="24" a="1"/>
  <c r="AV259" i="24" s="1"/>
  <c r="AV758" i="24" a="1"/>
  <c r="AV758" i="24" s="1"/>
  <c r="AV442" i="24" a="1"/>
  <c r="AV442" i="24" s="1"/>
  <c r="AV615" i="24" a="1"/>
  <c r="AV615" i="24" s="1"/>
  <c r="AV331" i="24" a="1"/>
  <c r="AV331" i="24" s="1"/>
  <c r="AV599" i="24" a="1"/>
  <c r="AV599" i="24" s="1"/>
  <c r="AV326" i="24" a="1"/>
  <c r="AV326" i="24" s="1"/>
  <c r="AV769" i="24" a="1"/>
  <c r="AV769" i="24" s="1"/>
  <c r="AV516" i="24" a="1"/>
  <c r="AV516" i="24" s="1"/>
  <c r="AV563" i="24" a="1"/>
  <c r="AV563" i="24" s="1"/>
  <c r="AV786" i="24" a="1"/>
  <c r="AV786" i="24" s="1"/>
  <c r="AV496" i="24" a="1"/>
  <c r="AV496" i="24" s="1"/>
  <c r="AV290" i="24" a="1"/>
  <c r="AV290" i="24" s="1"/>
  <c r="AV761" i="24" a="1"/>
  <c r="AV761" i="24" s="1"/>
  <c r="AV489" i="24" a="1"/>
  <c r="AV489" i="24" s="1"/>
  <c r="AV274" i="24" a="1"/>
  <c r="AV274" i="24" s="1"/>
  <c r="AV402" i="24" a="1"/>
  <c r="AV402" i="24" s="1"/>
  <c r="AV763" i="24" a="1"/>
  <c r="AV763" i="24" s="1"/>
  <c r="AV714" i="24" a="1"/>
  <c r="AV714" i="24" s="1"/>
  <c r="AV757" i="24" a="1"/>
  <c r="AV757" i="24" s="1"/>
  <c r="AV674" i="24" a="1"/>
  <c r="AV674" i="24" s="1"/>
  <c r="AV417" i="24" a="1"/>
  <c r="AV417" i="24" s="1"/>
  <c r="AV590" i="24" a="1"/>
  <c r="AV590" i="24" s="1"/>
  <c r="AV713" i="24" a="1"/>
  <c r="AV713" i="24" s="1"/>
  <c r="AV518" i="24" a="1"/>
  <c r="AV518" i="24" s="1"/>
  <c r="AV118" i="24" a="1"/>
  <c r="AV118" i="24" s="1"/>
  <c r="AV226" i="24" a="1"/>
  <c r="AV226" i="24" s="1"/>
  <c r="AV45" i="24" a="1"/>
  <c r="AV45" i="24" s="1"/>
  <c r="AV82" i="24" a="1"/>
  <c r="AV82" i="24" s="1"/>
  <c r="AV37" i="24" a="1"/>
  <c r="AV37" i="24" s="1"/>
  <c r="AV504" i="24" a="1"/>
  <c r="AV504" i="24" s="1"/>
  <c r="AV639" i="24" a="1"/>
  <c r="AV639" i="24" s="1"/>
  <c r="AV409" i="24" a="1"/>
  <c r="AV409" i="24" s="1"/>
  <c r="AV476" i="24" a="1"/>
  <c r="AV476" i="24" s="1"/>
  <c r="AV158" i="24" a="1"/>
  <c r="AV158" i="24" s="1"/>
  <c r="AV304" i="24" a="1"/>
  <c r="AV304" i="24" s="1"/>
  <c r="AV128" i="24" a="1"/>
  <c r="AV128" i="24" s="1"/>
  <c r="AV29" i="24" a="1"/>
  <c r="AV29" i="24" s="1"/>
  <c r="AV627" i="24" a="1"/>
  <c r="AV627" i="24" s="1"/>
  <c r="AV219" i="24" a="1"/>
  <c r="AV219" i="24" s="1"/>
  <c r="AV643" i="24" a="1"/>
  <c r="AV643" i="24" s="1"/>
  <c r="AV143" i="24" a="1"/>
  <c r="AV143" i="24" s="1"/>
  <c r="AV321" i="24" a="1"/>
  <c r="AV321" i="24" s="1"/>
  <c r="AV368" i="24" a="1"/>
  <c r="AV368" i="24" s="1"/>
  <c r="AV272" i="24" a="1"/>
  <c r="AV272" i="24" s="1"/>
  <c r="AV123" i="24" a="1"/>
  <c r="AV123" i="24" s="1"/>
  <c r="AV172" i="24" a="1"/>
  <c r="AV172" i="24" s="1"/>
  <c r="AV162" i="24" a="1"/>
  <c r="AV162" i="24" s="1"/>
  <c r="AV324" i="24" a="1"/>
  <c r="AV324" i="24" s="1"/>
  <c r="AV621" i="24" a="1"/>
  <c r="AV621" i="24" s="1"/>
  <c r="AV334" i="24" a="1"/>
  <c r="AV334" i="24" s="1"/>
  <c r="AV427" i="24" a="1"/>
  <c r="AV427" i="24" s="1"/>
  <c r="AV94" i="24" a="1"/>
  <c r="AV94" i="24" s="1"/>
  <c r="AV363" i="24" a="1"/>
  <c r="AV363" i="24" s="1"/>
  <c r="AV245" i="24" a="1"/>
  <c r="AV245" i="24" s="1"/>
  <c r="AV34" i="24" a="1"/>
  <c r="AV34" i="24" s="1"/>
  <c r="AV746" i="24" a="1"/>
  <c r="AV746" i="24" s="1"/>
  <c r="AV511" i="24" a="1"/>
  <c r="AV511" i="24" s="1"/>
  <c r="AV719" i="24" a="1"/>
  <c r="AV719" i="24" s="1"/>
  <c r="AV210" i="24" a="1"/>
  <c r="AV210" i="24" s="1"/>
  <c r="AV377" i="24" a="1"/>
  <c r="AV377" i="24" s="1"/>
  <c r="AV183" i="24" a="1"/>
  <c r="AV183" i="24" s="1"/>
  <c r="AV76" i="24" a="1"/>
  <c r="AV76" i="24" s="1"/>
  <c r="AV780" i="24" a="1"/>
  <c r="AV780" i="24" s="1"/>
  <c r="AV589" i="24" a="1"/>
  <c r="AV589" i="24" s="1"/>
  <c r="AV759" i="24" a="1"/>
  <c r="AV759" i="24" s="1"/>
  <c r="AV613" i="24" a="1"/>
  <c r="AV613" i="24" s="1"/>
  <c r="AV8" i="24" a="1"/>
  <c r="AV8" i="24" s="1"/>
  <c r="AV285" i="24" a="1"/>
  <c r="AV285" i="24" s="1"/>
  <c r="AV16" i="24" a="1"/>
  <c r="AV16" i="24" s="1"/>
  <c r="AV332" i="24" a="1"/>
  <c r="AV332" i="24" s="1"/>
  <c r="AV241" i="24" a="1"/>
  <c r="AV241" i="24" s="1"/>
  <c r="AV62" i="24" a="1"/>
  <c r="AV62" i="24" s="1"/>
  <c r="AV100" i="24" a="1"/>
  <c r="AV100" i="24" s="1"/>
  <c r="AV89" i="24" a="1"/>
  <c r="AV89" i="24" s="1"/>
  <c r="AV205" i="24" a="1"/>
  <c r="AV205" i="24" s="1"/>
  <c r="AV685" i="24" a="1"/>
  <c r="AV685" i="24" s="1"/>
  <c r="AV646" i="24" a="1"/>
  <c r="AV646" i="24" s="1"/>
  <c r="AV619" i="24" a="1"/>
  <c r="AV619" i="24" s="1"/>
  <c r="AV601" i="24" a="1"/>
  <c r="AV601" i="24" s="1"/>
  <c r="AV583" i="24" a="1"/>
  <c r="AV583" i="24" s="1"/>
  <c r="AV574" i="24" a="1"/>
  <c r="AV574" i="24" s="1"/>
  <c r="AT138" i="24" a="1"/>
  <c r="AT138" i="24" s="1"/>
  <c r="W106" i="31"/>
  <c r="W114" i="31"/>
  <c r="W2" i="31"/>
  <c r="W10" i="31"/>
  <c r="W18" i="31"/>
  <c r="W26" i="31"/>
  <c r="W34" i="31"/>
  <c r="W42" i="31"/>
  <c r="W50" i="31"/>
  <c r="W58" i="31"/>
  <c r="W66" i="31"/>
  <c r="W74" i="31"/>
  <c r="W82" i="31"/>
  <c r="W90" i="31"/>
  <c r="W98" i="31"/>
  <c r="W107" i="31"/>
  <c r="W115" i="31"/>
  <c r="AI106" i="31"/>
  <c r="W3" i="31"/>
  <c r="W11" i="31"/>
  <c r="W19" i="31"/>
  <c r="W27" i="31"/>
  <c r="W35" i="31"/>
  <c r="W43" i="31"/>
  <c r="W51" i="31"/>
  <c r="W59" i="31"/>
  <c r="W67" i="31"/>
  <c r="W75" i="31"/>
  <c r="W83" i="31"/>
  <c r="W91" i="31"/>
  <c r="W99" i="31"/>
  <c r="W108" i="31"/>
  <c r="AI107" i="31"/>
  <c r="W4" i="31"/>
  <c r="W12" i="31"/>
  <c r="W20" i="31"/>
  <c r="W28" i="31"/>
  <c r="W36" i="31"/>
  <c r="W44" i="31"/>
  <c r="W52" i="31"/>
  <c r="W60" i="31"/>
  <c r="W68" i="31"/>
  <c r="W76" i="31"/>
  <c r="W84" i="31"/>
  <c r="W92" i="31"/>
  <c r="W100" i="31"/>
  <c r="W109" i="31"/>
  <c r="AI108" i="31"/>
  <c r="W5" i="31"/>
  <c r="W13" i="31"/>
  <c r="W21" i="31"/>
  <c r="W29" i="31"/>
  <c r="W37" i="31"/>
  <c r="W45" i="31"/>
  <c r="W53" i="31"/>
  <c r="W61" i="31"/>
  <c r="W69" i="31"/>
  <c r="W77" i="31"/>
  <c r="W85" i="31"/>
  <c r="W93" i="31"/>
  <c r="W101" i="31"/>
  <c r="W110" i="31"/>
  <c r="AI109" i="31"/>
  <c r="W6" i="31"/>
  <c r="W14" i="31"/>
  <c r="W22" i="31"/>
  <c r="W30" i="31"/>
  <c r="W38" i="31"/>
  <c r="W46" i="31"/>
  <c r="W54" i="31"/>
  <c r="W62" i="31"/>
  <c r="W70" i="31"/>
  <c r="W78" i="31"/>
  <c r="W86" i="31"/>
  <c r="W94" i="31"/>
  <c r="W102" i="31"/>
  <c r="W111" i="31"/>
  <c r="AI112" i="31"/>
  <c r="W7" i="31"/>
  <c r="W15" i="31"/>
  <c r="W23" i="31"/>
  <c r="W31" i="31"/>
  <c r="W39" i="31"/>
  <c r="W47" i="31"/>
  <c r="W55" i="31"/>
  <c r="W63" i="31"/>
  <c r="W71" i="31"/>
  <c r="W79" i="31"/>
  <c r="W87" i="31"/>
  <c r="W95" i="31"/>
  <c r="W103" i="31"/>
  <c r="W112" i="31"/>
  <c r="AI114" i="31"/>
  <c r="AV607" i="24" s="1" a="1"/>
  <c r="AV607" i="24" s="1"/>
  <c r="W8" i="31"/>
  <c r="W16" i="31"/>
  <c r="W24" i="31"/>
  <c r="W32" i="31"/>
  <c r="W40" i="31"/>
  <c r="W48" i="31"/>
  <c r="W56" i="31"/>
  <c r="W64" i="31"/>
  <c r="W72" i="31"/>
  <c r="W80" i="31"/>
  <c r="W88" i="31"/>
  <c r="W96" i="31"/>
  <c r="W104" i="31"/>
  <c r="W113" i="31"/>
  <c r="W57" i="31"/>
  <c r="AI115" i="31"/>
  <c r="W65" i="31"/>
  <c r="W9" i="31"/>
  <c r="W73" i="31"/>
  <c r="W17" i="31"/>
  <c r="W81" i="31"/>
  <c r="W25" i="31"/>
  <c r="W89" i="31"/>
  <c r="W33" i="31"/>
  <c r="W97" i="31"/>
  <c r="W41" i="31"/>
  <c r="W105" i="31"/>
  <c r="W49" i="31"/>
  <c r="AI110" i="31"/>
  <c r="AI111" i="31"/>
  <c r="AI104" i="31"/>
  <c r="AI88" i="31"/>
  <c r="AV665" i="24" s="1" a="1"/>
  <c r="AV665" i="24" s="1"/>
  <c r="AI72" i="31"/>
  <c r="AV292" i="24" s="1" a="1"/>
  <c r="AV292" i="24" s="1"/>
  <c r="AI56" i="31"/>
  <c r="AI40" i="31"/>
  <c r="AI103" i="31"/>
  <c r="AI87" i="31"/>
  <c r="AV663" i="24" s="1" a="1"/>
  <c r="AV663" i="24" s="1"/>
  <c r="AI71" i="31"/>
  <c r="AI55" i="31"/>
  <c r="AI39" i="31"/>
  <c r="AI102" i="31"/>
  <c r="AI86" i="31"/>
  <c r="AV150" i="24" s="1" a="1"/>
  <c r="AV150" i="24" s="1"/>
  <c r="AI70" i="31"/>
  <c r="AI54" i="31"/>
  <c r="AI38" i="31"/>
  <c r="AV91" i="24" s="1" a="1"/>
  <c r="AV91" i="24" s="1"/>
  <c r="AI101" i="31"/>
  <c r="AI85" i="31"/>
  <c r="AI69" i="31"/>
  <c r="AI53" i="31"/>
  <c r="AV137" i="24" s="1" a="1"/>
  <c r="AV137" i="24" s="1"/>
  <c r="AI37" i="31"/>
  <c r="AV534" i="24" s="1" a="1"/>
  <c r="AV534" i="24" s="1"/>
  <c r="AI100" i="31"/>
  <c r="AI84" i="31"/>
  <c r="AI68" i="31"/>
  <c r="AV131" i="24" s="1" a="1"/>
  <c r="AV131" i="24" s="1"/>
  <c r="AI52" i="31"/>
  <c r="AI36" i="31"/>
  <c r="AI113" i="31"/>
  <c r="AI96" i="31"/>
  <c r="AV132" i="24" s="1" a="1"/>
  <c r="AV132" i="24" s="1"/>
  <c r="AI80" i="31"/>
  <c r="AI64" i="31"/>
  <c r="AI48" i="31"/>
  <c r="AI32" i="31"/>
  <c r="AI95" i="31"/>
  <c r="AI79" i="31"/>
  <c r="AI63" i="31"/>
  <c r="AI47" i="31"/>
  <c r="AI31" i="31"/>
  <c r="AI94" i="31"/>
  <c r="AI78" i="31"/>
  <c r="AV552" i="24" s="1" a="1"/>
  <c r="AV552" i="24" s="1"/>
  <c r="AI62" i="31"/>
  <c r="AV774" i="24" s="1" a="1"/>
  <c r="AV774" i="24" s="1"/>
  <c r="AI46" i="31"/>
  <c r="AI30" i="31"/>
  <c r="AI93" i="31"/>
  <c r="AV186" i="24" s="1" a="1"/>
  <c r="AV186" i="24" s="1"/>
  <c r="AI77" i="31"/>
  <c r="AV765" i="24" s="1" a="1"/>
  <c r="AV765" i="24" s="1"/>
  <c r="AI61" i="31"/>
  <c r="AI45" i="31"/>
  <c r="AI29" i="31"/>
  <c r="AI92" i="31"/>
  <c r="AI76" i="31"/>
  <c r="AV335" i="24" s="1" a="1"/>
  <c r="AV335" i="24" s="1"/>
  <c r="AI60" i="31"/>
  <c r="AI44" i="31"/>
  <c r="AI28" i="31"/>
  <c r="AI91" i="31"/>
  <c r="AI83" i="31"/>
  <c r="AI75" i="31"/>
  <c r="AI90" i="31"/>
  <c r="AI74" i="31"/>
  <c r="AI58" i="31"/>
  <c r="AI42" i="31"/>
  <c r="AI73" i="31"/>
  <c r="AV677" i="24" s="1" a="1"/>
  <c r="AV677" i="24" s="1"/>
  <c r="AI67" i="31"/>
  <c r="AI51" i="31"/>
  <c r="AI35" i="31"/>
  <c r="AI89" i="31"/>
  <c r="AV174" i="24" s="1" a="1"/>
  <c r="AV174" i="24" s="1"/>
  <c r="AI57" i="31"/>
  <c r="AI65" i="31"/>
  <c r="AI33" i="31"/>
  <c r="AI99" i="31"/>
  <c r="AI105" i="31"/>
  <c r="AI98" i="31"/>
  <c r="AI82" i="31"/>
  <c r="AV592" i="24" s="1" a="1"/>
  <c r="AV592" i="24" s="1"/>
  <c r="AI66" i="31"/>
  <c r="AI50" i="31"/>
  <c r="AI34" i="31"/>
  <c r="AI41" i="31"/>
  <c r="AV329" i="24" s="1" a="1"/>
  <c r="AV329" i="24" s="1"/>
  <c r="AI59" i="31"/>
  <c r="AI43" i="31"/>
  <c r="AI27" i="31"/>
  <c r="AI81" i="31"/>
  <c r="AI97" i="31"/>
  <c r="AI49" i="31"/>
  <c r="AI3" i="31"/>
  <c r="AV490" i="24" a="1"/>
  <c r="AV490" i="24" s="1"/>
  <c r="AV525" i="24" a="1"/>
  <c r="AV525" i="24" s="1"/>
  <c r="AV611" i="24" a="1"/>
  <c r="AV611" i="24" s="1"/>
  <c r="AV380" i="24" a="1"/>
  <c r="AV380" i="24" s="1"/>
  <c r="AV690" i="24" a="1"/>
  <c r="AV690" i="24" s="1"/>
  <c r="AV144" i="24" a="1"/>
  <c r="AV144" i="24" s="1"/>
  <c r="AV327" i="24" a="1"/>
  <c r="AV327" i="24" s="1"/>
  <c r="AV691" i="24" a="1"/>
  <c r="AV691" i="24" s="1"/>
  <c r="AV658" i="24" a="1"/>
  <c r="AV658" i="24" s="1"/>
  <c r="AV524" i="24" a="1"/>
  <c r="AV524" i="24" s="1"/>
  <c r="AV604" i="24" a="1"/>
  <c r="AV604" i="24" s="1"/>
  <c r="AV687" i="24" a="1"/>
  <c r="AV687" i="24" s="1"/>
  <c r="AV412" i="24" a="1"/>
  <c r="AV412" i="24" s="1"/>
  <c r="AV539" i="24" a="1"/>
  <c r="AV539" i="24" s="1"/>
  <c r="AV651" i="24" a="1"/>
  <c r="AV651" i="24" s="1"/>
  <c r="AV401" i="24" a="1"/>
  <c r="AV401" i="24" s="1"/>
  <c r="AV523" i="24" a="1"/>
  <c r="AV523" i="24" s="1"/>
  <c r="AV508" i="24" a="1"/>
  <c r="AV508" i="24" s="1"/>
  <c r="AV393" i="24" a="1"/>
  <c r="AV393" i="24" s="1"/>
  <c r="AV487" i="24" a="1"/>
  <c r="AV487" i="24" s="1"/>
  <c r="AV772" i="24" a="1"/>
  <c r="AV772" i="24" s="1"/>
  <c r="AV688" i="24" a="1"/>
  <c r="AV688" i="24" s="1"/>
  <c r="AV359" i="24" a="1"/>
  <c r="AV359" i="24" s="1"/>
  <c r="AV695" i="24" a="1"/>
  <c r="AV695" i="24" s="1"/>
  <c r="AV598" i="24" a="1"/>
  <c r="AV598" i="24" s="1"/>
  <c r="AV720" i="24" a="1"/>
  <c r="AV720" i="24" s="1"/>
  <c r="AV513" i="24" a="1"/>
  <c r="AV513" i="24" s="1"/>
  <c r="AV653" i="24" a="1"/>
  <c r="AV653" i="24" s="1"/>
  <c r="AV406" i="24" a="1"/>
  <c r="AV406" i="24" s="1"/>
  <c r="AV477" i="24" a="1"/>
  <c r="AV477" i="24" s="1"/>
  <c r="AV167" i="24" a="1"/>
  <c r="AV167" i="24" s="1"/>
  <c r="AV396" i="24" a="1"/>
  <c r="AV396" i="24" s="1"/>
  <c r="AV5" i="24" a="1"/>
  <c r="AV5" i="24" s="1"/>
  <c r="AV50" i="24" a="1"/>
  <c r="AV50" i="24" s="1"/>
  <c r="AV389" i="24" a="1"/>
  <c r="AV389" i="24" s="1"/>
  <c r="AV578" i="24" a="1"/>
  <c r="AV578" i="24" s="1"/>
  <c r="AV180" i="24" a="1"/>
  <c r="AV180" i="24" s="1"/>
  <c r="AV372" i="24" a="1"/>
  <c r="AV372" i="24" s="1"/>
  <c r="AV116" i="24" a="1"/>
  <c r="AV116" i="24" s="1"/>
  <c r="AV215" i="24" a="1"/>
  <c r="AV215" i="24" s="1"/>
  <c r="AV374" i="24" a="1"/>
  <c r="AV374" i="24" s="1"/>
  <c r="AV731" i="24" a="1"/>
  <c r="AV731" i="24" s="1"/>
  <c r="AV547" i="24" a="1"/>
  <c r="AV547" i="24" s="1"/>
  <c r="AV725" i="24" a="1"/>
  <c r="AV725" i="24" s="1"/>
  <c r="AV571" i="24" a="1"/>
  <c r="AV571" i="24" s="1"/>
  <c r="AV99" i="24" a="1"/>
  <c r="AV99" i="24" s="1"/>
  <c r="AV248" i="24" a="1"/>
  <c r="AV248" i="24" s="1"/>
  <c r="AV78" i="24" a="1"/>
  <c r="AV78" i="24" s="1"/>
  <c r="AV302" i="24" a="1"/>
  <c r="AV302" i="24" s="1"/>
  <c r="AV201" i="24" a="1"/>
  <c r="AV201" i="24" s="1"/>
  <c r="AV473" i="24" a="1"/>
  <c r="AV473" i="24" s="1"/>
  <c r="AV121" i="24" a="1"/>
  <c r="AV121" i="24" s="1"/>
  <c r="AV127" i="24" a="1"/>
  <c r="AV127" i="24" s="1"/>
  <c r="AV754" i="24" a="1"/>
  <c r="AV754" i="24" s="1"/>
  <c r="AV529" i="24" a="1"/>
  <c r="AV529" i="24" s="1"/>
  <c r="AV101" i="24" a="1"/>
  <c r="AV101" i="24" s="1"/>
  <c r="AV315" i="24" a="1"/>
  <c r="AV315" i="24" s="1"/>
  <c r="AV46" i="24" a="1"/>
  <c r="AV46" i="24" s="1"/>
  <c r="AV270" i="24" a="1"/>
  <c r="AV270" i="24" s="1"/>
  <c r="AV145" i="24" a="1"/>
  <c r="AV145" i="24" s="1"/>
  <c r="AV20" i="24" a="1"/>
  <c r="AV20" i="24" s="1"/>
  <c r="AV667" i="24" a="1"/>
  <c r="AV667" i="24" s="1"/>
  <c r="AV387" i="24" a="1"/>
  <c r="AV387" i="24" s="1"/>
  <c r="AV625" i="24" a="1"/>
  <c r="AV625" i="24" s="1"/>
  <c r="AV23" i="24" a="1"/>
  <c r="AV23" i="24" s="1"/>
  <c r="AV298" i="24" a="1"/>
  <c r="AV298" i="24" s="1"/>
  <c r="AV83" i="24" a="1"/>
  <c r="AV83" i="24" s="1"/>
  <c r="AV338" i="24" a="1"/>
  <c r="AV338" i="24" s="1"/>
  <c r="AV681" i="24" a="1"/>
  <c r="AV681" i="24" s="1"/>
  <c r="AV503" i="24" a="1"/>
  <c r="AV503" i="24" s="1"/>
  <c r="AV697" i="24" a="1"/>
  <c r="AV697" i="24" s="1"/>
  <c r="AV544" i="24" a="1"/>
  <c r="AV544" i="24" s="1"/>
  <c r="AV27" i="24" a="1"/>
  <c r="AV27" i="24" s="1"/>
  <c r="AV200" i="24" a="1"/>
  <c r="AV200" i="24" s="1"/>
  <c r="AV12" i="24" a="1"/>
  <c r="AV12" i="24" s="1"/>
  <c r="AV275" i="24" a="1"/>
  <c r="AV275" i="24" s="1"/>
  <c r="AV455" i="24" a="1"/>
  <c r="AV455" i="24" s="1"/>
  <c r="AV403" i="24" a="1"/>
  <c r="AV403" i="24" s="1"/>
  <c r="AV43" i="24" a="1"/>
  <c r="AV43" i="24" s="1"/>
  <c r="AV67" i="24" a="1"/>
  <c r="AV67" i="24" s="1"/>
  <c r="AV10" i="24" a="1"/>
  <c r="AV10" i="24" s="1"/>
  <c r="AV537" i="24" a="1"/>
  <c r="AV537" i="24" s="1"/>
  <c r="AV530" i="24" a="1"/>
  <c r="AV530" i="24" s="1"/>
  <c r="AV517" i="24" a="1"/>
  <c r="AV517" i="24" s="1"/>
  <c r="AV506" i="24" a="1"/>
  <c r="AV506" i="24" s="1"/>
  <c r="AV494" i="24" a="1"/>
  <c r="AV494" i="24" s="1"/>
  <c r="AV479" i="24" a="1"/>
  <c r="AV479" i="24" s="1"/>
  <c r="AV475" i="24" a="1"/>
  <c r="AV475" i="24" s="1"/>
  <c r="AV366" i="24" a="1"/>
  <c r="AV366" i="24" s="1"/>
  <c r="AV388" i="24" a="1"/>
  <c r="AV388" i="24" s="1"/>
  <c r="AV93" i="24" a="1"/>
  <c r="AV93" i="24" s="1"/>
  <c r="AV664" i="24" a="1"/>
  <c r="AV664" i="24" s="1"/>
  <c r="AV584" i="24" a="1"/>
  <c r="AV584" i="24" s="1"/>
  <c r="AV542" i="24" a="1"/>
  <c r="AV542" i="24" s="1"/>
  <c r="AV662" i="24" a="1"/>
  <c r="AV662" i="24" s="1"/>
  <c r="AV151" i="24" a="1"/>
  <c r="AV151" i="24" s="1"/>
  <c r="AV718" i="24" a="1"/>
  <c r="AV718" i="24" s="1"/>
  <c r="AV740" i="24" a="1"/>
  <c r="AV740" i="24" s="1"/>
  <c r="AV135" i="24" a="1"/>
  <c r="AV135" i="24" s="1"/>
  <c r="AV726" i="24" a="1"/>
  <c r="AV726" i="24" s="1"/>
  <c r="AV424" i="24" a="1"/>
  <c r="AV424" i="24" s="1"/>
  <c r="AV579" i="24" a="1"/>
  <c r="AV579" i="24" s="1"/>
  <c r="AV291" i="24" a="1"/>
  <c r="AV291" i="24" s="1"/>
  <c r="AV626" i="24" a="1"/>
  <c r="AV626" i="24" s="1"/>
  <c r="AV543" i="24" a="1"/>
  <c r="AV543" i="24" s="1"/>
  <c r="AV276" i="24" a="1"/>
  <c r="AV276" i="24" s="1"/>
  <c r="AV449" i="24" a="1"/>
  <c r="AV449" i="24" s="1"/>
  <c r="AV414" i="24" a="1"/>
  <c r="AV414" i="24" s="1"/>
  <c r="AV235" i="24" a="1"/>
  <c r="AV235" i="24" s="1"/>
  <c r="AV762" i="24" a="1"/>
  <c r="AV762" i="24" s="1"/>
  <c r="AV701" i="24" a="1"/>
  <c r="AV701" i="24" s="1"/>
  <c r="AV617" i="24" a="1"/>
  <c r="AV617" i="24" s="1"/>
  <c r="AV481" i="24" a="1"/>
  <c r="AV481" i="24" s="1"/>
  <c r="AV618" i="24" a="1"/>
  <c r="AV618" i="24" s="1"/>
  <c r="AV505" i="24" a="1"/>
  <c r="AV505" i="24" s="1"/>
  <c r="AV354" i="24" a="1"/>
  <c r="AV354" i="24" s="1"/>
  <c r="AV422" i="24" a="1"/>
  <c r="AV422" i="24" s="1"/>
  <c r="AV588" i="24" a="1"/>
  <c r="AV588" i="24" s="1"/>
  <c r="AV211" i="24" a="1"/>
  <c r="AV211" i="24" s="1"/>
  <c r="AV394" i="24" a="1"/>
  <c r="AV394" i="24" s="1"/>
  <c r="AV124" i="24" a="1"/>
  <c r="AV124" i="24" s="1"/>
  <c r="AV311" i="24" a="1"/>
  <c r="AV311" i="24" s="1"/>
  <c r="AV182" i="24" a="1"/>
  <c r="AV182" i="24" s="1"/>
  <c r="AV32" i="24" a="1"/>
  <c r="AV32" i="24" s="1"/>
  <c r="AV700" i="24" a="1"/>
  <c r="AV700" i="24" s="1"/>
  <c r="AV464" i="24" a="1"/>
  <c r="AV464" i="24" s="1"/>
  <c r="AV751" i="24" a="1"/>
  <c r="AV751" i="24" s="1"/>
  <c r="AV242" i="24" a="1"/>
  <c r="AV242" i="24" s="1"/>
  <c r="AV419" i="24" a="1"/>
  <c r="AV419" i="24" s="1"/>
  <c r="AV156" i="24" a="1"/>
  <c r="AV156" i="24" s="1"/>
  <c r="AV309" i="24" a="1"/>
  <c r="AV309" i="24" s="1"/>
  <c r="AV640" i="24" a="1"/>
  <c r="AV640" i="24" s="1"/>
  <c r="AV458" i="24" a="1"/>
  <c r="AV458" i="24" s="1"/>
  <c r="AV644" i="24" a="1"/>
  <c r="AV644" i="24" s="1"/>
  <c r="AV500" i="24" a="1"/>
  <c r="AV500" i="24" s="1"/>
  <c r="AV350" i="24" a="1"/>
  <c r="AV350" i="24" s="1"/>
  <c r="AV362" i="24" a="1"/>
  <c r="AV362" i="24" s="1"/>
  <c r="AV246" i="24" a="1"/>
  <c r="AV246" i="24" s="1"/>
  <c r="AV236" i="24" a="1"/>
  <c r="AV236" i="24" s="1"/>
  <c r="AV142" i="24" a="1"/>
  <c r="AV142" i="24" s="1"/>
  <c r="AV376" i="24" a="1"/>
  <c r="AV376" i="24" s="1"/>
  <c r="AV253" i="24" a="1"/>
  <c r="AV253" i="24" s="1"/>
  <c r="AV31" i="24" a="1"/>
  <c r="AV31" i="24" s="1"/>
  <c r="AV673" i="24" a="1"/>
  <c r="AV673" i="24" s="1"/>
  <c r="AV407" i="24" a="1"/>
  <c r="AV407" i="24" s="1"/>
  <c r="AV730" i="24" a="1"/>
  <c r="AV730" i="24" s="1"/>
  <c r="AV218" i="24" a="1"/>
  <c r="AV218" i="24" s="1"/>
  <c r="AV397" i="24" a="1"/>
  <c r="AV397" i="24" s="1"/>
  <c r="AV191" i="24" a="1"/>
  <c r="AV191" i="24" s="1"/>
  <c r="AV104" i="24" a="1"/>
  <c r="AV104" i="24" s="1"/>
  <c r="AV14" i="24" a="1"/>
  <c r="AV14" i="24" s="1"/>
  <c r="AV597" i="24" a="1"/>
  <c r="AV597" i="24" s="1"/>
  <c r="AV775" i="24" a="1"/>
  <c r="AV775" i="24" s="1"/>
  <c r="AV551" i="24" a="1"/>
  <c r="AV551" i="24" s="1"/>
  <c r="AV47" i="24" a="1"/>
  <c r="AV47" i="24" s="1"/>
  <c r="AV206" i="24" a="1"/>
  <c r="AV206" i="24" s="1"/>
  <c r="AV44" i="24" a="1"/>
  <c r="AV44" i="24" s="1"/>
  <c r="AV281" i="24" a="1"/>
  <c r="AV281" i="24" s="1"/>
  <c r="AV610" i="24" a="1"/>
  <c r="AV610" i="24" s="1"/>
  <c r="AV398" i="24" a="1"/>
  <c r="AV398" i="24" s="1"/>
  <c r="AV614" i="24" a="1"/>
  <c r="AV614" i="24" s="1"/>
  <c r="AV415" i="24" a="1"/>
  <c r="AV415" i="24" s="1"/>
  <c r="AV322" i="24" a="1"/>
  <c r="AV322" i="24" s="1"/>
  <c r="AV148" i="24" a="1"/>
  <c r="AV148" i="24" s="1"/>
  <c r="AV214" i="24" a="1"/>
  <c r="AV214" i="24" s="1"/>
  <c r="AV196" i="24" a="1"/>
  <c r="AV196" i="24" s="1"/>
  <c r="AV133" i="24" a="1"/>
  <c r="AV133" i="24" s="1"/>
  <c r="AV320" i="24" a="1"/>
  <c r="AV320" i="24" s="1"/>
  <c r="AV189" i="24" a="1"/>
  <c r="AV189" i="24" s="1"/>
  <c r="AV42" i="24" a="1"/>
  <c r="AV42" i="24" s="1"/>
  <c r="AV59" i="24" a="1"/>
  <c r="AV59" i="24" s="1"/>
  <c r="AV445" i="24" a="1"/>
  <c r="AV445" i="24" s="1"/>
  <c r="AV431" i="24" a="1"/>
  <c r="AV431" i="24" s="1"/>
  <c r="AV426" i="24" a="1"/>
  <c r="AV426" i="24" s="1"/>
  <c r="AV410" i="24" a="1"/>
  <c r="AV410" i="24" s="1"/>
  <c r="AV386" i="24" a="1"/>
  <c r="AV386" i="24" s="1"/>
  <c r="AV361" i="24" a="1"/>
  <c r="AV361" i="24" s="1"/>
  <c r="AV352" i="24" a="1"/>
  <c r="AV352" i="24" s="1"/>
  <c r="AV371" i="24" a="1"/>
  <c r="AV371" i="24" s="1"/>
  <c r="AV225" i="24" a="1"/>
  <c r="AV225" i="24" s="1"/>
  <c r="AV436" i="24" a="1"/>
  <c r="AV436" i="24" s="1"/>
  <c r="AV348" i="24" a="1"/>
  <c r="AV348" i="24" s="1"/>
  <c r="AV425" i="24" a="1"/>
  <c r="AV425" i="24" s="1"/>
  <c r="AV783" i="24" a="1"/>
  <c r="AV783" i="24" s="1"/>
  <c r="AV462" i="24" a="1"/>
  <c r="AV462" i="24" s="1"/>
  <c r="AV24" i="24" a="1"/>
  <c r="AV24" i="24" s="1"/>
  <c r="AV178" i="24" a="1"/>
  <c r="AV178" i="24" s="1"/>
  <c r="AV710" i="24" a="1"/>
  <c r="AV710" i="24" s="1"/>
  <c r="AV656" i="24" a="1"/>
  <c r="AV656" i="24" s="1"/>
  <c r="AV638" i="24" a="1"/>
  <c r="AV638" i="24" s="1"/>
  <c r="AV65" i="24" a="1"/>
  <c r="AV65" i="24" s="1"/>
  <c r="AV308" i="24" a="1"/>
  <c r="AV308" i="24" s="1"/>
  <c r="AV660" i="24" a="1"/>
  <c r="AV660" i="24" s="1"/>
  <c r="AV347" i="24" a="1"/>
  <c r="AV347" i="24" s="1"/>
  <c r="AV724" i="24" a="1"/>
  <c r="AV724" i="24" s="1"/>
  <c r="AV565" i="24" a="1"/>
  <c r="AV565" i="24" s="1"/>
  <c r="AV277" i="24" a="1"/>
  <c r="AV277" i="24" s="1"/>
  <c r="AV789" i="24" a="1"/>
  <c r="AV789" i="24" s="1"/>
  <c r="AV596" i="24" a="1"/>
  <c r="AV596" i="24" s="1"/>
  <c r="AV443" i="24" a="1"/>
  <c r="AV443" i="24" s="1"/>
  <c r="AV766" i="24" a="1"/>
  <c r="AV766" i="24" s="1"/>
  <c r="AV437" i="24" a="1"/>
  <c r="AV437" i="24" s="1"/>
  <c r="AV629" i="24" a="1"/>
  <c r="AV629" i="24" s="1"/>
  <c r="AV514" i="24" a="1"/>
  <c r="AV514" i="24" s="1"/>
  <c r="AV752" i="24" a="1"/>
  <c r="AV752" i="24" s="1"/>
  <c r="AV550" i="24" a="1"/>
  <c r="AV550" i="24" s="1"/>
  <c r="AV390" i="24" a="1"/>
  <c r="AV390" i="24" s="1"/>
  <c r="AV735" i="24" a="1"/>
  <c r="AV735" i="24" s="1"/>
  <c r="AV706" i="24" a="1"/>
  <c r="AV706" i="24" s="1"/>
  <c r="AV471" i="24" a="1"/>
  <c r="AV471" i="24" s="1"/>
  <c r="AV771" i="24" a="1"/>
  <c r="AV771" i="24" s="1"/>
  <c r="AV250" i="24" a="1"/>
  <c r="AV250" i="24" s="1"/>
  <c r="AV433" i="24" a="1"/>
  <c r="AV433" i="24" s="1"/>
  <c r="AV239" i="24" a="1"/>
  <c r="AV239" i="24" s="1"/>
  <c r="AV13" i="24" a="1"/>
  <c r="AV13" i="24" s="1"/>
  <c r="AV39" i="24" a="1"/>
  <c r="AV39" i="24" s="1"/>
  <c r="AV645" i="24" a="1"/>
  <c r="AV645" i="24" s="1"/>
  <c r="AV266" i="24" a="1"/>
  <c r="AV266" i="24" s="1"/>
  <c r="AV659" i="24" a="1"/>
  <c r="AV659" i="24" s="1"/>
  <c r="AV159" i="24" a="1"/>
  <c r="AV159" i="24" s="1"/>
  <c r="AV342" i="24" a="1"/>
  <c r="AV342" i="24" s="1"/>
  <c r="AV114" i="24" a="1"/>
  <c r="AV114" i="24" s="1"/>
  <c r="AV244" i="24" a="1"/>
  <c r="AV244" i="24" s="1"/>
  <c r="AV568" i="24" a="1"/>
  <c r="AV568" i="24" s="1"/>
  <c r="AV301" i="24" a="1"/>
  <c r="AV301" i="24" s="1"/>
  <c r="AV572" i="24" a="1"/>
  <c r="AV572" i="24" s="1"/>
  <c r="AV333" i="24" a="1"/>
  <c r="AV333" i="24" s="1"/>
  <c r="AV286" i="24" a="1"/>
  <c r="AV286" i="24" s="1"/>
  <c r="AV140" i="24" a="1"/>
  <c r="AV140" i="24" s="1"/>
  <c r="AV466" i="24" a="1"/>
  <c r="AV466" i="24" s="1"/>
  <c r="AV170" i="24" a="1"/>
  <c r="AV170" i="24" s="1"/>
  <c r="AV63" i="24" a="1"/>
  <c r="AV63" i="24" s="1"/>
  <c r="AV284" i="24" a="1"/>
  <c r="AV284" i="24" s="1"/>
  <c r="AV153" i="24" a="1"/>
  <c r="AV153" i="24" s="1"/>
  <c r="AV28" i="24" a="1"/>
  <c r="AV28" i="24" s="1"/>
  <c r="AV603" i="24" a="1"/>
  <c r="AV603" i="24" s="1"/>
  <c r="AV785" i="24" a="1"/>
  <c r="AV785" i="24" s="1"/>
  <c r="AV631" i="24" a="1"/>
  <c r="AV631" i="24" s="1"/>
  <c r="AV87" i="24" a="1"/>
  <c r="AV87" i="24" s="1"/>
  <c r="AV306" i="24" a="1"/>
  <c r="AV306" i="24" s="1"/>
  <c r="AV92" i="24" a="1"/>
  <c r="AV92" i="24" s="1"/>
  <c r="AV345" i="24" a="1"/>
  <c r="AV345" i="24" s="1"/>
  <c r="AV707" i="24" a="1"/>
  <c r="AV707" i="24" s="1"/>
  <c r="AV512" i="24" a="1"/>
  <c r="AV512" i="24" s="1"/>
  <c r="AV704" i="24" a="1"/>
  <c r="AV704" i="24" s="1"/>
  <c r="AV434" i="24" a="1"/>
  <c r="AV434" i="24" s="1"/>
  <c r="AV330" i="24" a="1"/>
  <c r="AV330" i="24" s="1"/>
  <c r="AV157" i="24" a="1"/>
  <c r="AV157" i="24" s="1"/>
  <c r="AV222" i="24" a="1"/>
  <c r="AV222" i="24" s="1"/>
  <c r="AV204" i="24" a="1"/>
  <c r="AV204" i="24" s="1"/>
  <c r="AV532" i="24" a="1"/>
  <c r="AV532" i="24" s="1"/>
  <c r="AV737" i="24" a="1"/>
  <c r="AV737" i="24" s="1"/>
  <c r="AV536" i="24" a="1"/>
  <c r="AV536" i="24" s="1"/>
  <c r="AV160" i="24" a="1"/>
  <c r="AV160" i="24" s="1"/>
  <c r="AX160" i="24" s="1"/>
  <c r="AV249" i="24" a="1"/>
  <c r="AV249" i="24" s="1"/>
  <c r="AV71" i="24" a="1"/>
  <c r="AV71" i="24" s="1"/>
  <c r="AV146" i="24" a="1"/>
  <c r="AV146" i="24" s="1"/>
  <c r="AV97" i="24" a="1"/>
  <c r="AV97" i="24" s="1"/>
  <c r="AV438" i="24" a="1"/>
  <c r="AV438" i="24" s="1"/>
  <c r="AV247" i="24" a="1"/>
  <c r="AV247" i="24" s="1"/>
  <c r="AV38" i="24" a="1"/>
  <c r="AV38" i="24" s="1"/>
  <c r="AV30" i="24" a="1"/>
  <c r="AV30" i="24" s="1"/>
  <c r="AV781" i="24" a="1"/>
  <c r="AV781" i="24" s="1"/>
  <c r="AV318" i="24" a="1"/>
  <c r="AV318" i="24" s="1"/>
  <c r="AV293" i="24" a="1"/>
  <c r="AV293" i="24" s="1"/>
  <c r="AV283" i="24" a="1"/>
  <c r="AV283" i="24" s="1"/>
  <c r="AV279" i="24" a="1"/>
  <c r="AV279" i="24" s="1"/>
  <c r="AV273" i="24" a="1"/>
  <c r="AV273" i="24" s="1"/>
  <c r="AV233" i="24" a="1"/>
  <c r="AV233" i="24" s="1"/>
  <c r="AV231" i="24" a="1"/>
  <c r="AV231" i="24" s="1"/>
  <c r="AT103" i="24" a="1"/>
  <c r="AT103" i="24" s="1"/>
  <c r="AV788" i="24" a="1"/>
  <c r="AV788" i="24" s="1"/>
  <c r="AV155" i="24" a="1"/>
  <c r="AV155" i="24" s="1"/>
  <c r="AV624" i="24" a="1"/>
  <c r="AV624" i="24" s="1"/>
  <c r="AV203" i="24" a="1"/>
  <c r="AV203" i="24" s="1"/>
  <c r="AV346" i="24" a="1"/>
  <c r="AV346" i="24" s="1"/>
  <c r="AV654" i="24" a="1"/>
  <c r="AV654" i="24" s="1"/>
  <c r="AV742" i="24" a="1"/>
  <c r="AV742" i="24" s="1"/>
  <c r="AV741" i="24" a="1"/>
  <c r="AV741" i="24" s="1"/>
  <c r="AV581" i="24" a="1"/>
  <c r="AV581" i="24" s="1"/>
  <c r="AV126" i="24" a="1"/>
  <c r="AV126" i="24" s="1"/>
  <c r="AV497" i="24" a="1"/>
  <c r="AV497" i="24" s="1"/>
  <c r="AV732" i="24" a="1"/>
  <c r="AV732" i="24" s="1"/>
  <c r="AV608" i="24" a="1"/>
  <c r="AV608" i="24" s="1"/>
  <c r="AV636" i="24" a="1"/>
  <c r="AV636" i="24" s="1"/>
  <c r="AV641" i="24" a="1"/>
  <c r="AV641" i="24" s="1"/>
  <c r="AV564" i="24" a="1"/>
  <c r="AV564" i="24" s="1"/>
  <c r="AV562" i="24" a="1"/>
  <c r="AV562" i="24" s="1"/>
  <c r="AV716" i="24" a="1"/>
  <c r="AV716" i="24" s="1"/>
  <c r="AV527" i="24" a="1"/>
  <c r="AV527" i="24" s="1"/>
  <c r="AV782" i="24" a="1"/>
  <c r="AV782" i="24" s="1"/>
  <c r="AV694" i="24" a="1"/>
  <c r="AV694" i="24" s="1"/>
  <c r="AV553" i="24" a="1"/>
  <c r="AV553" i="24" s="1"/>
  <c r="AV561" i="24" a="1"/>
  <c r="AV561" i="24" s="1"/>
  <c r="AV423" i="24" a="1"/>
  <c r="AV423" i="24" s="1"/>
  <c r="AV416" i="24" a="1"/>
  <c r="AV416" i="24" s="1"/>
  <c r="AV478" i="24" a="1"/>
  <c r="AV478" i="24" s="1"/>
  <c r="AV723" i="24" a="1"/>
  <c r="AV723" i="24" s="1"/>
  <c r="AV310" i="24" a="1"/>
  <c r="AV310" i="24" s="1"/>
  <c r="AV647" i="24" a="1"/>
  <c r="AV647" i="24" s="1"/>
  <c r="AV296" i="24" a="1"/>
  <c r="AV296" i="24" s="1"/>
  <c r="AV671" i="24" a="1"/>
  <c r="AV671" i="24" s="1"/>
  <c r="AV456" i="24" a="1"/>
  <c r="AV456" i="24" s="1"/>
  <c r="AV349" i="24" a="1"/>
  <c r="AV349" i="24" s="1"/>
  <c r="AV165" i="24" a="1"/>
  <c r="AV165" i="24" s="1"/>
  <c r="AV36" i="24" a="1"/>
  <c r="AV36" i="24" s="1"/>
  <c r="AV33" i="24" a="1"/>
  <c r="AV33" i="24" s="1"/>
  <c r="AV567" i="24" a="1"/>
  <c r="AV567" i="24" s="1"/>
  <c r="AV736" i="24" a="1"/>
  <c r="AV736" i="24" s="1"/>
  <c r="AV576" i="24" a="1"/>
  <c r="AV576" i="24" s="1"/>
  <c r="AV117" i="24" a="1"/>
  <c r="AV117" i="24" s="1"/>
  <c r="AV256" i="24" a="1"/>
  <c r="AV256" i="24" s="1"/>
  <c r="AV254" i="24" a="1"/>
  <c r="AV254" i="24" s="1"/>
  <c r="AV459" i="24" a="1"/>
  <c r="AV459" i="24" s="1"/>
  <c r="AV499" i="24" a="1"/>
  <c r="AV499" i="24" s="1"/>
  <c r="AV698" i="24" a="1"/>
  <c r="AV698" i="24" s="1"/>
  <c r="AV501" i="24" a="1"/>
  <c r="AV501" i="24" s="1"/>
  <c r="AV546" i="24" a="1"/>
  <c r="AV546" i="24" s="1"/>
  <c r="AV209" i="24" a="1"/>
  <c r="AV209" i="24" s="1"/>
  <c r="AV452" i="24" a="1"/>
  <c r="AV452" i="24" s="1"/>
  <c r="AV130" i="24" a="1"/>
  <c r="AV130" i="24" s="1"/>
  <c r="AV136" i="24" a="1"/>
  <c r="AV136" i="24" s="1"/>
  <c r="AV404" i="24" a="1"/>
  <c r="AV404" i="24" s="1"/>
  <c r="AV199" i="24" a="1"/>
  <c r="AV199" i="24" s="1"/>
  <c r="AV112" i="24" a="1"/>
  <c r="AV112" i="24" s="1"/>
  <c r="AV715" i="24" a="1"/>
  <c r="AV715" i="24" s="1"/>
  <c r="AV519" i="24" a="1"/>
  <c r="AV519" i="24" s="1"/>
  <c r="AV712" i="24" a="1"/>
  <c r="AV712" i="24" s="1"/>
  <c r="AV557" i="24" a="1"/>
  <c r="AV557" i="24" s="1"/>
  <c r="AV64" i="24" a="1"/>
  <c r="AV64" i="24" s="1"/>
  <c r="AV216" i="24" a="1"/>
  <c r="AV216" i="24" s="1"/>
  <c r="AV61" i="24" a="1"/>
  <c r="AV61" i="24" s="1"/>
  <c r="AV289" i="24" a="1"/>
  <c r="AV289" i="24" s="1"/>
  <c r="AV616" i="24" a="1"/>
  <c r="AV616" i="24" s="1"/>
  <c r="AV408" i="24" a="1"/>
  <c r="AV408" i="24" s="1"/>
  <c r="AV620" i="24" a="1"/>
  <c r="AV620" i="24" s="1"/>
  <c r="AV251" i="24" a="1"/>
  <c r="AV251" i="24" s="1"/>
  <c r="AV257" i="24" a="1"/>
  <c r="AV257" i="24" s="1"/>
  <c r="AV79" i="24" a="1"/>
  <c r="AV79" i="24" s="1"/>
  <c r="AV154" i="24" a="1"/>
  <c r="AV154" i="24" s="1"/>
  <c r="AV81" i="24" a="1"/>
  <c r="AV81" i="24" s="1"/>
  <c r="AV439" i="24" a="1"/>
  <c r="AV439" i="24" s="1"/>
  <c r="AV666" i="24" a="1"/>
  <c r="AV666" i="24" s="1"/>
  <c r="AV435" i="24" a="1"/>
  <c r="AV435" i="24" s="1"/>
  <c r="AV444" i="24" a="1"/>
  <c r="AV444" i="24" s="1"/>
  <c r="AV484" i="24" a="1"/>
  <c r="AV484" i="24" s="1"/>
  <c r="AV418" i="24" a="1"/>
  <c r="AV418" i="24" s="1"/>
  <c r="AV52" i="24" a="1"/>
  <c r="AV52" i="24" s="1"/>
  <c r="AV75" i="24" a="1"/>
  <c r="AV75" i="24" s="1"/>
  <c r="AV357" i="24" a="1"/>
  <c r="AV357" i="24" s="1"/>
  <c r="AV353" i="24" a="1"/>
  <c r="AV353" i="24" s="1"/>
  <c r="AV51" i="24" a="1"/>
  <c r="AV51" i="24" s="1"/>
  <c r="AU160" i="24"/>
  <c r="AV555" i="24" a="1"/>
  <c r="AV555" i="24" s="1"/>
  <c r="AV202" i="24" a="1"/>
  <c r="AV202" i="24" s="1"/>
  <c r="AV197" i="24" a="1"/>
  <c r="AV197" i="24" s="1"/>
  <c r="AV181" i="24" a="1"/>
  <c r="AV181" i="24" s="1"/>
  <c r="AV447" i="24" a="1"/>
  <c r="AV447" i="24" s="1"/>
  <c r="AV463" i="24" a="1"/>
  <c r="AV463" i="24" s="1"/>
  <c r="AV171" i="24" a="1"/>
  <c r="AV171" i="24" s="1"/>
  <c r="AV168" i="24" a="1"/>
  <c r="AV168" i="24" s="1"/>
  <c r="AT213" i="24" a="1"/>
  <c r="AT213" i="24" s="1"/>
  <c r="AV80" i="24" a="1"/>
  <c r="AV80" i="24" s="1"/>
  <c r="AV400" i="24" a="1"/>
  <c r="AV400" i="24" s="1"/>
  <c r="AV77" i="24" a="1"/>
  <c r="AV77" i="24" s="1"/>
  <c r="AV556" i="24" a="1"/>
  <c r="AV556" i="24" s="1"/>
  <c r="AV750" i="24" a="1"/>
  <c r="AV750" i="24" s="1"/>
  <c r="AV748" i="24" a="1"/>
  <c r="AV748" i="24" s="1"/>
  <c r="AV721" i="24" a="1"/>
  <c r="AV721" i="24" s="1"/>
  <c r="AV676" i="24" a="1"/>
  <c r="AV676" i="24" s="1"/>
  <c r="AV675" i="24" a="1"/>
  <c r="AV675" i="24" s="1"/>
  <c r="AV488" i="24" a="1"/>
  <c r="AV488" i="24" s="1"/>
  <c r="AV637" i="24" a="1"/>
  <c r="AV637" i="24" s="1"/>
  <c r="AV683" i="24" a="1"/>
  <c r="AV683" i="24" s="1"/>
  <c r="AV649" i="24" a="1"/>
  <c r="AV649" i="24" s="1"/>
  <c r="AV593" i="24" a="1"/>
  <c r="AV593" i="24" s="1"/>
  <c r="AV728" i="24" a="1"/>
  <c r="AV728" i="24" s="1"/>
  <c r="AV541" i="24" a="1"/>
  <c r="AV541" i="24" s="1"/>
  <c r="AV432" i="24" a="1"/>
  <c r="AV432" i="24" s="1"/>
  <c r="AV717" i="24" a="1"/>
  <c r="AV717" i="24" s="1"/>
  <c r="AV628" i="24" a="1"/>
  <c r="AV628" i="24" s="1"/>
  <c r="AV535" i="24" a="1"/>
  <c r="AV535" i="24" s="1"/>
  <c r="AV709" i="24" a="1"/>
  <c r="AV709" i="24" s="1"/>
  <c r="AV623" i="24" a="1"/>
  <c r="AV623" i="24" s="1"/>
  <c r="AV493" i="24" a="1"/>
  <c r="AV493" i="24" s="1"/>
  <c r="AV448" i="24" a="1"/>
  <c r="AV448" i="24" s="1"/>
  <c r="AV88" i="24" a="1"/>
  <c r="AV88" i="24" s="1"/>
  <c r="AV773" i="24" a="1"/>
  <c r="AV773" i="24" s="1"/>
  <c r="AV367" i="24" a="1"/>
  <c r="AV367" i="24" s="1"/>
  <c r="AV340" i="24" a="1"/>
  <c r="AV340" i="24" s="1"/>
  <c r="AV224" i="24" a="1"/>
  <c r="AV224" i="24" s="1"/>
  <c r="AV573" i="24" a="1"/>
  <c r="AV573" i="24" s="1"/>
  <c r="AV744" i="24" a="1"/>
  <c r="AV744" i="24" s="1"/>
  <c r="AV585" i="24" a="1"/>
  <c r="AV585" i="24" s="1"/>
  <c r="AV125" i="24" a="1"/>
  <c r="AV125" i="24" s="1"/>
  <c r="AV271" i="24" a="1"/>
  <c r="AV271" i="24" s="1"/>
  <c r="AV122" i="24" a="1"/>
  <c r="AV122" i="24" s="1"/>
  <c r="AV317" i="24" a="1"/>
  <c r="AV317" i="24" s="1"/>
  <c r="AV739" i="24" a="1"/>
  <c r="AV739" i="24" s="1"/>
  <c r="AV472" i="24" a="1"/>
  <c r="AV472" i="24" s="1"/>
  <c r="AV652" i="24" a="1"/>
  <c r="AV652" i="24" s="1"/>
  <c r="AV509" i="24" a="1"/>
  <c r="AV509" i="24" s="1"/>
  <c r="AV358" i="24" a="1"/>
  <c r="AV358" i="24" s="1"/>
  <c r="AV176" i="24" a="1"/>
  <c r="AV176" i="24" s="1"/>
  <c r="AV190" i="24" a="1"/>
  <c r="AV190" i="24" s="1"/>
  <c r="AV11" i="24" a="1"/>
  <c r="AV11" i="24" s="1"/>
  <c r="AV378" i="24" a="1"/>
  <c r="AV378" i="24" s="1"/>
  <c r="AV633" i="24" a="1"/>
  <c r="AV633" i="24" s="1"/>
  <c r="AV373" i="24" a="1"/>
  <c r="AV373" i="24" s="1"/>
  <c r="AV440" i="24" a="1"/>
  <c r="AV440" i="24" s="1"/>
  <c r="AV149" i="24" a="1"/>
  <c r="AV149" i="24" s="1"/>
  <c r="AV384" i="24" a="1"/>
  <c r="AV384" i="24" s="1"/>
  <c r="AV261" i="24" a="1"/>
  <c r="AV261" i="24" s="1"/>
  <c r="AV41" i="24" a="1"/>
  <c r="AV41" i="24" s="1"/>
  <c r="AV313" i="24" a="1"/>
  <c r="AV313" i="24" s="1"/>
  <c r="AV129" i="24" a="1"/>
  <c r="AV129" i="24" s="1"/>
  <c r="AV360" i="24" a="1"/>
  <c r="AV360" i="24" s="1"/>
  <c r="AV622" i="24" a="1"/>
  <c r="AV622" i="24" s="1"/>
  <c r="AV420" i="24" a="1"/>
  <c r="AV420" i="24" s="1"/>
  <c r="AV632" i="24" a="1"/>
  <c r="AV632" i="24" s="1"/>
  <c r="AV470" i="24" a="1"/>
  <c r="AV470" i="24" s="1"/>
  <c r="AV336" i="24" a="1"/>
  <c r="AV336" i="24" s="1"/>
  <c r="AV166" i="24" a="1"/>
  <c r="AV166" i="24" s="1"/>
  <c r="AV230" i="24" a="1"/>
  <c r="AV230" i="24" s="1"/>
  <c r="AV212" i="24" a="1"/>
  <c r="AV212" i="24" s="1"/>
  <c r="AV548" i="24" a="1"/>
  <c r="AV548" i="24" s="1"/>
  <c r="AV169" i="24" a="1"/>
  <c r="AV169" i="24" s="1"/>
  <c r="AV545" i="24" a="1"/>
  <c r="AV545" i="24" s="1"/>
  <c r="AV492" i="24" a="1"/>
  <c r="AV492" i="24" s="1"/>
  <c r="AV185" i="24" a="1"/>
  <c r="AV185" i="24" s="1"/>
  <c r="AV778" i="24" a="1"/>
  <c r="AV778" i="24" s="1"/>
  <c r="AX778" i="24" s="1"/>
  <c r="AV69" i="24" a="1"/>
  <c r="AV69" i="24" s="1"/>
  <c r="AV111" i="24" a="1"/>
  <c r="AV111" i="24" s="1"/>
  <c r="AV195" i="24" a="1"/>
  <c r="AV195" i="24" s="1"/>
  <c r="AV602" i="24" a="1"/>
  <c r="AV602" i="24" s="1"/>
  <c r="AV280" i="24" a="1"/>
  <c r="AV280" i="24" s="1"/>
  <c r="AV405" i="24" a="1"/>
  <c r="AV405" i="24" s="1"/>
  <c r="AV22" i="24" a="1"/>
  <c r="AV22" i="24" s="1"/>
  <c r="AV341" i="24" a="1"/>
  <c r="AV341" i="24" s="1"/>
  <c r="AV229" i="24" a="1"/>
  <c r="AV229" i="24" s="1"/>
  <c r="AV6" i="24" a="1"/>
  <c r="AV6" i="24" s="1"/>
  <c r="AV278" i="24" a="1"/>
  <c r="AV278" i="24" s="1"/>
  <c r="AV139" i="24" a="1"/>
  <c r="AV139" i="24" s="1"/>
  <c r="AV325" i="24" a="1"/>
  <c r="AV325" i="24" s="1"/>
  <c r="AU778" i="24"/>
  <c r="L2" i="32"/>
  <c r="AV421" i="24" s="1" a="1"/>
  <c r="AV421" i="24" s="1"/>
  <c r="AV110" i="24" a="1"/>
  <c r="AV110" i="24" s="1"/>
  <c r="AV109" i="24" a="1"/>
  <c r="AV109" i="24" s="1"/>
  <c r="AV108" i="24" a="1"/>
  <c r="AV108" i="24" s="1"/>
  <c r="AV107" i="24" a="1"/>
  <c r="AV107" i="24" s="1"/>
  <c r="AV106" i="24" a="1"/>
  <c r="AV106" i="24" s="1"/>
  <c r="AV105" i="24" a="1"/>
  <c r="AV105" i="24" s="1"/>
  <c r="AV60" i="24" a="1"/>
  <c r="AV60" i="24" s="1"/>
  <c r="AV540" i="24" a="1"/>
  <c r="AV540" i="24" s="1"/>
  <c r="AV223" i="24" a="1"/>
  <c r="AV223" i="24" s="1"/>
  <c r="AV267" i="24" a="1"/>
  <c r="AV267" i="24" s="1"/>
  <c r="AV457" i="24" a="1"/>
  <c r="AV457" i="24" s="1"/>
  <c r="AV630" i="24" a="1"/>
  <c r="AV630" i="24" s="1"/>
  <c r="AV779" i="24" a="1"/>
  <c r="AV779" i="24" s="1"/>
  <c r="AV745" i="24" a="1"/>
  <c r="AV745" i="24" s="1"/>
  <c r="AV669" i="24" a="1"/>
  <c r="AV669" i="24" s="1"/>
  <c r="AV355" i="24" a="1"/>
  <c r="AV355" i="24" s="1"/>
  <c r="AV451" i="24" a="1"/>
  <c r="AV451" i="24" s="1"/>
  <c r="AV606" i="24" a="1"/>
  <c r="AV606" i="24" s="1"/>
  <c r="AV344" i="24" a="1"/>
  <c r="AV344" i="24" s="1"/>
  <c r="AV507" i="24" a="1"/>
  <c r="AV507" i="24" s="1"/>
  <c r="AV733" i="24" a="1"/>
  <c r="AV733" i="24" s="1"/>
  <c r="AV549" i="24" a="1"/>
  <c r="AV549" i="24" s="1"/>
  <c r="AV483" i="24" a="1"/>
  <c r="AV483" i="24" s="1"/>
  <c r="AV650" i="24" a="1"/>
  <c r="AV650" i="24" s="1"/>
  <c r="AV461" i="24" a="1"/>
  <c r="AV461" i="24" s="1"/>
  <c r="AV73" i="24" a="1"/>
  <c r="AV73" i="24" s="1"/>
  <c r="AV642" i="24" a="1"/>
  <c r="AV642" i="24" s="1"/>
  <c r="AV531" i="24" a="1"/>
  <c r="AV531" i="24" s="1"/>
  <c r="AV399" i="24" a="1"/>
  <c r="AV399" i="24" s="1"/>
  <c r="AV635" i="24" a="1"/>
  <c r="AV635" i="24" s="1"/>
  <c r="AV522" i="24" a="1"/>
  <c r="AV522" i="24" s="1"/>
  <c r="AV381" i="24" a="1"/>
  <c r="AV381" i="24" s="1"/>
  <c r="AV764" i="24" a="1"/>
  <c r="AV764" i="24" s="1"/>
  <c r="AV395" i="24" a="1"/>
  <c r="AV395" i="24" s="1"/>
  <c r="AV49" i="24" a="1"/>
  <c r="AV49" i="24" s="1"/>
  <c r="AV680" i="24" a="1"/>
  <c r="AV680" i="24" s="1"/>
  <c r="AV747" i="24" a="1"/>
  <c r="AV747" i="24" s="1"/>
  <c r="AV482" i="24" a="1"/>
  <c r="AV482" i="24" s="1"/>
  <c r="AV678" i="24" a="1"/>
  <c r="AV678" i="24" s="1"/>
  <c r="AV526" i="24" a="1"/>
  <c r="AV526" i="24" s="1"/>
  <c r="AV365" i="24" a="1"/>
  <c r="AV365" i="24" s="1"/>
  <c r="AV184" i="24" a="1"/>
  <c r="AV184" i="24" s="1"/>
  <c r="AV262" i="24" a="1"/>
  <c r="AV262" i="24" s="1"/>
  <c r="AV252" i="24" a="1"/>
  <c r="AV252" i="24" s="1"/>
  <c r="AV648" i="24" a="1"/>
  <c r="AV648" i="24" s="1"/>
  <c r="AV319" i="24" a="1"/>
  <c r="AV319" i="24" s="1"/>
  <c r="AV586" i="24" a="1"/>
  <c r="AV586" i="24" s="1"/>
  <c r="AV369" i="24" a="1"/>
  <c r="AV369" i="24" s="1"/>
  <c r="AV299" i="24" a="1"/>
  <c r="AV299" i="24" s="1"/>
  <c r="AV19" i="24" a="1"/>
  <c r="AV19" i="24" s="1"/>
  <c r="AV15" i="24" a="1"/>
  <c r="AV15" i="24" s="1"/>
  <c r="AV35" i="24" a="1"/>
  <c r="AV35" i="24" s="1"/>
  <c r="AV787" i="24" a="1"/>
  <c r="AV787" i="24" s="1"/>
  <c r="AV559" i="24" a="1"/>
  <c r="AV559" i="24" s="1"/>
  <c r="AV161" i="24" a="1"/>
  <c r="AV161" i="24" s="1"/>
  <c r="AV351" i="24" a="1"/>
  <c r="AV351" i="24" s="1"/>
  <c r="AV72" i="24" a="1"/>
  <c r="AV72" i="24" s="1"/>
  <c r="AV297" i="24" a="1"/>
  <c r="AV297" i="24" s="1"/>
  <c r="AV163" i="24" a="1"/>
  <c r="AV163" i="24" s="1"/>
  <c r="AV17" i="24" a="1"/>
  <c r="AV17" i="24" s="1"/>
  <c r="AV240" i="24" a="1"/>
  <c r="AV240" i="24" s="1"/>
  <c r="AV70" i="24" a="1"/>
  <c r="AV70" i="24" s="1"/>
  <c r="AV295" i="24" a="1"/>
  <c r="AV295" i="24" s="1"/>
  <c r="AV554" i="24" a="1"/>
  <c r="AV554" i="24" s="1"/>
  <c r="AV187" i="24" a="1"/>
  <c r="AV187" i="24" s="1"/>
  <c r="AV558" i="24" a="1"/>
  <c r="AV558" i="24" s="1"/>
  <c r="AV294" i="24" a="1"/>
  <c r="AV294" i="24" s="1"/>
  <c r="AV264" i="24" a="1"/>
  <c r="AV264" i="24" s="1"/>
  <c r="AV115" i="24" a="1"/>
  <c r="AV115" i="24" s="1"/>
  <c r="AV164" i="24" a="1"/>
  <c r="AV164" i="24" s="1"/>
  <c r="AV152" i="24" a="1"/>
  <c r="AV152" i="24" s="1"/>
  <c r="AV460" i="24" a="1"/>
  <c r="AV460" i="24" s="1"/>
  <c r="AV672" i="24" a="1"/>
  <c r="AV672" i="24" s="1"/>
  <c r="AV480" i="24" a="1"/>
  <c r="AV480" i="24" s="1"/>
  <c r="AV413" i="24" a="1"/>
  <c r="AV413" i="24" s="1"/>
  <c r="AV86" i="24" a="1"/>
  <c r="AV86" i="24" s="1"/>
  <c r="AV356" i="24" a="1"/>
  <c r="AV356" i="24" s="1"/>
  <c r="AV237" i="24" a="1"/>
  <c r="AV237" i="24" s="1"/>
  <c r="AV26" i="24" a="1"/>
  <c r="AV26" i="24" s="1"/>
  <c r="AV738" i="24" a="1"/>
  <c r="AV738" i="24" s="1"/>
  <c r="AV502" i="24" a="1"/>
  <c r="AV502" i="24" s="1"/>
  <c r="AV784" i="24" a="1"/>
  <c r="AV784" i="24" s="1"/>
  <c r="AV265" i="24" a="1"/>
  <c r="AV265" i="24" s="1"/>
  <c r="AV467" i="24" a="1"/>
  <c r="AV467" i="24" s="1"/>
  <c r="AV255" i="24" a="1"/>
  <c r="AV255" i="24" s="1"/>
  <c r="AV90" i="24" a="1"/>
  <c r="AV90" i="24" s="1"/>
  <c r="AV40" i="24" a="1"/>
  <c r="AV40" i="24" s="1"/>
  <c r="AV192" i="24" a="1"/>
  <c r="AV192" i="24" s="1"/>
  <c r="AV269" i="24" a="1"/>
  <c r="AV269" i="24" s="1"/>
  <c r="AV260" i="24" a="1"/>
  <c r="AV260" i="24" s="1"/>
  <c r="AV446" i="24" a="1"/>
  <c r="AV446" i="24" s="1"/>
  <c r="AV686" i="24" a="1"/>
  <c r="AV686" i="24" s="1"/>
  <c r="AV58" i="24" a="1"/>
  <c r="AV58" i="24" s="1"/>
  <c r="AV57" i="24" a="1"/>
  <c r="AV57" i="24" s="1"/>
  <c r="AV56" i="24" a="1"/>
  <c r="AV56" i="24" s="1"/>
  <c r="AV55" i="24" a="1"/>
  <c r="AV55" i="24" s="1"/>
  <c r="AV54" i="24" a="1"/>
  <c r="AV54" i="24" s="1"/>
  <c r="AV53" i="24" a="1"/>
  <c r="AV53" i="24" s="1"/>
  <c r="AV18" i="24" a="1"/>
  <c r="AV18" i="24" s="1"/>
  <c r="AV577" i="24" a="1"/>
  <c r="AV577" i="24" s="1"/>
  <c r="AV753" i="24" a="1"/>
  <c r="AV753" i="24" s="1"/>
  <c r="AV300" i="24" a="1"/>
  <c r="AV300" i="24" s="1"/>
  <c r="AV702" i="24" a="1"/>
  <c r="AV702" i="24" s="1"/>
  <c r="AV696" i="24" a="1"/>
  <c r="AV696" i="24" s="1"/>
  <c r="AV600" i="24" a="1"/>
  <c r="AV600" i="24" s="1"/>
  <c r="AV749" i="24" a="1"/>
  <c r="AV749" i="24" s="1"/>
  <c r="AV591" i="24" a="1"/>
  <c r="AV591" i="24" s="1"/>
  <c r="AV684" i="24" a="1"/>
  <c r="AV684" i="24" s="1"/>
  <c r="AV382" i="24" a="1"/>
  <c r="AV382" i="24" s="1"/>
  <c r="AV533" i="24" a="1"/>
  <c r="AV533" i="24" s="1"/>
  <c r="AV634" i="24" a="1"/>
  <c r="AV634" i="24" s="1"/>
  <c r="AV95" i="24" a="1"/>
  <c r="AV95" i="24" s="1"/>
  <c r="AV657" i="24" a="1"/>
  <c r="AV657" i="24" s="1"/>
  <c r="AV486" i="24" a="1"/>
  <c r="AV486" i="24" s="1"/>
  <c r="AV134" i="24" a="1"/>
  <c r="AV134" i="24" s="1"/>
  <c r="AV594" i="24" a="1"/>
  <c r="AV594" i="24" s="1"/>
  <c r="AV305" i="24" a="1"/>
  <c r="AV305" i="24" s="1"/>
  <c r="AV734" i="24" a="1"/>
  <c r="AV734" i="24" s="1"/>
  <c r="AV575" i="24" a="1"/>
  <c r="AV575" i="24" s="1"/>
  <c r="AV441" i="24" a="1"/>
  <c r="AV441" i="24" s="1"/>
  <c r="AV670" i="24" a="1"/>
  <c r="AV670" i="24" s="1"/>
  <c r="AV570" i="24" a="1"/>
  <c r="AV570" i="24" s="1"/>
  <c r="AV430" i="24" a="1"/>
  <c r="AV430" i="24" s="1"/>
  <c r="AV323" i="24" a="1"/>
  <c r="AV323" i="24" s="1"/>
  <c r="AV96" i="24" a="1"/>
  <c r="AV96" i="24" s="1"/>
  <c r="AV429" i="24" a="1"/>
  <c r="AV429" i="24" s="1"/>
  <c r="AV258" i="24" a="1"/>
  <c r="AV258" i="24" s="1"/>
  <c r="AV756" i="24" a="1"/>
  <c r="AV756" i="24" s="1"/>
  <c r="AV227" i="24" a="1"/>
  <c r="AV227" i="24" s="1"/>
  <c r="AV655" i="24" a="1"/>
  <c r="AV655" i="24" s="1"/>
  <c r="AV339" i="24" a="1"/>
  <c r="AV339" i="24" s="1"/>
  <c r="AV595" i="24" a="1"/>
  <c r="AV595" i="24" s="1"/>
  <c r="AV383" i="24" a="1"/>
  <c r="AV383" i="24" s="1"/>
  <c r="AV307" i="24" a="1"/>
  <c r="AV307" i="24" s="1"/>
  <c r="AV84" i="24" a="1"/>
  <c r="AV84" i="24" s="1"/>
  <c r="AV198" i="24" a="1"/>
  <c r="AV198" i="24" s="1"/>
  <c r="AV450" i="24" a="1"/>
  <c r="AV450" i="24" s="1"/>
  <c r="AV580" i="24" a="1"/>
  <c r="AV580" i="24" s="1"/>
  <c r="AV705" i="24" a="1"/>
  <c r="AV705" i="24" s="1"/>
  <c r="AV510" i="24" a="1"/>
  <c r="AV510" i="24" s="1"/>
  <c r="AV74" i="24" a="1"/>
  <c r="AV74" i="24" s="1"/>
  <c r="AV217" i="24" a="1"/>
  <c r="AV217" i="24" s="1"/>
  <c r="AV391" i="24" a="1"/>
  <c r="AV391" i="24" s="1"/>
  <c r="AV173" i="24" a="1"/>
  <c r="AV173" i="24" s="1"/>
  <c r="AV21" i="24" a="1"/>
  <c r="AV21" i="24" s="1"/>
  <c r="AV692" i="24" a="1"/>
  <c r="AV692" i="24" s="1"/>
  <c r="AV428" i="24" a="1"/>
  <c r="AV428" i="24" s="1"/>
  <c r="AV743" i="24" a="1"/>
  <c r="AV743" i="24" s="1"/>
  <c r="AV234" i="24" a="1"/>
  <c r="AV234" i="24" s="1"/>
  <c r="AV411" i="24" a="1"/>
  <c r="AV411" i="24" s="1"/>
  <c r="AV208" i="24" a="1"/>
  <c r="AV208" i="24" s="1"/>
  <c r="AV120" i="24" a="1"/>
  <c r="AV120" i="24" s="1"/>
  <c r="AV343" i="24" a="1"/>
  <c r="AV343" i="24" s="1"/>
  <c r="AV454" i="24" a="1"/>
  <c r="AV454" i="24" s="1"/>
  <c r="AV238" i="24" a="1"/>
  <c r="AV238" i="24" s="1"/>
  <c r="AV228" i="24" a="1"/>
  <c r="AV228" i="24" s="1"/>
  <c r="AV485" i="24" a="1"/>
  <c r="AV485" i="24" s="1"/>
  <c r="AV679" i="24" a="1"/>
  <c r="AV679" i="24" s="1"/>
  <c r="AV453" i="24" a="1"/>
  <c r="AV453" i="24" s="1"/>
  <c r="AV498" i="24" a="1"/>
  <c r="AV498" i="24" s="1"/>
  <c r="AV193" i="24" a="1"/>
  <c r="AV193" i="24" s="1"/>
  <c r="AV465" i="24" a="1"/>
  <c r="AV465" i="24" s="1"/>
  <c r="AV113" i="24" a="1"/>
  <c r="AV113" i="24" s="1"/>
  <c r="AV119" i="24" a="1"/>
  <c r="AV119" i="24" s="1"/>
  <c r="AV288" i="24" a="1"/>
  <c r="AV288" i="24" s="1"/>
  <c r="AV609" i="24" a="1"/>
  <c r="AV609" i="24" s="1"/>
  <c r="AV316" i="24" a="1"/>
  <c r="AV316" i="24" s="1"/>
  <c r="AV287" i="24" a="1"/>
  <c r="AV287" i="24" s="1"/>
  <c r="AV25" i="24" a="1"/>
  <c r="AV25" i="24" s="1"/>
  <c r="AV263" i="24" a="1"/>
  <c r="AV263" i="24" s="1"/>
  <c r="AV98" i="24" a="1"/>
  <c r="AV98" i="24" s="1"/>
  <c r="AV48" i="24" a="1"/>
  <c r="AV48" i="24" s="1"/>
  <c r="AV661" i="24" a="1"/>
  <c r="AV661" i="24" s="1"/>
  <c r="AV375" i="24" a="1"/>
  <c r="AV375" i="24" s="1"/>
  <c r="AV703" i="24" a="1"/>
  <c r="AV703" i="24" s="1"/>
  <c r="AV194" i="24" a="1"/>
  <c r="AV194" i="24" s="1"/>
  <c r="AV370" i="24" a="1"/>
  <c r="AV370" i="24" s="1"/>
  <c r="AV175" i="24" a="1"/>
  <c r="AV175" i="24" s="1"/>
  <c r="AV68" i="24" a="1"/>
  <c r="AV68" i="24" s="1"/>
  <c r="AV314" i="24" a="1"/>
  <c r="AV314" i="24" s="1"/>
  <c r="AV141" i="24" a="1"/>
  <c r="AV141" i="24" s="1"/>
  <c r="AV207" i="24" a="1"/>
  <c r="AV207" i="24" s="1"/>
  <c r="AV188" i="24" a="1"/>
  <c r="AV188" i="24" s="1"/>
  <c r="AV337" i="24" a="1"/>
  <c r="AV337" i="24" s="1"/>
  <c r="AV768" i="24" a="1"/>
  <c r="AV768" i="24" s="1"/>
  <c r="AV755" i="24" a="1"/>
  <c r="AV755" i="24" s="1"/>
  <c r="AV729" i="24" a="1"/>
  <c r="AV729" i="24" s="1"/>
  <c r="AV727" i="24" a="1"/>
  <c r="AV727" i="24" s="1"/>
  <c r="AV722" i="24" a="1"/>
  <c r="AV722" i="24" s="1"/>
  <c r="AV699" i="24" a="1"/>
  <c r="AV699" i="24" s="1"/>
  <c r="AV693" i="24" a="1"/>
  <c r="AV693" i="24" s="1"/>
  <c r="AQ7" i="24"/>
  <c r="AQ400" i="24"/>
  <c r="AS80" i="24"/>
  <c r="AS131" i="24"/>
  <c r="AS335" i="24"/>
  <c r="AS577" i="24"/>
  <c r="AS534" i="24"/>
  <c r="AS137" i="24"/>
  <c r="AS223" i="24"/>
  <c r="AS765" i="24"/>
  <c r="AS186" i="24"/>
  <c r="AS388" i="24"/>
  <c r="AS91" i="24"/>
  <c r="AS213" i="24"/>
  <c r="AS93" i="24"/>
  <c r="AS774" i="24"/>
  <c r="AS371" i="24"/>
  <c r="AS552" i="24"/>
  <c r="AS150" i="24"/>
  <c r="AS702" i="24"/>
  <c r="AS102" i="24"/>
  <c r="AS328" i="24"/>
  <c r="AS436" i="24"/>
  <c r="AS292" i="24"/>
  <c r="AS665" i="24"/>
  <c r="AS132" i="24"/>
  <c r="AS77" i="24"/>
  <c r="AS366" i="24"/>
  <c r="AS267" i="24"/>
  <c r="AS225" i="24"/>
  <c r="AS592" i="24"/>
  <c r="AS540" i="24"/>
  <c r="AS155" i="24"/>
  <c r="AS663" i="24"/>
  <c r="AS348" i="24"/>
  <c r="AS174" i="24"/>
  <c r="AS421" i="24"/>
  <c r="AS668" i="24"/>
  <c r="AS677" i="24"/>
  <c r="AS753" i="24"/>
  <c r="AS103" i="24"/>
  <c r="AS138" i="24"/>
  <c r="AS776" i="24"/>
  <c r="AS329" i="24"/>
  <c r="AS303" i="24"/>
  <c r="AS300" i="24"/>
  <c r="AS392" i="24"/>
  <c r="AS788" i="24"/>
  <c r="AS538" i="24"/>
  <c r="AT469" i="24" a="1"/>
  <c r="AT469" i="24" s="1"/>
  <c r="AQ60" i="24"/>
  <c r="AQ538" i="24"/>
  <c r="AQ312" i="24"/>
  <c r="AT474" i="24" a="1"/>
  <c r="AT474" i="24" s="1"/>
  <c r="AT777" i="24" a="1"/>
  <c r="AT777" i="24" s="1"/>
  <c r="AT220" i="24" a="1"/>
  <c r="AT220" i="24" s="1"/>
  <c r="AS177" i="24"/>
  <c r="AT232" i="24" a="1"/>
  <c r="AT232" i="24" s="1"/>
  <c r="AT708" i="24" a="1"/>
  <c r="AT708" i="24" s="1"/>
  <c r="AS220" i="24"/>
  <c r="AT179" i="24" a="1"/>
  <c r="AT179" i="24" s="1"/>
  <c r="AT379" i="24" a="1"/>
  <c r="AT379" i="24" s="1"/>
  <c r="AT770" i="24" a="1"/>
  <c r="AT770" i="24" s="1"/>
  <c r="AS179" i="24"/>
  <c r="AT221" i="24" a="1"/>
  <c r="AT221" i="24" s="1"/>
  <c r="AT177" i="24" a="1"/>
  <c r="AT177" i="24" s="1"/>
  <c r="AT711" i="24" a="1"/>
  <c r="AT711" i="24" s="1"/>
  <c r="AT760" i="24" a="1"/>
  <c r="AT760" i="24" s="1"/>
  <c r="AT612" i="24" a="1"/>
  <c r="AT612" i="24" s="1"/>
  <c r="AS612" i="24"/>
  <c r="AT582" i="24" a="1"/>
  <c r="AT582" i="24" s="1"/>
  <c r="AT385" i="24" a="1"/>
  <c r="AT385" i="24" s="1"/>
  <c r="AS454" i="24"/>
  <c r="AT767" i="24" a="1"/>
  <c r="AT767" i="24" s="1"/>
  <c r="AS767" i="24"/>
  <c r="AS282" i="24"/>
  <c r="AS126" i="24"/>
  <c r="AS101" i="24"/>
  <c r="AU614" i="24"/>
  <c r="AU107" i="24"/>
  <c r="AU466" i="24"/>
  <c r="AU172" i="24"/>
  <c r="AU265" i="24"/>
  <c r="AU644" i="24"/>
  <c r="AU370" i="24"/>
  <c r="AU684" i="24"/>
  <c r="AU473" i="24"/>
  <c r="AU180" i="24"/>
  <c r="AU288" i="24"/>
  <c r="AU653" i="24"/>
  <c r="AU419" i="24"/>
  <c r="AU692" i="24"/>
  <c r="AU285" i="24"/>
  <c r="AU650" i="24"/>
  <c r="AU468" i="24"/>
  <c r="AU415" i="24"/>
  <c r="AU320" i="24"/>
  <c r="AU243" i="24"/>
  <c r="AU717" i="24"/>
  <c r="AU591" i="24"/>
  <c r="AU354" i="24"/>
  <c r="AU287" i="24"/>
  <c r="AU215" i="24"/>
  <c r="AU721" i="24"/>
  <c r="AU610" i="24"/>
  <c r="AU654" i="24"/>
  <c r="AU410" i="24"/>
  <c r="AU478" i="24"/>
  <c r="AU412" i="24"/>
  <c r="AU322" i="24"/>
  <c r="AU254" i="24"/>
  <c r="AU184" i="24"/>
  <c r="AU744" i="24"/>
  <c r="AU579" i="24"/>
  <c r="AU488" i="24"/>
  <c r="AU437" i="24"/>
  <c r="AU363" i="24"/>
  <c r="AU230" i="24"/>
  <c r="AU154" i="24"/>
  <c r="AU661" i="24"/>
  <c r="AU505" i="24"/>
  <c r="AU27" i="24"/>
  <c r="AU480" i="24"/>
  <c r="AU404" i="24"/>
  <c r="AU324" i="24"/>
  <c r="AU257" i="24"/>
  <c r="AU182" i="24"/>
  <c r="AU752" i="24"/>
  <c r="AU575" i="24"/>
  <c r="AU524" i="24"/>
  <c r="AU439" i="24"/>
  <c r="AU378" i="24"/>
  <c r="AU221" i="24"/>
  <c r="AU158" i="24"/>
  <c r="AU667" i="24"/>
  <c r="AU567" i="24"/>
  <c r="AU18" i="24"/>
  <c r="AU704" i="24"/>
  <c r="AU647" i="24"/>
  <c r="AU104" i="24"/>
  <c r="AU16" i="24"/>
  <c r="AU72" i="24"/>
  <c r="AU759" i="24"/>
  <c r="AU525" i="24"/>
  <c r="AU48" i="24"/>
  <c r="AU699" i="24"/>
  <c r="AU452" i="24"/>
  <c r="AU784" i="24"/>
  <c r="AU29" i="24"/>
  <c r="AU264" i="24"/>
  <c r="AU714" i="24"/>
  <c r="AU584" i="24"/>
  <c r="AU655" i="24"/>
  <c r="AU643" i="24"/>
  <c r="AU90" i="24"/>
  <c r="AU6" i="24"/>
  <c r="AU62" i="24"/>
  <c r="AU766" i="24"/>
  <c r="AU46" i="24"/>
  <c r="AU475" i="24"/>
  <c r="AU113" i="24"/>
  <c r="AU613" i="24"/>
  <c r="AU511" i="24"/>
  <c r="AU594" i="24"/>
  <c r="AU142" i="24"/>
  <c r="AU33" i="24"/>
  <c r="AU729" i="24"/>
  <c r="AU106" i="24"/>
  <c r="AU516" i="24"/>
  <c r="AU397" i="24"/>
  <c r="AU756" i="24"/>
  <c r="AU228" i="24"/>
  <c r="AU576" i="24"/>
  <c r="AU422" i="24"/>
  <c r="AU720" i="24"/>
  <c r="AU246" i="24"/>
  <c r="AU389" i="24"/>
  <c r="AU673" i="24"/>
  <c r="AU251" i="24"/>
  <c r="AU94" i="24"/>
  <c r="AU470" i="24"/>
  <c r="AU390" i="24"/>
  <c r="AU325" i="24"/>
  <c r="AU252" i="24"/>
  <c r="AU165" i="24"/>
  <c r="AU715" i="24"/>
  <c r="AU542" i="24"/>
  <c r="AU100" i="24"/>
  <c r="AU427" i="24"/>
  <c r="AU351" i="24"/>
  <c r="AU275" i="24"/>
  <c r="AU201" i="24"/>
  <c r="AU637" i="24"/>
  <c r="AU623" i="24"/>
  <c r="AU597" i="24"/>
  <c r="AU65" i="24"/>
  <c r="AU460" i="24"/>
  <c r="AU323" i="24"/>
  <c r="AU242" i="24"/>
  <c r="AU712" i="24"/>
  <c r="AU546" i="24"/>
  <c r="AU128" i="24"/>
  <c r="AU377" i="24"/>
  <c r="AU296" i="24"/>
  <c r="AU218" i="24"/>
  <c r="AU164" i="24"/>
  <c r="AU678" i="24"/>
  <c r="AU735" i="24"/>
  <c r="AU10" i="24"/>
  <c r="AU477" i="24"/>
  <c r="AU391" i="24"/>
  <c r="AU331" i="24"/>
  <c r="AU250" i="24"/>
  <c r="AU709" i="24"/>
  <c r="AU541" i="24"/>
  <c r="AU122" i="24"/>
  <c r="AU423" i="24"/>
  <c r="AU380" i="24"/>
  <c r="AU302" i="24"/>
  <c r="AU209" i="24"/>
  <c r="AU148" i="24"/>
  <c r="AU627" i="24"/>
  <c r="AU737" i="24"/>
  <c r="AU517" i="24"/>
  <c r="AU600" i="24"/>
  <c r="AU593" i="24"/>
  <c r="AU98" i="24"/>
  <c r="AU125" i="24"/>
  <c r="AU63" i="24"/>
  <c r="AU564" i="24"/>
  <c r="AU487" i="24"/>
  <c r="AU40" i="24"/>
  <c r="AU555" i="24"/>
  <c r="AU109" i="24"/>
  <c r="AU734" i="24"/>
  <c r="AU771" i="24"/>
  <c r="AU124" i="24"/>
  <c r="AU12" i="24"/>
  <c r="AU71" i="24"/>
  <c r="AU666" i="24"/>
  <c r="AU599" i="24"/>
  <c r="AU563" i="24"/>
  <c r="AU97" i="24"/>
  <c r="AU168" i="24"/>
  <c r="AU56" i="24"/>
  <c r="AU140" i="24"/>
  <c r="AU37" i="24"/>
  <c r="AU494" i="24"/>
  <c r="AU108" i="24"/>
  <c r="AU743" i="24"/>
  <c r="AU615" i="24"/>
  <c r="AU519" i="24"/>
  <c r="AU775" i="24"/>
  <c r="AU134" i="24"/>
  <c r="AU30" i="24"/>
  <c r="AU781" i="24"/>
  <c r="AU170" i="24"/>
  <c r="AU373" i="24"/>
  <c r="AU675" i="24"/>
  <c r="AU484" i="24"/>
  <c r="AU301" i="24"/>
  <c r="AU786" i="24"/>
  <c r="AU408" i="24"/>
  <c r="AU718" i="24"/>
  <c r="AU216" i="24"/>
  <c r="AU171" i="24"/>
  <c r="AU353" i="24"/>
  <c r="AU629" i="24"/>
  <c r="AU337" i="24"/>
  <c r="AU200" i="24"/>
  <c r="AU61" i="24"/>
  <c r="AU455" i="24"/>
  <c r="AU365" i="24"/>
  <c r="AU306" i="24"/>
  <c r="AU234" i="24"/>
  <c r="AU676" i="24"/>
  <c r="AU518" i="24"/>
  <c r="AU42" i="24"/>
  <c r="AU431" i="24"/>
  <c r="AU398" i="24"/>
  <c r="AU341" i="24"/>
  <c r="AU269" i="24"/>
  <c r="AU204" i="24"/>
  <c r="AU745" i="24"/>
  <c r="AU586" i="24"/>
  <c r="AU462" i="24"/>
  <c r="AU376" i="24"/>
  <c r="AU308" i="24"/>
  <c r="AU240" i="24"/>
  <c r="AU167" i="24"/>
  <c r="AU659" i="24"/>
  <c r="AU509" i="24"/>
  <c r="AU82" i="24"/>
  <c r="AU430" i="24"/>
  <c r="AU356" i="24"/>
  <c r="AU289" i="24"/>
  <c r="AU217" i="24"/>
  <c r="AU554" i="24"/>
  <c r="AU634" i="24"/>
  <c r="AU606" i="24"/>
  <c r="AU723" i="24"/>
  <c r="AU476" i="24"/>
  <c r="AU367" i="24"/>
  <c r="AU309" i="24"/>
  <c r="AU239" i="24"/>
  <c r="AU153" i="24"/>
  <c r="AU662" i="24"/>
  <c r="AU512" i="24"/>
  <c r="AU51" i="24"/>
  <c r="AU424" i="24"/>
  <c r="AU382" i="24"/>
  <c r="AU290" i="24"/>
  <c r="AU219" i="24"/>
  <c r="AU789" i="24"/>
  <c r="AU626" i="24"/>
  <c r="AU224" i="24"/>
  <c r="AU531" i="24"/>
  <c r="AU526" i="24"/>
  <c r="AU84" i="24"/>
  <c r="AU722" i="24"/>
  <c r="AU53" i="24"/>
  <c r="AU783" i="24"/>
  <c r="AU136" i="24"/>
  <c r="AU32" i="24"/>
  <c r="AU231" i="24"/>
  <c r="AU656" i="24"/>
  <c r="AU641" i="24"/>
  <c r="AU86" i="24"/>
  <c r="AU11" i="24"/>
  <c r="AU64" i="24"/>
  <c r="AU674" i="24"/>
  <c r="AU550" i="24"/>
  <c r="AU497" i="24"/>
  <c r="AU490" i="24"/>
  <c r="AU426" i="24"/>
  <c r="AU447" i="24"/>
  <c r="AU133" i="24"/>
  <c r="AU25" i="24"/>
  <c r="AU619" i="24"/>
  <c r="AU739" i="24"/>
  <c r="AU628" i="24"/>
  <c r="AU763" i="24"/>
  <c r="AU726" i="24"/>
  <c r="AU123" i="24"/>
  <c r="AU24" i="24"/>
  <c r="AU261" i="24"/>
  <c r="AU696" i="24"/>
  <c r="AU343" i="24"/>
  <c r="AU633" i="24"/>
  <c r="AU440" i="24"/>
  <c r="AU146" i="24"/>
  <c r="AU260" i="24"/>
  <c r="AU358" i="24"/>
  <c r="AU609" i="24"/>
  <c r="AU474" i="24"/>
  <c r="AU176" i="24"/>
  <c r="AU310" i="24"/>
  <c r="AU545" i="24"/>
  <c r="AU481" i="24"/>
  <c r="AU147" i="24"/>
  <c r="AU435" i="24"/>
  <c r="AU360" i="24"/>
  <c r="AU304" i="24"/>
  <c r="AU163" i="24"/>
  <c r="AU660" i="24"/>
  <c r="AU533" i="24"/>
  <c r="AU13" i="24"/>
  <c r="AU483" i="24"/>
  <c r="AU413" i="24"/>
  <c r="AU333" i="24"/>
  <c r="AU256" i="24"/>
  <c r="AU187" i="24"/>
  <c r="AU751" i="24"/>
  <c r="AU573" i="24"/>
  <c r="AU596" i="24"/>
  <c r="AU359" i="24"/>
  <c r="AU307" i="24"/>
  <c r="AU236" i="24"/>
  <c r="AU156" i="24"/>
  <c r="AU680" i="24"/>
  <c r="AU507" i="24"/>
  <c r="AU28" i="24"/>
  <c r="AU190" i="24"/>
  <c r="AU416" i="24"/>
  <c r="AU347" i="24"/>
  <c r="AU274" i="24"/>
  <c r="AU203" i="24"/>
  <c r="AU589" i="24"/>
  <c r="AU611" i="24"/>
  <c r="AU649" i="24"/>
  <c r="AU54" i="24"/>
  <c r="AU438" i="24"/>
  <c r="AU305" i="24"/>
  <c r="AU226" i="24"/>
  <c r="AU157" i="24"/>
  <c r="AU504" i="24"/>
  <c r="AU19" i="24"/>
  <c r="AU273" i="24"/>
  <c r="AU406" i="24"/>
  <c r="AU345" i="24"/>
  <c r="AU280" i="24"/>
  <c r="AU198" i="24"/>
  <c r="AU557" i="24"/>
  <c r="AU617" i="24"/>
  <c r="AU645" i="24"/>
  <c r="AU114" i="24"/>
  <c r="AU499" i="24"/>
  <c r="AU558" i="24"/>
  <c r="AU685" i="24"/>
  <c r="AU117" i="24"/>
  <c r="AU780" i="24"/>
  <c r="AU26" i="24"/>
  <c r="AU295" i="24"/>
  <c r="AU603" i="24"/>
  <c r="AU562" i="24"/>
  <c r="AU386" i="24"/>
  <c r="AU450" i="24"/>
  <c r="AU671" i="24"/>
  <c r="AU547" i="24"/>
  <c r="AU733" i="24"/>
  <c r="AU49" i="24"/>
  <c r="AU574" i="24"/>
  <c r="AU112" i="24"/>
  <c r="AU130" i="24"/>
  <c r="AU23" i="24"/>
  <c r="AU262" i="24"/>
  <c r="AU708" i="24"/>
  <c r="AU620" i="24"/>
  <c r="AU705" i="24"/>
  <c r="AU14" i="24"/>
  <c r="AU70" i="24"/>
  <c r="AU383" i="24"/>
  <c r="AU232" i="24"/>
  <c r="AU409" i="24"/>
  <c r="AU314" i="24"/>
  <c r="AU508" i="24"/>
  <c r="AU399" i="24"/>
  <c r="AU750" i="24"/>
  <c r="AU496" i="24"/>
  <c r="AU326" i="24"/>
  <c r="AU544" i="24"/>
  <c r="AU432" i="24"/>
  <c r="AU758" i="24"/>
  <c r="AU278" i="24"/>
  <c r="AU500" i="24"/>
  <c r="AU425" i="24"/>
  <c r="AU690" i="24"/>
  <c r="AU429" i="24"/>
  <c r="AU355" i="24"/>
  <c r="AU212" i="24"/>
  <c r="AU757" i="24"/>
  <c r="AU706" i="24"/>
  <c r="AU279" i="24"/>
  <c r="AU472" i="24"/>
  <c r="AU393" i="24"/>
  <c r="AU334" i="24"/>
  <c r="AU247" i="24"/>
  <c r="AU175" i="24"/>
  <c r="AU719" i="24"/>
  <c r="AU543" i="24"/>
  <c r="AU135" i="24"/>
  <c r="AU443" i="24"/>
  <c r="AU369" i="24"/>
  <c r="AU297" i="24"/>
  <c r="AU222" i="24"/>
  <c r="AU145" i="24"/>
  <c r="AU761" i="24"/>
  <c r="AU693" i="24"/>
  <c r="AU283" i="24"/>
  <c r="AU414" i="24"/>
  <c r="AU339" i="24"/>
  <c r="AU270" i="24"/>
  <c r="AU199" i="24"/>
  <c r="AU742" i="24"/>
  <c r="AU581" i="24"/>
  <c r="AU730" i="24"/>
  <c r="AU434" i="24"/>
  <c r="AU357" i="24"/>
  <c r="AU298" i="24"/>
  <c r="AU210" i="24"/>
  <c r="AU161" i="24"/>
  <c r="AU681" i="24"/>
  <c r="AU736" i="24"/>
  <c r="AU537" i="24"/>
  <c r="AU485" i="24"/>
  <c r="AU403" i="24"/>
  <c r="AU340" i="24"/>
  <c r="AU188" i="24"/>
  <c r="AU582" i="24"/>
  <c r="AU697" i="24"/>
  <c r="AU701" i="24"/>
  <c r="AU638" i="24"/>
  <c r="AU36" i="24"/>
  <c r="AU361" i="24"/>
  <c r="AU448" i="24"/>
  <c r="AU738" i="24"/>
  <c r="AU700" i="24"/>
  <c r="AU120" i="24"/>
  <c r="AU21" i="24"/>
  <c r="AU453" i="24"/>
  <c r="AU495" i="24"/>
  <c r="AU491" i="24"/>
  <c r="AU78" i="24"/>
  <c r="AU463" i="24"/>
  <c r="AU55" i="24"/>
  <c r="AU631" i="24"/>
  <c r="AU514" i="24"/>
  <c r="AU493" i="24"/>
  <c r="AU143" i="24"/>
  <c r="AU45" i="24"/>
  <c r="AU601" i="24"/>
  <c r="AU110" i="24"/>
  <c r="AU769" i="24"/>
  <c r="AU15" i="24"/>
  <c r="AU74" i="24"/>
  <c r="AU687" i="24"/>
  <c r="AU572" i="24"/>
  <c r="AU598" i="24"/>
  <c r="AU595" i="24"/>
  <c r="AU95" i="24"/>
  <c r="AU5" i="24"/>
  <c r="AU67" i="24"/>
  <c r="AU342" i="24"/>
  <c r="AU35" i="24"/>
  <c r="AU522" i="24"/>
  <c r="AU271" i="24"/>
  <c r="AU770" i="24"/>
  <c r="AU385" i="24"/>
  <c r="AU669" i="24"/>
  <c r="AU482" i="24"/>
  <c r="AU189" i="24"/>
  <c r="AU294" i="24"/>
  <c r="AU703" i="24"/>
  <c r="AU395" i="24"/>
  <c r="AU710" i="24"/>
  <c r="AU244" i="24"/>
  <c r="AU99" i="24"/>
  <c r="AU387" i="24"/>
  <c r="AU672" i="24"/>
  <c r="AU428" i="24"/>
  <c r="AU362" i="24"/>
  <c r="AU284" i="24"/>
  <c r="AU206" i="24"/>
  <c r="AU691" i="24"/>
  <c r="AU624" i="24"/>
  <c r="AU532" i="24"/>
  <c r="AU75" i="24"/>
  <c r="AU464" i="24"/>
  <c r="AU372" i="24"/>
  <c r="AU313" i="24"/>
  <c r="AU248" i="24"/>
  <c r="AU149" i="24"/>
  <c r="AU657" i="24"/>
  <c r="AU513" i="24"/>
  <c r="AU92" i="24"/>
  <c r="AU420" i="24"/>
  <c r="AU374" i="24"/>
  <c r="AU286" i="24"/>
  <c r="AU214" i="24"/>
  <c r="AU588" i="24"/>
  <c r="AU608" i="24"/>
  <c r="AU602" i="24"/>
  <c r="AU560" i="24"/>
  <c r="AU465" i="24"/>
  <c r="AU327" i="24"/>
  <c r="AU255" i="24"/>
  <c r="AU183" i="24"/>
  <c r="AU748" i="24"/>
  <c r="AU578" i="24"/>
  <c r="AU489" i="24"/>
  <c r="AU433" i="24"/>
  <c r="AU368" i="24"/>
  <c r="AU291" i="24"/>
  <c r="AU616" i="24"/>
  <c r="AU565" i="24"/>
  <c r="AU258" i="24"/>
  <c r="AU471" i="24"/>
  <c r="AU401" i="24"/>
  <c r="AU336" i="24"/>
  <c r="AU253" i="24"/>
  <c r="AU178" i="24"/>
  <c r="AU741" i="24"/>
  <c r="AU549" i="24"/>
  <c r="AU559" i="24"/>
  <c r="AU695" i="24"/>
  <c r="AU144" i="24"/>
  <c r="AU34" i="24"/>
  <c r="AU727" i="24"/>
  <c r="AU446" i="24"/>
  <c r="AU652" i="24"/>
  <c r="AU642" i="24"/>
  <c r="AU87" i="24"/>
  <c r="AU451" i="24"/>
  <c r="AU760" i="24"/>
  <c r="AU52" i="24"/>
  <c r="AU202" i="24"/>
  <c r="AU449" i="24"/>
  <c r="AU635" i="24"/>
  <c r="AU502" i="24"/>
  <c r="AU773" i="24"/>
  <c r="AU139" i="24"/>
  <c r="AU41" i="24"/>
  <c r="AU197" i="24"/>
  <c r="AU640" i="24"/>
  <c r="AU96" i="24"/>
  <c r="AU8" i="24"/>
  <c r="AU68" i="24"/>
  <c r="AU670" i="24"/>
  <c r="AU553" i="24"/>
  <c r="AU568" i="24"/>
  <c r="AU527" i="24"/>
  <c r="AU181" i="24"/>
  <c r="AU57" i="24"/>
  <c r="AU316" i="24"/>
  <c r="AU318" i="24"/>
  <c r="AU235" i="24"/>
  <c r="AU39" i="24"/>
  <c r="AU330" i="24"/>
  <c r="AU570" i="24"/>
  <c r="AU441" i="24"/>
  <c r="AU159" i="24"/>
  <c r="AU249" i="24"/>
  <c r="AU590" i="24"/>
  <c r="AU381" i="24"/>
  <c r="AU618" i="24"/>
  <c r="AU118" i="24"/>
  <c r="AU192" i="24"/>
  <c r="AU73" i="24"/>
  <c r="AU350" i="24"/>
  <c r="AU630" i="24"/>
  <c r="AU352" i="24"/>
  <c r="AU396" i="24"/>
  <c r="AU346" i="24"/>
  <c r="AU281" i="24"/>
  <c r="AU208" i="24"/>
  <c r="AU523" i="24"/>
  <c r="AU607" i="24"/>
  <c r="AU698" i="24"/>
  <c r="AU445" i="24"/>
  <c r="AU459" i="24"/>
  <c r="AU384" i="24"/>
  <c r="AU315" i="24"/>
  <c r="AU229" i="24"/>
  <c r="AU162" i="24"/>
  <c r="AU658" i="24"/>
  <c r="AU510" i="24"/>
  <c r="AU43" i="24"/>
  <c r="AU379" i="24"/>
  <c r="AU417" i="24"/>
  <c r="AU349" i="24"/>
  <c r="AU277" i="24"/>
  <c r="AU195" i="24"/>
  <c r="AU636" i="24"/>
  <c r="AU622" i="24"/>
  <c r="AU732" i="24"/>
  <c r="AU60" i="24"/>
  <c r="AU461" i="24"/>
  <c r="AU394" i="24"/>
  <c r="AU332" i="24"/>
  <c r="AU241" i="24"/>
  <c r="AU173" i="24"/>
  <c r="AU716" i="24"/>
  <c r="AU129" i="24"/>
  <c r="AU418" i="24"/>
  <c r="AU276" i="24"/>
  <c r="AU196" i="24"/>
  <c r="AU556" i="24"/>
  <c r="AU632" i="24"/>
  <c r="AU651" i="24"/>
  <c r="AU115" i="24"/>
  <c r="AU467" i="24"/>
  <c r="AU245" i="24"/>
  <c r="AU169" i="24"/>
  <c r="AU713" i="24"/>
  <c r="AU548" i="24"/>
  <c r="AU121" i="24"/>
  <c r="AU782" i="24"/>
  <c r="AU127" i="24"/>
  <c r="AU31" i="24"/>
  <c r="AU646" i="24"/>
  <c r="AU604" i="24"/>
  <c r="AU561" i="24"/>
  <c r="AU83" i="24"/>
  <c r="AU530" i="24"/>
  <c r="AU529" i="24"/>
  <c r="AU141" i="24"/>
  <c r="AU44" i="24"/>
  <c r="AU686" i="24"/>
  <c r="AU105" i="24"/>
  <c r="AU754" i="24"/>
  <c r="AU625" i="24"/>
  <c r="AU764" i="24"/>
  <c r="AU731" i="24"/>
  <c r="AU22" i="24"/>
  <c r="AU263" i="24"/>
  <c r="AU772" i="24"/>
  <c r="AU89" i="24"/>
  <c r="AU583" i="24"/>
  <c r="AU58" i="24"/>
  <c r="AU679" i="24"/>
  <c r="AU536" i="24"/>
  <c r="AU498" i="24"/>
  <c r="AU694" i="24"/>
  <c r="AU76" i="24"/>
  <c r="AU755" i="24"/>
  <c r="AU116" i="24"/>
  <c r="AU193" i="24"/>
  <c r="AU688" i="24"/>
  <c r="AU191" i="24"/>
  <c r="AU299" i="24"/>
  <c r="AU787" i="24"/>
  <c r="AU405" i="24"/>
  <c r="AU746" i="24"/>
  <c r="AU211" i="24"/>
  <c r="AU233" i="24"/>
  <c r="AU539" i="24"/>
  <c r="AU469" i="24"/>
  <c r="AU152" i="24"/>
  <c r="AU311" i="24"/>
  <c r="AU486" i="24"/>
  <c r="AU411" i="24"/>
  <c r="AU321" i="24"/>
  <c r="AU185" i="24"/>
  <c r="AU749" i="24"/>
  <c r="AU580" i="24"/>
  <c r="AU648" i="24"/>
  <c r="AU442" i="24"/>
  <c r="AU151" i="24"/>
  <c r="AU683" i="24"/>
  <c r="AU762" i="24"/>
  <c r="AU227" i="24"/>
  <c r="AU768" i="24"/>
  <c r="AU402" i="24"/>
  <c r="AU344" i="24"/>
  <c r="AU266" i="24"/>
  <c r="AU207" i="24"/>
  <c r="AU747" i="24"/>
  <c r="AU571" i="24"/>
  <c r="AU777" i="24"/>
  <c r="AU458" i="24"/>
  <c r="AU317" i="24"/>
  <c r="AU238" i="24"/>
  <c r="AU166" i="24"/>
  <c r="AU682" i="24"/>
  <c r="AU503" i="24"/>
  <c r="AU88" i="24"/>
  <c r="AU407" i="24"/>
  <c r="AU338" i="24"/>
  <c r="AU272" i="24"/>
  <c r="AU194" i="24"/>
  <c r="AU740" i="24"/>
  <c r="AU585" i="24"/>
  <c r="AU725" i="24"/>
  <c r="AU456" i="24"/>
  <c r="AU375" i="24"/>
  <c r="AU319" i="24"/>
  <c r="AU237" i="24"/>
  <c r="AU664" i="24"/>
  <c r="AU501" i="24"/>
  <c r="AU50" i="24"/>
  <c r="AU728" i="24"/>
  <c r="AU119" i="24"/>
  <c r="AU20" i="24"/>
  <c r="AU259" i="24"/>
  <c r="AU535" i="24"/>
  <c r="AU492" i="24"/>
  <c r="AU79" i="24"/>
  <c r="AU506" i="24"/>
  <c r="AU59" i="24"/>
  <c r="AU785" i="24"/>
  <c r="AU38" i="24"/>
  <c r="AU205" i="24"/>
  <c r="AU711" i="24"/>
  <c r="AU621" i="24"/>
  <c r="AU707" i="24"/>
  <c r="AU779" i="24"/>
  <c r="AU17" i="24"/>
  <c r="AU69" i="24"/>
  <c r="AU724" i="24"/>
  <c r="AU81" i="24"/>
  <c r="AU293" i="24"/>
  <c r="AU444" i="24"/>
  <c r="AU551" i="24"/>
  <c r="AU639" i="24"/>
  <c r="AU47" i="24"/>
  <c r="AU479" i="24"/>
  <c r="AU111" i="24"/>
  <c r="AV66" i="24" l="1" a="1"/>
  <c r="AV66" i="24" s="1"/>
  <c r="AV312" i="24" a="1"/>
  <c r="AV312" i="24" s="1"/>
  <c r="AX312" i="24" s="1"/>
  <c r="AV282" i="24" a="1"/>
  <c r="AV282" i="24" s="1"/>
  <c r="AV9" i="24" a="1"/>
  <c r="AV9" i="24" s="1"/>
  <c r="AV668" i="24" a="1"/>
  <c r="AV668" i="24" s="1"/>
  <c r="AV538" i="24" a="1"/>
  <c r="AV538" i="24" s="1"/>
  <c r="AX538" i="24" s="1"/>
  <c r="AV7" i="24" a="1"/>
  <c r="AV7" i="24" s="1"/>
  <c r="AV147" i="24" a="1"/>
  <c r="AV147" i="24" s="1"/>
  <c r="AX147" i="24" s="1"/>
  <c r="AV213" i="24" a="1"/>
  <c r="AV213" i="24" s="1"/>
  <c r="AX213" i="24" s="1"/>
  <c r="AV364" i="24" a="1"/>
  <c r="AV364" i="24" s="1"/>
  <c r="AX364" i="24" s="1"/>
  <c r="AV328" i="24" a="1"/>
  <c r="AV328" i="24" s="1"/>
  <c r="AX328" i="24" s="1"/>
  <c r="AV303" i="24" a="1"/>
  <c r="AV303" i="24" s="1"/>
  <c r="AX303" i="24" s="1"/>
  <c r="AV392" i="24" a="1"/>
  <c r="AV392" i="24" s="1"/>
  <c r="AX392" i="24" s="1"/>
  <c r="AV102" i="24" a="1"/>
  <c r="AV102" i="24" s="1"/>
  <c r="AX102" i="24" s="1"/>
  <c r="AV138" i="24" a="1"/>
  <c r="AV138" i="24" s="1"/>
  <c r="AV268" i="24" a="1"/>
  <c r="AV268" i="24" s="1"/>
  <c r="AX268" i="24" s="1"/>
  <c r="AV776" i="24" a="1"/>
  <c r="AV776" i="24" s="1"/>
  <c r="AX776" i="24" s="1"/>
  <c r="AV103" i="24" a="1"/>
  <c r="AV103" i="24" s="1"/>
  <c r="AX103" i="24" s="1"/>
  <c r="AS7" i="24"/>
  <c r="AS9" i="24"/>
  <c r="AS66" i="24"/>
  <c r="AS457" i="24"/>
  <c r="AS364" i="24"/>
  <c r="AS60" i="24"/>
  <c r="AS400" i="24"/>
  <c r="AU534" i="24"/>
  <c r="AU137" i="24"/>
  <c r="AU223" i="24"/>
  <c r="AU765" i="24"/>
  <c r="AU186" i="24"/>
  <c r="AU388" i="24"/>
  <c r="AU91" i="24"/>
  <c r="AU213" i="24"/>
  <c r="AU93" i="24"/>
  <c r="AU774" i="24"/>
  <c r="AU371" i="24"/>
  <c r="AU552" i="24"/>
  <c r="AU150" i="24"/>
  <c r="AU702" i="24"/>
  <c r="AU300" i="24"/>
  <c r="AU348" i="24"/>
  <c r="AU138" i="24"/>
  <c r="AU392" i="24"/>
  <c r="AU421" i="24"/>
  <c r="AU663" i="24"/>
  <c r="AU753" i="24"/>
  <c r="AU103" i="24"/>
  <c r="AU329" i="24"/>
  <c r="AU155" i="24"/>
  <c r="AU677" i="24"/>
  <c r="AU788" i="24"/>
  <c r="AU174" i="24"/>
  <c r="AU303" i="24"/>
  <c r="AU776" i="24"/>
  <c r="AU538" i="24"/>
  <c r="AU366" i="24"/>
  <c r="AU292" i="24"/>
  <c r="AU577" i="24"/>
  <c r="AU102" i="24"/>
  <c r="AU225" i="24"/>
  <c r="AU132" i="24"/>
  <c r="AU9" i="24"/>
  <c r="AU335" i="24"/>
  <c r="AU66" i="24"/>
  <c r="AU80" i="24"/>
  <c r="AU267" i="24"/>
  <c r="AU328" i="24"/>
  <c r="AU312" i="24"/>
  <c r="AU592" i="24"/>
  <c r="AU77" i="24"/>
  <c r="AU400" i="24"/>
  <c r="AU436" i="24"/>
  <c r="AU665" i="24"/>
  <c r="AU131" i="24"/>
  <c r="AU540" i="24"/>
  <c r="AU268" i="24"/>
  <c r="AV469" i="24" a="1"/>
  <c r="AV469" i="24" s="1"/>
  <c r="AS268" i="24"/>
  <c r="AS312" i="24"/>
  <c r="AV474" i="24" a="1"/>
  <c r="AV474" i="24" s="1"/>
  <c r="AX474" i="24" s="1"/>
  <c r="AV777" i="24" a="1"/>
  <c r="AV777" i="24" s="1"/>
  <c r="AX777" i="24" s="1"/>
  <c r="AV711" i="24" a="1"/>
  <c r="AV711" i="24" s="1"/>
  <c r="AX711" i="24" s="1"/>
  <c r="AV760" i="24" a="1"/>
  <c r="AV760" i="24" s="1"/>
  <c r="AX760" i="24" s="1"/>
  <c r="AV220" i="24" a="1"/>
  <c r="AV220" i="24" s="1"/>
  <c r="AX220" i="24" s="1"/>
  <c r="AU177" i="24"/>
  <c r="AV232" i="24" a="1"/>
  <c r="AV232" i="24" s="1"/>
  <c r="AX232" i="24" s="1"/>
  <c r="AU220" i="24"/>
  <c r="AV179" i="24" a="1"/>
  <c r="AV179" i="24" s="1"/>
  <c r="AX179" i="24" s="1"/>
  <c r="AV379" i="24" a="1"/>
  <c r="AV379" i="24" s="1"/>
  <c r="AX379" i="24" s="1"/>
  <c r="AV770" i="24" a="1"/>
  <c r="AV770" i="24" s="1"/>
  <c r="AX770" i="24" s="1"/>
  <c r="AU179" i="24"/>
  <c r="AV177" i="24" a="1"/>
  <c r="AV177" i="24" s="1"/>
  <c r="AX177" i="24" s="1"/>
  <c r="AU612" i="24"/>
  <c r="AV582" i="24" a="1"/>
  <c r="AV582" i="24" s="1"/>
  <c r="AX582" i="24" s="1"/>
  <c r="AV385" i="24" a="1"/>
  <c r="AV385" i="24" s="1"/>
  <c r="AX385" i="24" s="1"/>
  <c r="AU454" i="24"/>
  <c r="AV767" i="24" a="1"/>
  <c r="AV767" i="24" s="1"/>
  <c r="AX767" i="24" s="1"/>
  <c r="AU767" i="24"/>
  <c r="AU126" i="24"/>
  <c r="AU101" i="24"/>
  <c r="AX485" i="24"/>
  <c r="AX473" i="24"/>
  <c r="AX222" i="24"/>
  <c r="AX166" i="24"/>
  <c r="AX283" i="24"/>
  <c r="AX427" i="24"/>
  <c r="AX371" i="24"/>
  <c r="AX330" i="24"/>
  <c r="AX180" i="24"/>
  <c r="AX467" i="24"/>
  <c r="AX436" i="24"/>
  <c r="AX372" i="24"/>
  <c r="AX347" i="24"/>
  <c r="AX349" i="24"/>
  <c r="AX266" i="24"/>
  <c r="AX275" i="24"/>
  <c r="AX149" i="24"/>
  <c r="AX573" i="24"/>
  <c r="AX418" i="24"/>
  <c r="AX390" i="24"/>
  <c r="AX320" i="24"/>
  <c r="AX286" i="24"/>
  <c r="AX636" i="24"/>
  <c r="AX751" i="24"/>
  <c r="AX553" i="24"/>
  <c r="AX543" i="24"/>
  <c r="AX519" i="24"/>
  <c r="AX654" i="24"/>
  <c r="AX782" i="24"/>
  <c r="AX140" i="24"/>
  <c r="AX25" i="24"/>
  <c r="AX30" i="24"/>
  <c r="AX426" i="24"/>
  <c r="AX468" i="24"/>
  <c r="AX425" i="24"/>
  <c r="AX401" i="24"/>
  <c r="AX346" i="24"/>
  <c r="AX317" i="24"/>
  <c r="AX238" i="24"/>
  <c r="AX247" i="24"/>
  <c r="AX194" i="24"/>
  <c r="AX156" i="24"/>
  <c r="AX190" i="24"/>
  <c r="AX477" i="24"/>
  <c r="AX434" i="24"/>
  <c r="AX389" i="24"/>
  <c r="AX340" i="24"/>
  <c r="AX307" i="24"/>
  <c r="AX185" i="24"/>
  <c r="AX556" i="24"/>
  <c r="AX745" i="24"/>
  <c r="AX701" i="24"/>
  <c r="AX696" i="24"/>
  <c r="AX29" i="24"/>
  <c r="AX124" i="24"/>
  <c r="AX685" i="24"/>
  <c r="AX742" i="24"/>
  <c r="AX10" i="24"/>
  <c r="AX276" i="24"/>
  <c r="AX673" i="24"/>
  <c r="AX488" i="24"/>
  <c r="AX608" i="24"/>
  <c r="AX527" i="24"/>
  <c r="AX97" i="24"/>
  <c r="AX13" i="24"/>
  <c r="AX639" i="24"/>
  <c r="AX653" i="24"/>
  <c r="AX631" i="24"/>
  <c r="AX155" i="24"/>
  <c r="AX688" i="24"/>
  <c r="AX741" i="24"/>
  <c r="AX356" i="24"/>
  <c r="AX709" i="24"/>
  <c r="AX597" i="24"/>
  <c r="AX680" i="24"/>
  <c r="AX690" i="24"/>
  <c r="AX470" i="24"/>
  <c r="AX737" i="24"/>
  <c r="AX143" i="24"/>
  <c r="AX771" i="24"/>
  <c r="AX619" i="24"/>
  <c r="AX54" i="24"/>
  <c r="AX734" i="24"/>
  <c r="AX36" i="24"/>
  <c r="AX361" i="24"/>
  <c r="AX513" i="24"/>
  <c r="AX774" i="24"/>
  <c r="AX258" i="24"/>
  <c r="AX74" i="24"/>
  <c r="AX321" i="24"/>
  <c r="AX446" i="24"/>
  <c r="AX119" i="24"/>
  <c r="AX508" i="24"/>
  <c r="AX38" i="24"/>
  <c r="AX604" i="24"/>
  <c r="AX68" i="24"/>
  <c r="AX550" i="24"/>
  <c r="AX382" i="24"/>
  <c r="AX437" i="24"/>
  <c r="AX157" i="24"/>
  <c r="AX483" i="24"/>
  <c r="AX376" i="24"/>
  <c r="AX357" i="24"/>
  <c r="AX313" i="24"/>
  <c r="AX252" i="24"/>
  <c r="AX720" i="24"/>
  <c r="AX403" i="24"/>
  <c r="AX365" i="24"/>
  <c r="AX363" i="24"/>
  <c r="AX717" i="24"/>
  <c r="AX618" i="24"/>
  <c r="AX407" i="24"/>
  <c r="AX359" i="24"/>
  <c r="AX332" i="24"/>
  <c r="AX244" i="24"/>
  <c r="AX184" i="24"/>
  <c r="AX589" i="24"/>
  <c r="AX691" i="24"/>
  <c r="AX516" i="24"/>
  <c r="AX493" i="24"/>
  <c r="AX526" i="24"/>
  <c r="AX645" i="24"/>
  <c r="AX181" i="24"/>
  <c r="AX443" i="24"/>
  <c r="AX414" i="24"/>
  <c r="AX344" i="24"/>
  <c r="AX274" i="24"/>
  <c r="AX241" i="24"/>
  <c r="AX198" i="24"/>
  <c r="AX419" i="24"/>
  <c r="AX366" i="24"/>
  <c r="AX282" i="24"/>
  <c r="AX277" i="24"/>
  <c r="AX747" i="24"/>
  <c r="AX718" i="24"/>
  <c r="AX431" i="24"/>
  <c r="AX481" i="24"/>
  <c r="AX360" i="24"/>
  <c r="AX243" i="24"/>
  <c r="AX146" i="24"/>
  <c r="AX495" i="24"/>
  <c r="AX563" i="24"/>
  <c r="AX45" i="24"/>
  <c r="AX305" i="24"/>
  <c r="AX609" i="24"/>
  <c r="AX603" i="24"/>
  <c r="AX592" i="24"/>
  <c r="AX49" i="24"/>
  <c r="AX106" i="24"/>
  <c r="AX614" i="24"/>
  <c r="AX498" i="24"/>
  <c r="AX702" i="24"/>
  <c r="AX762" i="24"/>
  <c r="AX780" i="24"/>
  <c r="AX84" i="24"/>
  <c r="AX227" i="24"/>
  <c r="AX726" i="24"/>
  <c r="AX492" i="24"/>
  <c r="AX644" i="24"/>
  <c r="AX568" i="24"/>
  <c r="AX533" i="24"/>
  <c r="AX716" i="24"/>
  <c r="AX369" i="24"/>
  <c r="AX288" i="24"/>
  <c r="AX402" i="24"/>
  <c r="AX233" i="24"/>
  <c r="AX39" i="24"/>
  <c r="AX136" i="24"/>
  <c r="AX714" i="24"/>
  <c r="AX188" i="24"/>
  <c r="AX338" i="24"/>
  <c r="AX530" i="24"/>
  <c r="AX20" i="24"/>
  <c r="AX264" i="24"/>
  <c r="AX59" i="24"/>
  <c r="AX142" i="24"/>
  <c r="AX66" i="24"/>
  <c r="AX593" i="24"/>
  <c r="AX648" i="24"/>
  <c r="AX112" i="24"/>
  <c r="AX50" i="24"/>
  <c r="AX643" i="24"/>
  <c r="AX79" i="24"/>
  <c r="AX606" i="24"/>
  <c r="AX459" i="24"/>
  <c r="AX199" i="24"/>
  <c r="AX400" i="24"/>
  <c r="AX269" i="24"/>
  <c r="AX174" i="24"/>
  <c r="AX438" i="24"/>
  <c r="AX416" i="24"/>
  <c r="AX343" i="24"/>
  <c r="AX289" i="24"/>
  <c r="AX255" i="24"/>
  <c r="AX219" i="24"/>
  <c r="AX150" i="24"/>
  <c r="AX154" i="24"/>
  <c r="AX576" i="24"/>
  <c r="AX509" i="24"/>
  <c r="AX422" i="24"/>
  <c r="AX380" i="24"/>
  <c r="AX348" i="24"/>
  <c r="AX271" i="24"/>
  <c r="AX214" i="24"/>
  <c r="AX630" i="24"/>
  <c r="AX707" i="24"/>
  <c r="AX596" i="24"/>
  <c r="AX127" i="24"/>
  <c r="AX423" i="24"/>
  <c r="AX398" i="24"/>
  <c r="AX362" i="24"/>
  <c r="AX292" i="24"/>
  <c r="AX251" i="24"/>
  <c r="AX216" i="24"/>
  <c r="AX352" i="24"/>
  <c r="AX413" i="24"/>
  <c r="AX301" i="24"/>
  <c r="AX245" i="24"/>
  <c r="AX753" i="24"/>
  <c r="AX756" i="24"/>
  <c r="AX411" i="24"/>
  <c r="AX341" i="24"/>
  <c r="AX336" i="24"/>
  <c r="AX280" i="24"/>
  <c r="AX210" i="24"/>
  <c r="AX677" i="24"/>
  <c r="AX577" i="24"/>
  <c r="AX139" i="24"/>
  <c r="AX730" i="24"/>
  <c r="AX46" i="24"/>
  <c r="AX47" i="24"/>
  <c r="AX6" i="24"/>
  <c r="AX686" i="24"/>
  <c r="AX627" i="24"/>
  <c r="AX51" i="24"/>
  <c r="AX765" i="24"/>
  <c r="AX536" i="24"/>
  <c r="AX518" i="24"/>
  <c r="AX651" i="24"/>
  <c r="AX141" i="24"/>
  <c r="AX404" i="24"/>
  <c r="AX715" i="24"/>
  <c r="AX125" i="24"/>
  <c r="AX35" i="24"/>
  <c r="AX629" i="24"/>
  <c r="AX749" i="24"/>
  <c r="AX226" i="24"/>
  <c r="AX350" i="24"/>
  <c r="AX424" i="24"/>
  <c r="AX94" i="24"/>
  <c r="AX541" i="24"/>
  <c r="AX670" i="24"/>
  <c r="AX192" i="24"/>
  <c r="AX370" i="24"/>
  <c r="AX694" i="24"/>
  <c r="AX386" i="24"/>
  <c r="AX61" i="24"/>
  <c r="AX69" i="24"/>
  <c r="AX296" i="24"/>
  <c r="AX535" i="24"/>
  <c r="AX92" i="24"/>
  <c r="AX387" i="24"/>
  <c r="AX70" i="24"/>
  <c r="AX48" i="24"/>
  <c r="AX134" i="24"/>
  <c r="AX53" i="24"/>
  <c r="AX652" i="24"/>
  <c r="AX120" i="24"/>
  <c r="AX116" i="24"/>
  <c r="AX624" i="24"/>
  <c r="AX83" i="24"/>
  <c r="AX171" i="24"/>
  <c r="AX287" i="24"/>
  <c r="AX229" i="24"/>
  <c r="AX237" i="24"/>
  <c r="AX588" i="24"/>
  <c r="AX557" i="24"/>
  <c r="AX679" i="24"/>
  <c r="AX439" i="24"/>
  <c r="AX383" i="24"/>
  <c r="AX304" i="24"/>
  <c r="AX285" i="24"/>
  <c r="AX225" i="24"/>
  <c r="AX744" i="24"/>
  <c r="AX634" i="24"/>
  <c r="AX768" i="24"/>
  <c r="AX217" i="24"/>
  <c r="AX660" i="24"/>
  <c r="AX733" i="24"/>
  <c r="AX135" i="24"/>
  <c r="AX537" i="24"/>
  <c r="AX118" i="24"/>
  <c r="AX432" i="24"/>
  <c r="AX201" i="24"/>
  <c r="AX169" i="24"/>
  <c r="AX430" i="24"/>
  <c r="AX246" i="24"/>
  <c r="AX195" i="24"/>
  <c r="AX616" i="24"/>
  <c r="AX373" i="24"/>
  <c r="AX300" i="24"/>
  <c r="AX248" i="24"/>
  <c r="AX182" i="24"/>
  <c r="AX145" i="24"/>
  <c r="AX620" i="24"/>
  <c r="AX735" i="24"/>
  <c r="AX724" i="24"/>
  <c r="AX15" i="24"/>
  <c r="AX14" i="24"/>
  <c r="AX601" i="24"/>
  <c r="AX572" i="24"/>
  <c r="AX532" i="24"/>
  <c r="AX90" i="24"/>
  <c r="AX491" i="24"/>
  <c r="AX58" i="24"/>
  <c r="AX107" i="24"/>
  <c r="AX455" i="24"/>
  <c r="AX558" i="24"/>
  <c r="AX172" i="24"/>
  <c r="AX681" i="24"/>
  <c r="AX764" i="24"/>
  <c r="AX595" i="24"/>
  <c r="AX722" i="24"/>
  <c r="AX739" i="24"/>
  <c r="AX510" i="24"/>
  <c r="AX43" i="24"/>
  <c r="AX729" i="24"/>
  <c r="AX784" i="24"/>
  <c r="AX144" i="24"/>
  <c r="AX752" i="24"/>
  <c r="AX659" i="24"/>
  <c r="AX178" i="24"/>
  <c r="AX325" i="24"/>
  <c r="AX98" i="24"/>
  <c r="AX37" i="24"/>
  <c r="AX562" i="24"/>
  <c r="AX736" i="24"/>
  <c r="AX706" i="24"/>
  <c r="AX406" i="24"/>
  <c r="AX738" i="24"/>
  <c r="AX700" i="24"/>
  <c r="AX77" i="24"/>
  <c r="AX129" i="24"/>
  <c r="AX52" i="24"/>
  <c r="AX270" i="24"/>
  <c r="AX42" i="24"/>
  <c r="AX723" i="24"/>
  <c r="AX381" i="24"/>
  <c r="AX499" i="24"/>
  <c r="AX57" i="24"/>
  <c r="AX306" i="24"/>
  <c r="AX676" i="24"/>
  <c r="AX699" i="24"/>
  <c r="AX88" i="24"/>
  <c r="AX295" i="24"/>
  <c r="AX731" i="24"/>
  <c r="AX393" i="24"/>
  <c r="AX641" i="24"/>
  <c r="AX65" i="24"/>
  <c r="AX549" i="24"/>
  <c r="AX448" i="24"/>
  <c r="AX55" i="24"/>
  <c r="AX447" i="24"/>
  <c r="AX249" i="24"/>
  <c r="AX682" i="24"/>
  <c r="AX441" i="24"/>
  <c r="AX215" i="24"/>
  <c r="AX189" i="24"/>
  <c r="AX675" i="24"/>
  <c r="AX578" i="24"/>
  <c r="AX318" i="24"/>
  <c r="AX384" i="24"/>
  <c r="AX206" i="24"/>
  <c r="AX161" i="24"/>
  <c r="AX163" i="24"/>
  <c r="AX164" i="24"/>
  <c r="AX657" i="24"/>
  <c r="AX548" i="24"/>
  <c r="AX531" i="24"/>
  <c r="AX773" i="24"/>
  <c r="AX75" i="24"/>
  <c r="AX442" i="24"/>
  <c r="AX353" i="24"/>
  <c r="AX316" i="24"/>
  <c r="AX291" i="24"/>
  <c r="AX176" i="24"/>
  <c r="AX478" i="24"/>
  <c r="AX408" i="24"/>
  <c r="AX333" i="24"/>
  <c r="AX302" i="24"/>
  <c r="AX203" i="24"/>
  <c r="AX236" i="24"/>
  <c r="AX464" i="24"/>
  <c r="AX409" i="24"/>
  <c r="AX319" i="24"/>
  <c r="AX265" i="24"/>
  <c r="AX204" i="24"/>
  <c r="AX713" i="24"/>
  <c r="AX540" i="24"/>
  <c r="AX500" i="24"/>
  <c r="AX647" i="24"/>
  <c r="AX787" i="24"/>
  <c r="AX479" i="24"/>
  <c r="AX480" i="24"/>
  <c r="AX158" i="24"/>
  <c r="AX497" i="24"/>
  <c r="AX421" i="24"/>
  <c r="AX633" i="24"/>
  <c r="AX695" i="24"/>
  <c r="AX650" i="24"/>
  <c r="AX454" i="24"/>
  <c r="AX575" i="24"/>
  <c r="AX99" i="24"/>
  <c r="AX71" i="24"/>
  <c r="AX329" i="24"/>
  <c r="AX674" i="24"/>
  <c r="AX786" i="24"/>
  <c r="AX279" i="24"/>
  <c r="AX128" i="24"/>
  <c r="AX542" i="24"/>
  <c r="AX173" i="24"/>
  <c r="AX440" i="24"/>
  <c r="AX200" i="24"/>
  <c r="AX555" i="24"/>
  <c r="AX783" i="24"/>
  <c r="AX759" i="24"/>
  <c r="AX667" i="24"/>
  <c r="AX710" i="24"/>
  <c r="AX367" i="24"/>
  <c r="AX662" i="24"/>
  <c r="AX539" i="24"/>
  <c r="AX761" i="24"/>
  <c r="AX131" i="24"/>
  <c r="AX95" i="24"/>
  <c r="AX64" i="24"/>
  <c r="AX259" i="24"/>
  <c r="AX746" i="24"/>
  <c r="AX728" i="24"/>
  <c r="AX24" i="24"/>
  <c r="AX224" i="24"/>
  <c r="AX41" i="24"/>
  <c r="AX293" i="24"/>
  <c r="AX712" i="24"/>
  <c r="AX506" i="24"/>
  <c r="AX581" i="24"/>
  <c r="AX96" i="24"/>
  <c r="AX72" i="24"/>
  <c r="AX109" i="24"/>
  <c r="AX561" i="24"/>
  <c r="AX67" i="24"/>
  <c r="AX209" i="24"/>
  <c r="AX31" i="24"/>
  <c r="AX197" i="24"/>
  <c r="AX598" i="24"/>
  <c r="AX451" i="24"/>
  <c r="AX415" i="24"/>
  <c r="AX719" i="24"/>
  <c r="AX466" i="24"/>
  <c r="AX358" i="24"/>
  <c r="AX368" i="24"/>
  <c r="AX298" i="24"/>
  <c r="AX148" i="24"/>
  <c r="AX672" i="24"/>
  <c r="AX625" i="24"/>
  <c r="AX465" i="24"/>
  <c r="AX326" i="24"/>
  <c r="AX281" i="24"/>
  <c r="AX152" i="24"/>
  <c r="AX580" i="24"/>
  <c r="AX656" i="24"/>
  <c r="AX501" i="24"/>
  <c r="AX779" i="24"/>
  <c r="AX44" i="24"/>
  <c r="AX445" i="24"/>
  <c r="AX471" i="24"/>
  <c r="AX428" i="24"/>
  <c r="AX335" i="24"/>
  <c r="AX290" i="24"/>
  <c r="AX211" i="24"/>
  <c r="AX758" i="24"/>
  <c r="AX482" i="24"/>
  <c r="AX339" i="24"/>
  <c r="AX208" i="24"/>
  <c r="AX788" i="24"/>
  <c r="AX721" i="24"/>
  <c r="AX469" i="24"/>
  <c r="AX310" i="24"/>
  <c r="AX284" i="24"/>
  <c r="AX748" i="24"/>
  <c r="AX665" i="24"/>
  <c r="AX697" i="24"/>
  <c r="AX638" i="24"/>
  <c r="AX429" i="24"/>
  <c r="AX622" i="24"/>
  <c r="AX534" i="24"/>
  <c r="AX123" i="24"/>
  <c r="AX76" i="24"/>
  <c r="AX56" i="24"/>
  <c r="AX396" i="24"/>
  <c r="AX637" i="24"/>
  <c r="AX740" i="24"/>
  <c r="AX502" i="24"/>
  <c r="AX487" i="24"/>
  <c r="AX105" i="24"/>
  <c r="AX732" i="24"/>
  <c r="AX591" i="24"/>
  <c r="AX8" i="24"/>
  <c r="AX40" i="24"/>
  <c r="AX664" i="24"/>
  <c r="AX242" i="24"/>
  <c r="AX546" i="24"/>
  <c r="AX632" i="24"/>
  <c r="AX113" i="24"/>
  <c r="AX33" i="24"/>
  <c r="AX21" i="24"/>
  <c r="AX524" i="24"/>
  <c r="AX594" i="24"/>
  <c r="AX505" i="24"/>
  <c r="AX613" i="24"/>
  <c r="AX314" i="24"/>
  <c r="AX687" i="24"/>
  <c r="AX607" i="24"/>
  <c r="AX649" i="24"/>
  <c r="AX772" i="24"/>
  <c r="AX7" i="24"/>
  <c r="AX27" i="24"/>
  <c r="AX781" i="24"/>
  <c r="AX584" i="24"/>
  <c r="AX18" i="24"/>
  <c r="AX755" i="24"/>
  <c r="AX263" i="24"/>
  <c r="AX187" i="24"/>
  <c r="AX775" i="24"/>
  <c r="AX628" i="24"/>
  <c r="AX496" i="24"/>
  <c r="AX122" i="24"/>
  <c r="AX683" i="24"/>
  <c r="AX23" i="24"/>
  <c r="AX202" i="24"/>
  <c r="AX763" i="24"/>
  <c r="AX444" i="24"/>
  <c r="AX114" i="24"/>
  <c r="AX458" i="24"/>
  <c r="AX684" i="24"/>
  <c r="AX486" i="24"/>
  <c r="AX375" i="24"/>
  <c r="AX327" i="24"/>
  <c r="AX218" i="24"/>
  <c r="AX523" i="24"/>
  <c r="AX484" i="24"/>
  <c r="AX374" i="24"/>
  <c r="AX278" i="24"/>
  <c r="AX297" i="24"/>
  <c r="AX228" i="24"/>
  <c r="AX159" i="24"/>
  <c r="AX661" i="24"/>
  <c r="AX472" i="24"/>
  <c r="AX399" i="24"/>
  <c r="AX354" i="24"/>
  <c r="AX322" i="24"/>
  <c r="AX315" i="24"/>
  <c r="AX234" i="24"/>
  <c r="AX692" i="24"/>
  <c r="AX529" i="24"/>
  <c r="AX11" i="24"/>
  <c r="AX80" i="24"/>
  <c r="AX727" i="24"/>
  <c r="AX476" i="24"/>
  <c r="AX417" i="24"/>
  <c r="AX331" i="24"/>
  <c r="AX250" i="24"/>
  <c r="AX253" i="24"/>
  <c r="AX183" i="24"/>
  <c r="AX461" i="24"/>
  <c r="AX412" i="24"/>
  <c r="AX267" i="24"/>
  <c r="AX235" i="24"/>
  <c r="AX170" i="24"/>
  <c r="AX345" i="24"/>
  <c r="AX230" i="24"/>
  <c r="AX207" i="24"/>
  <c r="AX789" i="24"/>
  <c r="AX570" i="24"/>
  <c r="AX599" i="24"/>
  <c r="AX559" i="24"/>
  <c r="AX703" i="24"/>
  <c r="AX130" i="24"/>
  <c r="AX560" i="24"/>
  <c r="AX405" i="24"/>
  <c r="AX757" i="24"/>
  <c r="AX525" i="24"/>
  <c r="AX231" i="24"/>
  <c r="AX342" i="24"/>
  <c r="AX567" i="24"/>
  <c r="AX565" i="24"/>
  <c r="AX377" i="24"/>
  <c r="AX743" i="24"/>
  <c r="AX503" i="24"/>
  <c r="AX769" i="24"/>
  <c r="AX26" i="24"/>
  <c r="AX272" i="24"/>
  <c r="AX511" i="24"/>
  <c r="AX28" i="24"/>
  <c r="AX583" i="24"/>
  <c r="AX12" i="24"/>
  <c r="AX16" i="24"/>
  <c r="AX490" i="24"/>
  <c r="AX545" i="24"/>
  <c r="AX571" i="24"/>
  <c r="AX309" i="24"/>
  <c r="AX435" i="24"/>
  <c r="AX547" i="24"/>
  <c r="AX626" i="24"/>
  <c r="AX175" i="24"/>
  <c r="AX311" i="24"/>
  <c r="AX337" i="24"/>
  <c r="AX262" i="24"/>
  <c r="AX132" i="24"/>
  <c r="AX600" i="24"/>
  <c r="AX623" i="24"/>
  <c r="AX635" i="24"/>
  <c r="AX551" i="24"/>
  <c r="AX590" i="24"/>
  <c r="AX81" i="24"/>
  <c r="AX410" i="24"/>
  <c r="AX617" i="24"/>
  <c r="AX725" i="24"/>
  <c r="AX658" i="24"/>
  <c r="AX564" i="24"/>
  <c r="AX110" i="24"/>
  <c r="AX750" i="24"/>
  <c r="AX602" i="24"/>
  <c r="AX104" i="24"/>
  <c r="AX585" i="24"/>
  <c r="AX5" i="24"/>
  <c r="AX452" i="24"/>
  <c r="AX642" i="24"/>
  <c r="AX261" i="24"/>
  <c r="AX117" i="24"/>
  <c r="AX126" i="24"/>
  <c r="AX450" i="24"/>
  <c r="AX62" i="24"/>
  <c r="AX494" i="24"/>
  <c r="AX334" i="24"/>
  <c r="AX273" i="24"/>
  <c r="AX212" i="24"/>
  <c r="AX165" i="24"/>
  <c r="AX433" i="24"/>
  <c r="AX391" i="24"/>
  <c r="AX323" i="24"/>
  <c r="AX257" i="24"/>
  <c r="AX186" i="24"/>
  <c r="AX554" i="24"/>
  <c r="AX611" i="24"/>
  <c r="AX610" i="24"/>
  <c r="AX394" i="24"/>
  <c r="AX256" i="24"/>
  <c r="AX196" i="24"/>
  <c r="AX167" i="24"/>
  <c r="AX615" i="24"/>
  <c r="AX101" i="24"/>
  <c r="AX640" i="24"/>
  <c r="AX89" i="24"/>
  <c r="AX91" i="24"/>
  <c r="AX22" i="24"/>
  <c r="AX462" i="24"/>
  <c r="AX378" i="24"/>
  <c r="AX254" i="24"/>
  <c r="AX260" i="24"/>
  <c r="AX162" i="24"/>
  <c r="AX395" i="24"/>
  <c r="AX351" i="24"/>
  <c r="AX308" i="24"/>
  <c r="AX522" i="24"/>
  <c r="AX460" i="24"/>
  <c r="AX456" i="24"/>
  <c r="AX388" i="24"/>
  <c r="AX355" i="24"/>
  <c r="AX223" i="24"/>
  <c r="AX153" i="24"/>
  <c r="AX552" i="24"/>
  <c r="AX704" i="24"/>
  <c r="AX121" i="24"/>
  <c r="AX78" i="24"/>
  <c r="AX60" i="24"/>
  <c r="AX698" i="24"/>
  <c r="AX32" i="24"/>
  <c r="AX449" i="24"/>
  <c r="AX299" i="24"/>
  <c r="AX754" i="24"/>
  <c r="AX512" i="24"/>
  <c r="AX133" i="24"/>
  <c r="AX294" i="24"/>
  <c r="AX666" i="24"/>
  <c r="AX507" i="24"/>
  <c r="AX489" i="24"/>
  <c r="AX86" i="24"/>
  <c r="AX517" i="24"/>
  <c r="AX475" i="24"/>
  <c r="AX193" i="24"/>
  <c r="AX678" i="24"/>
  <c r="AX504" i="24"/>
  <c r="AX138" i="24"/>
  <c r="AX93" i="24"/>
  <c r="AX108" i="24"/>
  <c r="AX514" i="24"/>
  <c r="AX586" i="24"/>
  <c r="AX151" i="24"/>
  <c r="AX457" i="24"/>
  <c r="AX579" i="24"/>
  <c r="AX671" i="24"/>
  <c r="AX191" i="24"/>
  <c r="AX239" i="24"/>
  <c r="AX168" i="24"/>
  <c r="AX34" i="24"/>
  <c r="AX766" i="24"/>
  <c r="AX544" i="24"/>
  <c r="AX668" i="24"/>
  <c r="AX324" i="24"/>
  <c r="AX420" i="24"/>
  <c r="AX240" i="24"/>
  <c r="AX663" i="24"/>
  <c r="AX785" i="24"/>
  <c r="AX100" i="24"/>
  <c r="AX17" i="24"/>
  <c r="AX205" i="24"/>
  <c r="AX693" i="24"/>
  <c r="AX574" i="24"/>
  <c r="AX63" i="24"/>
  <c r="AX397" i="24"/>
  <c r="AX19" i="24"/>
  <c r="AX655" i="24"/>
  <c r="AX115" i="24"/>
  <c r="AX137" i="24"/>
  <c r="AX73" i="24"/>
  <c r="AX621" i="24"/>
  <c r="AX463" i="24"/>
  <c r="AX705" i="24"/>
  <c r="AX9" i="24"/>
  <c r="AX453" i="24"/>
  <c r="AX87" i="24"/>
  <c r="AX111" i="24"/>
  <c r="AX669" i="24"/>
  <c r="AX82" i="24"/>
  <c r="AX646" i="24"/>
  <c r="AU668" i="24" l="1"/>
  <c r="AU364" i="24"/>
  <c r="AU282" i="24"/>
  <c r="AU7" i="24"/>
  <c r="AU457" i="24"/>
  <c r="AV221" i="24" a="1"/>
  <c r="AV221" i="24" s="1"/>
  <c r="AX221" i="24" s="1"/>
  <c r="AV612" i="24" a="1"/>
  <c r="AV612" i="24" s="1"/>
  <c r="AX612" i="24" s="1"/>
  <c r="AV708" i="24" a="1"/>
  <c r="AV708" i="24" s="1"/>
  <c r="AX708" i="24" s="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<sst xmlns="http://schemas.openxmlformats.org/spreadsheetml/2006/main" count="8015" uniqueCount="2157">
  <si>
    <r>
      <t xml:space="preserve">New Positions (P.No. = </t>
    </r>
    <r>
      <rPr>
        <b/>
        <sz val="11"/>
        <color rgb="FFFF0000"/>
        <rFont val="Calibri"/>
        <family val="2"/>
        <scheme val="minor"/>
      </rPr>
      <t>TBD</t>
    </r>
    <r>
      <rPr>
        <b/>
        <sz val="11"/>
        <color theme="1"/>
        <rFont val="Calibri"/>
        <family val="2"/>
        <scheme val="minor"/>
      </rPr>
      <t xml:space="preserve"> / Employee = </t>
    </r>
    <r>
      <rPr>
        <b/>
        <sz val="11"/>
        <color rgb="FFFF0000"/>
        <rFont val="Calibri"/>
        <family val="2"/>
        <scheme val="minor"/>
      </rPr>
      <t>NN</t>
    </r>
    <r>
      <rPr>
        <b/>
        <sz val="11"/>
        <color theme="1"/>
        <rFont val="Calibri"/>
        <family val="2"/>
        <scheme val="minor"/>
      </rPr>
      <t>)</t>
    </r>
  </si>
  <si>
    <t>INCUMBANT</t>
  </si>
  <si>
    <t>TOTAL</t>
  </si>
  <si>
    <t>FUNC.-NO</t>
  </si>
  <si>
    <t>JOB-TITLE</t>
  </si>
  <si>
    <t>BUDGET
INFORMATION</t>
  </si>
  <si>
    <r>
      <t xml:space="preserve">Branch
</t>
    </r>
    <r>
      <rPr>
        <sz val="10"/>
        <color rgb="FFFFC000"/>
        <rFont val="Calibri"/>
        <family val="2"/>
        <scheme val="minor"/>
      </rPr>
      <t>Cost Unit</t>
    </r>
  </si>
  <si>
    <r>
      <t xml:space="preserve">Branch
</t>
    </r>
    <r>
      <rPr>
        <sz val="10"/>
        <color rgb="FFFFC000"/>
        <rFont val="Calibri"/>
        <family val="2"/>
        <scheme val="minor"/>
      </rPr>
      <t>Residence</t>
    </r>
  </si>
  <si>
    <t>CC
(FIBU)</t>
  </si>
  <si>
    <t>DEPARTMENT</t>
  </si>
  <si>
    <t>SUPERVISOR</t>
  </si>
  <si>
    <t>SPLIT</t>
  </si>
  <si>
    <t>ACT. VALID
FROM</t>
  </si>
  <si>
    <t>ACT. VALID
TILL</t>
  </si>
  <si>
    <t>STOPPED
ON</t>
  </si>
  <si>
    <t>P-No.</t>
  </si>
  <si>
    <t>Employee</t>
  </si>
  <si>
    <t>Join</t>
  </si>
  <si>
    <t>Exit</t>
  </si>
  <si>
    <t>Contract</t>
  </si>
  <si>
    <t>Status</t>
  </si>
  <si>
    <t>Remark</t>
  </si>
  <si>
    <t>Change
Log</t>
  </si>
  <si>
    <t>WAZ2</t>
  </si>
  <si>
    <t>FTE
Base</t>
  </si>
  <si>
    <t>Salary Base</t>
  </si>
  <si>
    <t>FTE 01</t>
  </si>
  <si>
    <t>SAL 01</t>
  </si>
  <si>
    <t>FTE 02</t>
  </si>
  <si>
    <t>SAL 02</t>
  </si>
  <si>
    <t>FTE 03</t>
  </si>
  <si>
    <t>SAL 03</t>
  </si>
  <si>
    <t>FTE 04</t>
  </si>
  <si>
    <t>SAL 04</t>
  </si>
  <si>
    <t>FTE 05</t>
  </si>
  <si>
    <t>SAL 05</t>
  </si>
  <si>
    <t>FTE 06</t>
  </si>
  <si>
    <t>SAL 06</t>
  </si>
  <si>
    <t>FTE 07</t>
  </si>
  <si>
    <t>SAL 07</t>
  </si>
  <si>
    <t>FTE 08</t>
  </si>
  <si>
    <t>SAL 08</t>
  </si>
  <si>
    <t>FTE 09</t>
  </si>
  <si>
    <t>SAL 09</t>
  </si>
  <si>
    <t>FTE 10</t>
  </si>
  <si>
    <t>SAL 10</t>
  </si>
  <si>
    <t>FTE 11</t>
  </si>
  <si>
    <t>SAL 11</t>
  </si>
  <si>
    <t>FTE 12</t>
  </si>
  <si>
    <t>SAL 12</t>
  </si>
  <si>
    <t>FTE
AVERAGE</t>
  </si>
  <si>
    <t>SALARY
TOTAL</t>
  </si>
  <si>
    <t>200-0001</t>
  </si>
  <si>
    <t>ONGOING BUDGET</t>
  </si>
  <si>
    <t>NO</t>
  </si>
  <si>
    <t>Salaried</t>
  </si>
  <si>
    <t>200-0002</t>
  </si>
  <si>
    <t>200-0003</t>
  </si>
  <si>
    <t>200-0004</t>
  </si>
  <si>
    <t>200-0005</t>
  </si>
  <si>
    <t>200-0006</t>
  </si>
  <si>
    <t>200-0007</t>
  </si>
  <si>
    <t>200-0008</t>
  </si>
  <si>
    <t>200-0009</t>
  </si>
  <si>
    <t>200-0010</t>
  </si>
  <si>
    <t>200-0011</t>
  </si>
  <si>
    <t>200-0012</t>
  </si>
  <si>
    <t>200-0013</t>
  </si>
  <si>
    <t>200-0014</t>
  </si>
  <si>
    <t>200-0015</t>
  </si>
  <si>
    <t>200-0016</t>
  </si>
  <si>
    <t>200-0017</t>
  </si>
  <si>
    <t>200-0018</t>
  </si>
  <si>
    <t>200-0019</t>
  </si>
  <si>
    <t>200-0020</t>
  </si>
  <si>
    <t>200-0021</t>
  </si>
  <si>
    <t>200-0022</t>
  </si>
  <si>
    <t>200-0023</t>
  </si>
  <si>
    <t>200-0024</t>
  </si>
  <si>
    <t>200-0025</t>
  </si>
  <si>
    <t>200-0026</t>
  </si>
  <si>
    <t>200-0027</t>
  </si>
  <si>
    <t>200-0028</t>
  </si>
  <si>
    <t>200-0029</t>
  </si>
  <si>
    <t>200-0030</t>
  </si>
  <si>
    <t>200-0031</t>
  </si>
  <si>
    <t>200-0032</t>
  </si>
  <si>
    <t>200-0033</t>
  </si>
  <si>
    <t>200-0034</t>
  </si>
  <si>
    <t>200-0035</t>
  </si>
  <si>
    <t>200-0036</t>
  </si>
  <si>
    <t>200-0037</t>
  </si>
  <si>
    <t>200-0038</t>
  </si>
  <si>
    <t>200-0039</t>
  </si>
  <si>
    <t>200-0040</t>
  </si>
  <si>
    <t>200-0041</t>
  </si>
  <si>
    <t>200-0042</t>
  </si>
  <si>
    <t>200-0043</t>
  </si>
  <si>
    <t>200-0044</t>
  </si>
  <si>
    <t>200-0045</t>
  </si>
  <si>
    <t>200-0046</t>
  </si>
  <si>
    <t>200-0047</t>
  </si>
  <si>
    <t>200-0048</t>
  </si>
  <si>
    <t>200-0049</t>
  </si>
  <si>
    <t>Apprentice (TEC)</t>
  </si>
  <si>
    <t>200-0050</t>
  </si>
  <si>
    <t>200-0051</t>
  </si>
  <si>
    <t>200-0052</t>
  </si>
  <si>
    <t>200-0053</t>
  </si>
  <si>
    <t>200-0054</t>
  </si>
  <si>
    <t>200-0055</t>
  </si>
  <si>
    <t>200-0056</t>
  </si>
  <si>
    <t>200-0058</t>
  </si>
  <si>
    <t>200-0060</t>
  </si>
  <si>
    <t>200-0061</t>
  </si>
  <si>
    <t>200-0062</t>
  </si>
  <si>
    <t>200-0063</t>
  </si>
  <si>
    <t>200-0064</t>
  </si>
  <si>
    <t>200-0067</t>
  </si>
  <si>
    <t>200-0069</t>
  </si>
  <si>
    <t>200-0071</t>
  </si>
  <si>
    <t>200-0072</t>
  </si>
  <si>
    <t>200-0073</t>
  </si>
  <si>
    <t>200-0075</t>
  </si>
  <si>
    <t>200-0077</t>
  </si>
  <si>
    <t>200-0078</t>
  </si>
  <si>
    <t>200-0080</t>
  </si>
  <si>
    <t>200-0082</t>
  </si>
  <si>
    <t>200-0083</t>
  </si>
  <si>
    <t>200-0084</t>
  </si>
  <si>
    <t>200-0085</t>
  </si>
  <si>
    <t>200-0086</t>
  </si>
  <si>
    <t>200-0087</t>
  </si>
  <si>
    <t>200-0088</t>
  </si>
  <si>
    <t>200-0089</t>
  </si>
  <si>
    <t>200-0090</t>
  </si>
  <si>
    <t>200-0091</t>
  </si>
  <si>
    <t>200-0092</t>
  </si>
  <si>
    <t>200-0093</t>
  </si>
  <si>
    <t>200-0094</t>
  </si>
  <si>
    <t>200-0095</t>
  </si>
  <si>
    <t>200-0096</t>
  </si>
  <si>
    <t>200-0097</t>
  </si>
  <si>
    <t>200-0098</t>
  </si>
  <si>
    <t>200-0099</t>
  </si>
  <si>
    <t>200-0100</t>
  </si>
  <si>
    <t>200-0101</t>
  </si>
  <si>
    <t>200-0103</t>
  </si>
  <si>
    <t>200-0104</t>
  </si>
  <si>
    <t>200-0105</t>
  </si>
  <si>
    <t>200-0106</t>
  </si>
  <si>
    <t>200-0107</t>
  </si>
  <si>
    <t>200-0108</t>
  </si>
  <si>
    <t>200-0110</t>
  </si>
  <si>
    <t>200-0111</t>
  </si>
  <si>
    <t>Apprentice (COM)</t>
  </si>
  <si>
    <t>200-0112</t>
  </si>
  <si>
    <t>200-0113</t>
  </si>
  <si>
    <t>200-0114</t>
  </si>
  <si>
    <t>200-0115</t>
  </si>
  <si>
    <t>200-0116</t>
  </si>
  <si>
    <t>200-0120</t>
  </si>
  <si>
    <t>200-0121</t>
  </si>
  <si>
    <t>200-0123</t>
  </si>
  <si>
    <t>200-0124</t>
  </si>
  <si>
    <t>200-0125</t>
  </si>
  <si>
    <t>200-0126</t>
  </si>
  <si>
    <t>200-0127</t>
  </si>
  <si>
    <t>200-0129</t>
  </si>
  <si>
    <t>200-0130</t>
  </si>
  <si>
    <t>200-0131</t>
  </si>
  <si>
    <t>200-0132</t>
  </si>
  <si>
    <t>200-0133</t>
  </si>
  <si>
    <t>200-0134</t>
  </si>
  <si>
    <t>200-0135</t>
  </si>
  <si>
    <t>200-0136</t>
  </si>
  <si>
    <t>200-0137</t>
  </si>
  <si>
    <t>200-0138</t>
  </si>
  <si>
    <t>200-0139</t>
  </si>
  <si>
    <t>200-0140</t>
  </si>
  <si>
    <t>200-0141</t>
  </si>
  <si>
    <t>200-0142</t>
  </si>
  <si>
    <t>200-0143</t>
  </si>
  <si>
    <t>200-0144</t>
  </si>
  <si>
    <t>200-0145</t>
  </si>
  <si>
    <t>200-0146</t>
  </si>
  <si>
    <t>200-0147</t>
  </si>
  <si>
    <t>200-0148</t>
  </si>
  <si>
    <t>200-0149</t>
  </si>
  <si>
    <t>200-0150</t>
  </si>
  <si>
    <t>200-0151</t>
  </si>
  <si>
    <t>200-0152</t>
  </si>
  <si>
    <t>200-0153</t>
  </si>
  <si>
    <t>205-0001</t>
  </si>
  <si>
    <t>205-0002</t>
  </si>
  <si>
    <t>205-0003</t>
  </si>
  <si>
    <t>205-0004</t>
  </si>
  <si>
    <t>205-0005</t>
  </si>
  <si>
    <t>205-0006</t>
  </si>
  <si>
    <t>205-0007</t>
  </si>
  <si>
    <t>205-0008</t>
  </si>
  <si>
    <t>205-0009</t>
  </si>
  <si>
    <t>205-0010</t>
  </si>
  <si>
    <t>205-0011</t>
  </si>
  <si>
    <t>205-0012</t>
  </si>
  <si>
    <t>205-0013</t>
  </si>
  <si>
    <t>205-0014</t>
  </si>
  <si>
    <t>205-0015</t>
  </si>
  <si>
    <t>205-0016</t>
  </si>
  <si>
    <t>205-0017</t>
  </si>
  <si>
    <t>205-0019</t>
  </si>
  <si>
    <t>205-0020</t>
  </si>
  <si>
    <t>205-0021</t>
  </si>
  <si>
    <t>205-0022</t>
  </si>
  <si>
    <t>205-0023</t>
  </si>
  <si>
    <t>205-0024</t>
  </si>
  <si>
    <t>205-0025</t>
  </si>
  <si>
    <t>205-0026</t>
  </si>
  <si>
    <t>205-0027</t>
  </si>
  <si>
    <t>210-0001</t>
  </si>
  <si>
    <t>210-0002</t>
  </si>
  <si>
    <t>210-0003</t>
  </si>
  <si>
    <t>210-0004</t>
  </si>
  <si>
    <t>210-0005</t>
  </si>
  <si>
    <t>210-0007</t>
  </si>
  <si>
    <t>210-0008</t>
  </si>
  <si>
    <t>210-0009</t>
  </si>
  <si>
    <t>210-0010</t>
  </si>
  <si>
    <t>210-0011</t>
  </si>
  <si>
    <t>210-0012</t>
  </si>
  <si>
    <t>210-0013</t>
  </si>
  <si>
    <t>210-0014</t>
  </si>
  <si>
    <t>210-0015</t>
  </si>
  <si>
    <t>210-0017</t>
  </si>
  <si>
    <t>210-0018</t>
  </si>
  <si>
    <t>210-0019</t>
  </si>
  <si>
    <t>210-0020</t>
  </si>
  <si>
    <t>EXTRAORDINARY CFY</t>
  </si>
  <si>
    <t>210-0021</t>
  </si>
  <si>
    <t>TBD</t>
  </si>
  <si>
    <t>NN</t>
  </si>
  <si>
    <t>210-0022</t>
  </si>
  <si>
    <t>210-0023</t>
  </si>
  <si>
    <t>210-0024</t>
  </si>
  <si>
    <t>210-0025</t>
  </si>
  <si>
    <t>210-0026</t>
  </si>
  <si>
    <t>210-0027</t>
  </si>
  <si>
    <t>210-0028</t>
  </si>
  <si>
    <t>210-0029</t>
  </si>
  <si>
    <t>210-0030</t>
  </si>
  <si>
    <t>210-0031</t>
  </si>
  <si>
    <t>210-0032</t>
  </si>
  <si>
    <t>210-0033</t>
  </si>
  <si>
    <t>210-0034</t>
  </si>
  <si>
    <t>210-0035</t>
  </si>
  <si>
    <t>210-0036</t>
  </si>
  <si>
    <t>210-0037</t>
  </si>
  <si>
    <t>210-0038</t>
  </si>
  <si>
    <t>210-0039</t>
  </si>
  <si>
    <t>210-0040</t>
  </si>
  <si>
    <t>210-0041</t>
  </si>
  <si>
    <t>210-0042</t>
  </si>
  <si>
    <t>210-0043</t>
  </si>
  <si>
    <t>210-0044</t>
  </si>
  <si>
    <t>210-0045</t>
  </si>
  <si>
    <t>210-0046</t>
  </si>
  <si>
    <t>210-0047</t>
  </si>
  <si>
    <t>210-0048</t>
  </si>
  <si>
    <t>210-0049</t>
  </si>
  <si>
    <t>210-0050</t>
  </si>
  <si>
    <t>210-0052</t>
  </si>
  <si>
    <t>210-0053</t>
  </si>
  <si>
    <t>210-0054</t>
  </si>
  <si>
    <t>210-0055</t>
  </si>
  <si>
    <t>210-0056</t>
  </si>
  <si>
    <t>210-0057</t>
  </si>
  <si>
    <t>210-0058</t>
  </si>
  <si>
    <t>210-0059</t>
  </si>
  <si>
    <t>210-0060</t>
  </si>
  <si>
    <t>210-0061</t>
  </si>
  <si>
    <t>210-0062</t>
  </si>
  <si>
    <t>210-0063</t>
  </si>
  <si>
    <t>210-0064</t>
  </si>
  <si>
    <t>210-0065</t>
  </si>
  <si>
    <t>210-0066</t>
  </si>
  <si>
    <t>210-0067</t>
  </si>
  <si>
    <t>210-0068</t>
  </si>
  <si>
    <t>210-0070</t>
  </si>
  <si>
    <t>210-0071</t>
  </si>
  <si>
    <t>210-0072</t>
  </si>
  <si>
    <t>210-0073</t>
  </si>
  <si>
    <t>210-0074</t>
  </si>
  <si>
    <t>210-0075</t>
  </si>
  <si>
    <t>210-0076</t>
  </si>
  <si>
    <t>International</t>
  </si>
  <si>
    <t>210-0077</t>
  </si>
  <si>
    <t>210-0079</t>
  </si>
  <si>
    <t>210-0080</t>
  </si>
  <si>
    <t>210-0084</t>
  </si>
  <si>
    <t>210-0085</t>
  </si>
  <si>
    <t>210-0086</t>
  </si>
  <si>
    <t>210-0087</t>
  </si>
  <si>
    <t>210-0088</t>
  </si>
  <si>
    <t>210-0089</t>
  </si>
  <si>
    <t>210-0090</t>
  </si>
  <si>
    <t>210-0091</t>
  </si>
  <si>
    <t>210-0092</t>
  </si>
  <si>
    <t>210-0093</t>
  </si>
  <si>
    <t>210-0094</t>
  </si>
  <si>
    <t>210-0095</t>
  </si>
  <si>
    <t>210-0096</t>
  </si>
  <si>
    <t>Student</t>
  </si>
  <si>
    <t>210-0099</t>
  </si>
  <si>
    <t>210-0100</t>
  </si>
  <si>
    <t>210-0101</t>
  </si>
  <si>
    <t>210-0102</t>
  </si>
  <si>
    <t>210-0103</t>
  </si>
  <si>
    <t>210-0104</t>
  </si>
  <si>
    <t>210-0105</t>
  </si>
  <si>
    <t>210-0106</t>
  </si>
  <si>
    <t>210-0107</t>
  </si>
  <si>
    <t>210-0108</t>
  </si>
  <si>
    <t>210-0109</t>
  </si>
  <si>
    <t>210-0110</t>
  </si>
  <si>
    <t>210-0111</t>
  </si>
  <si>
    <t>210-0112</t>
  </si>
  <si>
    <t>210-0113</t>
  </si>
  <si>
    <t>210-0114</t>
  </si>
  <si>
    <t>210-0115</t>
  </si>
  <si>
    <t>210-0116</t>
  </si>
  <si>
    <t>210-0117</t>
  </si>
  <si>
    <t>210-0118</t>
  </si>
  <si>
    <t>210-0119</t>
  </si>
  <si>
    <t>210-0120</t>
  </si>
  <si>
    <t>210-0121</t>
  </si>
  <si>
    <t>210-0122</t>
  </si>
  <si>
    <t>210-0124</t>
  </si>
  <si>
    <t>210-0125</t>
  </si>
  <si>
    <t>210-0126</t>
  </si>
  <si>
    <t>210-0127</t>
  </si>
  <si>
    <t>210-0128</t>
  </si>
  <si>
    <t>210-0130</t>
  </si>
  <si>
    <t>210-0132</t>
  </si>
  <si>
    <t>210-0133</t>
  </si>
  <si>
    <t>210-0134</t>
  </si>
  <si>
    <t>210-0135</t>
  </si>
  <si>
    <t>210-0136</t>
  </si>
  <si>
    <t>210-0137</t>
  </si>
  <si>
    <t>210-0139</t>
  </si>
  <si>
    <t>210-0140</t>
  </si>
  <si>
    <t>210-0141</t>
  </si>
  <si>
    <t>210-0142</t>
  </si>
  <si>
    <t>210-0143</t>
  </si>
  <si>
    <t>210-0144</t>
  </si>
  <si>
    <t>210-0145</t>
  </si>
  <si>
    <t>210-0146</t>
  </si>
  <si>
    <t>210-0147</t>
  </si>
  <si>
    <t>210-0148</t>
  </si>
  <si>
    <t>210-0149</t>
  </si>
  <si>
    <t>210-0150</t>
  </si>
  <si>
    <t>210-0151</t>
  </si>
  <si>
    <t>210-0152</t>
  </si>
  <si>
    <t>210-0153</t>
  </si>
  <si>
    <t>210-0154</t>
  </si>
  <si>
    <t>210-0155</t>
  </si>
  <si>
    <t>210-0156</t>
  </si>
  <si>
    <t>210-0157</t>
  </si>
  <si>
    <t>210-0158</t>
  </si>
  <si>
    <t>210-0159</t>
  </si>
  <si>
    <t>210-0160</t>
  </si>
  <si>
    <t>210-0161</t>
  </si>
  <si>
    <t>210-0162</t>
  </si>
  <si>
    <t>210-0163</t>
  </si>
  <si>
    <t>210-0164</t>
  </si>
  <si>
    <t>210-0165</t>
  </si>
  <si>
    <t>210-0166</t>
  </si>
  <si>
    <t>210-0167</t>
  </si>
  <si>
    <t>210-0168</t>
  </si>
  <si>
    <t>210-0169</t>
  </si>
  <si>
    <t>210-0170</t>
  </si>
  <si>
    <t>210-0171</t>
  </si>
  <si>
    <t>210-0172</t>
  </si>
  <si>
    <t>210-0173</t>
  </si>
  <si>
    <t>210-0174</t>
  </si>
  <si>
    <t>210-0175</t>
  </si>
  <si>
    <t>210-0176</t>
  </si>
  <si>
    <t>210-0177</t>
  </si>
  <si>
    <t>210-0178</t>
  </si>
  <si>
    <t>210-0179</t>
  </si>
  <si>
    <t>210-0180</t>
  </si>
  <si>
    <t>210-0181</t>
  </si>
  <si>
    <t>210-0182</t>
  </si>
  <si>
    <t>210-0183</t>
  </si>
  <si>
    <t>210-0184</t>
  </si>
  <si>
    <t>210-0185</t>
  </si>
  <si>
    <t>210-0186</t>
  </si>
  <si>
    <t>210-0187</t>
  </si>
  <si>
    <t>210-0188</t>
  </si>
  <si>
    <t>210-0189</t>
  </si>
  <si>
    <t>210-0190</t>
  </si>
  <si>
    <t>210-0191</t>
  </si>
  <si>
    <t>210-0192</t>
  </si>
  <si>
    <t>210-0193</t>
  </si>
  <si>
    <t>210-0194</t>
  </si>
  <si>
    <t>210-0195</t>
  </si>
  <si>
    <t>210-0196</t>
  </si>
  <si>
    <t>210-0197</t>
  </si>
  <si>
    <t>210-0198</t>
  </si>
  <si>
    <t>210-0199</t>
  </si>
  <si>
    <t>210-0200</t>
  </si>
  <si>
    <t>210-0201</t>
  </si>
  <si>
    <t>210-0202</t>
  </si>
  <si>
    <t>210-0203</t>
  </si>
  <si>
    <t>210-0204</t>
  </si>
  <si>
    <t>210-0205</t>
  </si>
  <si>
    <t>210-0206</t>
  </si>
  <si>
    <t>210-0207</t>
  </si>
  <si>
    <t>210-0208</t>
  </si>
  <si>
    <t>210-0210</t>
  </si>
  <si>
    <t>210-0211</t>
  </si>
  <si>
    <t>210-0212</t>
  </si>
  <si>
    <t>210-0213</t>
  </si>
  <si>
    <t>210-0214</t>
  </si>
  <si>
    <t>210-0215</t>
  </si>
  <si>
    <t>210-0216</t>
  </si>
  <si>
    <t>210-0217</t>
  </si>
  <si>
    <t>210-0218</t>
  </si>
  <si>
    <t>210-0219</t>
  </si>
  <si>
    <t>210-0221</t>
  </si>
  <si>
    <t>210-0222</t>
  </si>
  <si>
    <t>210-0223</t>
  </si>
  <si>
    <t>210-0224</t>
  </si>
  <si>
    <t>210-0225</t>
  </si>
  <si>
    <t>210-0226</t>
  </si>
  <si>
    <t>210-0227</t>
  </si>
  <si>
    <t>210-0228</t>
  </si>
  <si>
    <t>210-0229</t>
  </si>
  <si>
    <t>210-0230</t>
  </si>
  <si>
    <t>210-0231</t>
  </si>
  <si>
    <t>210-0232</t>
  </si>
  <si>
    <t>210-0233</t>
  </si>
  <si>
    <t>210-0234</t>
  </si>
  <si>
    <t>210-0235</t>
  </si>
  <si>
    <t>210-0236</t>
  </si>
  <si>
    <t>210-0237</t>
  </si>
  <si>
    <t>210-0238</t>
  </si>
  <si>
    <t>210-0239</t>
  </si>
  <si>
    <t>210-0240</t>
  </si>
  <si>
    <t>210-0241</t>
  </si>
  <si>
    <t>210-0242</t>
  </si>
  <si>
    <t>210-0243</t>
  </si>
  <si>
    <t>210-0244</t>
  </si>
  <si>
    <t>210-0245</t>
  </si>
  <si>
    <t>210-0246</t>
  </si>
  <si>
    <t>210-0247</t>
  </si>
  <si>
    <t>210-0249</t>
  </si>
  <si>
    <t>210-0250</t>
  </si>
  <si>
    <t>210-0251</t>
  </si>
  <si>
    <t>210-0252</t>
  </si>
  <si>
    <t>210-0253</t>
  </si>
  <si>
    <t>210-0254</t>
  </si>
  <si>
    <t>210-0255</t>
  </si>
  <si>
    <t>210-0256</t>
  </si>
  <si>
    <t>210-0257</t>
  </si>
  <si>
    <t>210-0258</t>
  </si>
  <si>
    <t>210-0260</t>
  </si>
  <si>
    <t>210-0261</t>
  </si>
  <si>
    <t>210-0264</t>
  </si>
  <si>
    <t>210-0265</t>
  </si>
  <si>
    <t>210-0268</t>
  </si>
  <si>
    <t>210-0269</t>
  </si>
  <si>
    <t>210-0270</t>
  </si>
  <si>
    <t>210-0273</t>
  </si>
  <si>
    <t>210-0275</t>
  </si>
  <si>
    <t>210-0277</t>
  </si>
  <si>
    <t>210-0278</t>
  </si>
  <si>
    <t>210-0279</t>
  </si>
  <si>
    <t>210-0280</t>
  </si>
  <si>
    <t>210-0281</t>
  </si>
  <si>
    <t>210-0282</t>
  </si>
  <si>
    <t>210-0283</t>
  </si>
  <si>
    <t>210-0284</t>
  </si>
  <si>
    <t>210-0285</t>
  </si>
  <si>
    <t>210-0286</t>
  </si>
  <si>
    <t>210-0287</t>
  </si>
  <si>
    <t>210-0288</t>
  </si>
  <si>
    <t>210-0289</t>
  </si>
  <si>
    <t>210-0290</t>
  </si>
  <si>
    <t>210-0291</t>
  </si>
  <si>
    <t>210-0292</t>
  </si>
  <si>
    <t>210-0293</t>
  </si>
  <si>
    <t>210-0294</t>
  </si>
  <si>
    <t>210-0296</t>
  </si>
  <si>
    <t>210-0297</t>
  </si>
  <si>
    <t>210-0300</t>
  </si>
  <si>
    <t>210-0302</t>
  </si>
  <si>
    <t>210-0303</t>
  </si>
  <si>
    <t>210-0304</t>
  </si>
  <si>
    <t>210-0305</t>
  </si>
  <si>
    <t>210-0306</t>
  </si>
  <si>
    <t>210-0307</t>
  </si>
  <si>
    <t>210-0308</t>
  </si>
  <si>
    <t>210-0309</t>
  </si>
  <si>
    <t>210-0311</t>
  </si>
  <si>
    <t>210-0313</t>
  </si>
  <si>
    <t>210-0314</t>
  </si>
  <si>
    <t>210-0315</t>
  </si>
  <si>
    <t>210-0316</t>
  </si>
  <si>
    <t>210-0318</t>
  </si>
  <si>
    <t>210-0319</t>
  </si>
  <si>
    <t>210-0320</t>
  </si>
  <si>
    <t>210-0321</t>
  </si>
  <si>
    <t>210-0322</t>
  </si>
  <si>
    <t>220-0001</t>
  </si>
  <si>
    <t>220-0002</t>
  </si>
  <si>
    <t>220-0003</t>
  </si>
  <si>
    <t>220-0004</t>
  </si>
  <si>
    <t>220-0005</t>
  </si>
  <si>
    <t>220-0006</t>
  </si>
  <si>
    <t>220-0007</t>
  </si>
  <si>
    <t>220-0008</t>
  </si>
  <si>
    <t>220-0009</t>
  </si>
  <si>
    <t>220-0010</t>
  </si>
  <si>
    <t>220-0011</t>
  </si>
  <si>
    <t>220-0013</t>
  </si>
  <si>
    <t>220-0014</t>
  </si>
  <si>
    <t>220-0015</t>
  </si>
  <si>
    <t>220-0016</t>
  </si>
  <si>
    <t>220-0017</t>
  </si>
  <si>
    <t>220-0018</t>
  </si>
  <si>
    <t>220-0019</t>
  </si>
  <si>
    <t>220-0020</t>
  </si>
  <si>
    <t>220-0023</t>
  </si>
  <si>
    <t>220-0024</t>
  </si>
  <si>
    <t>220-0025</t>
  </si>
  <si>
    <t>220-0027</t>
  </si>
  <si>
    <t>220-0028</t>
  </si>
  <si>
    <t>220-0030</t>
  </si>
  <si>
    <t>220-0031</t>
  </si>
  <si>
    <t>220-0033</t>
  </si>
  <si>
    <t>220-0034</t>
  </si>
  <si>
    <t>220-0035</t>
  </si>
  <si>
    <t>23205-0001</t>
  </si>
  <si>
    <t>23205-0004</t>
  </si>
  <si>
    <t>240-0001</t>
  </si>
  <si>
    <t>YES</t>
  </si>
  <si>
    <t>240-0002</t>
  </si>
  <si>
    <t>240-0003</t>
  </si>
  <si>
    <t>240-0004</t>
  </si>
  <si>
    <t>240-0005</t>
  </si>
  <si>
    <t>240-0006</t>
  </si>
  <si>
    <t>240-0007</t>
  </si>
  <si>
    <t>240-0008</t>
  </si>
  <si>
    <t>240-0010</t>
  </si>
  <si>
    <t>240-0012</t>
  </si>
  <si>
    <t>240-0013</t>
  </si>
  <si>
    <t>240-0015</t>
  </si>
  <si>
    <t>240-0016</t>
  </si>
  <si>
    <t>240-0017</t>
  </si>
  <si>
    <t>240-0018</t>
  </si>
  <si>
    <t>240-0019</t>
  </si>
  <si>
    <t>240-0020</t>
  </si>
  <si>
    <t>240-0021</t>
  </si>
  <si>
    <t>240-0022</t>
  </si>
  <si>
    <t>240-0023</t>
  </si>
  <si>
    <t>240-0024</t>
  </si>
  <si>
    <t>240-0025</t>
  </si>
  <si>
    <t>240-0026</t>
  </si>
  <si>
    <t>240-0027</t>
  </si>
  <si>
    <t>240-0028</t>
  </si>
  <si>
    <t>240-0029</t>
  </si>
  <si>
    <t>240-0030</t>
  </si>
  <si>
    <t>240-0031</t>
  </si>
  <si>
    <t>240-0032</t>
  </si>
  <si>
    <t>240-0033</t>
  </si>
  <si>
    <t>240-0034</t>
  </si>
  <si>
    <t>240-0035</t>
  </si>
  <si>
    <t>240-0036</t>
  </si>
  <si>
    <t>240-0037</t>
  </si>
  <si>
    <t>243-0001</t>
  </si>
  <si>
    <t>250-0001</t>
  </si>
  <si>
    <t>250-0002</t>
  </si>
  <si>
    <t>250-0003</t>
  </si>
  <si>
    <t>250-0005</t>
  </si>
  <si>
    <t>250-0006</t>
  </si>
  <si>
    <t>250-0008</t>
  </si>
  <si>
    <t>250-0012</t>
  </si>
  <si>
    <t>250-0014</t>
  </si>
  <si>
    <t>250-0015</t>
  </si>
  <si>
    <t>250-0016</t>
  </si>
  <si>
    <t>250-0017</t>
  </si>
  <si>
    <t>250-0018</t>
  </si>
  <si>
    <t>250-0019</t>
  </si>
  <si>
    <t>250-0020</t>
  </si>
  <si>
    <t>250-0021</t>
  </si>
  <si>
    <t>250-0022</t>
  </si>
  <si>
    <t>250-0023</t>
  </si>
  <si>
    <t>250-0024</t>
  </si>
  <si>
    <t>250-0025</t>
  </si>
  <si>
    <t>250-0026</t>
  </si>
  <si>
    <t>250-0028</t>
  </si>
  <si>
    <t>250-0029</t>
  </si>
  <si>
    <t>250-0030</t>
  </si>
  <si>
    <t>250-0031</t>
  </si>
  <si>
    <t>250-0032</t>
  </si>
  <si>
    <t>250-0034</t>
  </si>
  <si>
    <t>250-0035</t>
  </si>
  <si>
    <t>250-0036</t>
  </si>
  <si>
    <t>250-0037</t>
  </si>
  <si>
    <t>260-0001</t>
  </si>
  <si>
    <t>260-0002</t>
  </si>
  <si>
    <t>260-0004</t>
  </si>
  <si>
    <t>260-0005</t>
  </si>
  <si>
    <t>260-0006</t>
  </si>
  <si>
    <t>260-0007</t>
  </si>
  <si>
    <t>260-0008</t>
  </si>
  <si>
    <t>260-0009</t>
  </si>
  <si>
    <t>260-0010</t>
  </si>
  <si>
    <t>260-0012</t>
  </si>
  <si>
    <t>260-0013</t>
  </si>
  <si>
    <t>260-0014</t>
  </si>
  <si>
    <t>260-0015</t>
  </si>
  <si>
    <t>260-0016</t>
  </si>
  <si>
    <t>260-0017</t>
  </si>
  <si>
    <t>260-0018</t>
  </si>
  <si>
    <t>260-0019</t>
  </si>
  <si>
    <t>260-0020</t>
  </si>
  <si>
    <t>260-0021</t>
  </si>
  <si>
    <t>260-0022</t>
  </si>
  <si>
    <t>260-0023</t>
  </si>
  <si>
    <t>260-0024</t>
  </si>
  <si>
    <t>260-0025</t>
  </si>
  <si>
    <t>260-0026</t>
  </si>
  <si>
    <t>260-0027</t>
  </si>
  <si>
    <t>260-0028</t>
  </si>
  <si>
    <t>260-0029</t>
  </si>
  <si>
    <t>260-0030</t>
  </si>
  <si>
    <t>260-0031</t>
  </si>
  <si>
    <t>260-0032</t>
  </si>
  <si>
    <t>260-0033</t>
  </si>
  <si>
    <t>260-0034</t>
  </si>
  <si>
    <t>260-0035</t>
  </si>
  <si>
    <t>260-0037</t>
  </si>
  <si>
    <t>260-0038</t>
  </si>
  <si>
    <t>260-0039</t>
  </si>
  <si>
    <t>260-0041</t>
  </si>
  <si>
    <t>260-0042</t>
  </si>
  <si>
    <t>260-0043</t>
  </si>
  <si>
    <t>260-0044</t>
  </si>
  <si>
    <t>260-0045</t>
  </si>
  <si>
    <t>260-0046</t>
  </si>
  <si>
    <t>260-0047</t>
  </si>
  <si>
    <t>260-0048</t>
  </si>
  <si>
    <t>260-0049</t>
  </si>
  <si>
    <t>260-0050</t>
  </si>
  <si>
    <t>260-0052</t>
  </si>
  <si>
    <t>260-0053</t>
  </si>
  <si>
    <t>270-0001</t>
  </si>
  <si>
    <t>270-0003</t>
  </si>
  <si>
    <t>270-0004</t>
  </si>
  <si>
    <t>270-0005</t>
  </si>
  <si>
    <t>270-0006</t>
  </si>
  <si>
    <t>270-0008</t>
  </si>
  <si>
    <t>270-0009</t>
  </si>
  <si>
    <t>270-0010</t>
  </si>
  <si>
    <t>270-0012</t>
  </si>
  <si>
    <t>270-0013</t>
  </si>
  <si>
    <t>270-0014</t>
  </si>
  <si>
    <t>270-0016</t>
  </si>
  <si>
    <t>270-0018</t>
  </si>
  <si>
    <t>270-0019</t>
  </si>
  <si>
    <t>270-0020</t>
  </si>
  <si>
    <t>270-0021</t>
  </si>
  <si>
    <t>270-0022</t>
  </si>
  <si>
    <t>270-0023</t>
  </si>
  <si>
    <t>270-0024</t>
  </si>
  <si>
    <t>270-0025</t>
  </si>
  <si>
    <t>270-0026</t>
  </si>
  <si>
    <t>270-0027</t>
  </si>
  <si>
    <t>270-0028</t>
  </si>
  <si>
    <t>270-0029</t>
  </si>
  <si>
    <t>270-0030</t>
  </si>
  <si>
    <t>270-0031</t>
  </si>
  <si>
    <t>270-0032</t>
  </si>
  <si>
    <t>270-0033</t>
  </si>
  <si>
    <t>270-0034</t>
  </si>
  <si>
    <t>270-0035</t>
  </si>
  <si>
    <t>270-0036</t>
  </si>
  <si>
    <t>270-0037</t>
  </si>
  <si>
    <t>270-0038</t>
  </si>
  <si>
    <t>270-0039</t>
  </si>
  <si>
    <t>270-0040</t>
  </si>
  <si>
    <t>270-0041</t>
  </si>
  <si>
    <t>270-0042</t>
  </si>
  <si>
    <t>270-0043</t>
  </si>
  <si>
    <t>270-0044</t>
  </si>
  <si>
    <t>270-0045</t>
  </si>
  <si>
    <t>270-0046</t>
  </si>
  <si>
    <t>270-0047</t>
  </si>
  <si>
    <t>270-0048</t>
  </si>
  <si>
    <t>270-0049</t>
  </si>
  <si>
    <t>270-0050</t>
  </si>
  <si>
    <t>270-0051</t>
  </si>
  <si>
    <t>270-0052</t>
  </si>
  <si>
    <t>270-0055</t>
  </si>
  <si>
    <t>270-0057</t>
  </si>
  <si>
    <t>280-0001</t>
  </si>
  <si>
    <t>280-0002</t>
  </si>
  <si>
    <t>280-0003</t>
  </si>
  <si>
    <t>280-0004</t>
  </si>
  <si>
    <t>280-0006</t>
  </si>
  <si>
    <t>280-0008</t>
  </si>
  <si>
    <t>280-0009</t>
  </si>
  <si>
    <t>280-0010</t>
  </si>
  <si>
    <t>280-0013</t>
  </si>
  <si>
    <t>280-0014</t>
  </si>
  <si>
    <t>280-0015</t>
  </si>
  <si>
    <t>280-0017</t>
  </si>
  <si>
    <t>280-0018</t>
  </si>
  <si>
    <t>280-0019</t>
  </si>
  <si>
    <t>280-0020</t>
  </si>
  <si>
    <t>280-0021</t>
  </si>
  <si>
    <t>280-0022</t>
  </si>
  <si>
    <t>280-0024</t>
  </si>
  <si>
    <t>280-0025</t>
  </si>
  <si>
    <t>280-0026</t>
  </si>
  <si>
    <t>280-0027</t>
  </si>
  <si>
    <t>280-0028</t>
  </si>
  <si>
    <t>280-0029</t>
  </si>
  <si>
    <t>280-0030</t>
  </si>
  <si>
    <t>280-0031</t>
  </si>
  <si>
    <t>280-0033</t>
  </si>
  <si>
    <t>280-0034</t>
  </si>
  <si>
    <t>280-0035</t>
  </si>
  <si>
    <t>290-0001</t>
  </si>
  <si>
    <t xml:space="preserve">Marginally </t>
  </si>
  <si>
    <t>290-0002</t>
  </si>
  <si>
    <t>290-0004</t>
  </si>
  <si>
    <t>290-0005</t>
  </si>
  <si>
    <t>290-0006</t>
  </si>
  <si>
    <t>290-0008</t>
  </si>
  <si>
    <t>290-0013</t>
  </si>
  <si>
    <t>290-0014</t>
  </si>
  <si>
    <t>290-0015</t>
  </si>
  <si>
    <t>290-0016</t>
  </si>
  <si>
    <t>290-0017</t>
  </si>
  <si>
    <t>290-0018</t>
  </si>
  <si>
    <t>290-0020</t>
  </si>
  <si>
    <t>290-0021</t>
  </si>
  <si>
    <t>290-0022</t>
  </si>
  <si>
    <t>290-0023</t>
  </si>
  <si>
    <t>290-0024</t>
  </si>
  <si>
    <t>290-0025</t>
  </si>
  <si>
    <t>290-0026</t>
  </si>
  <si>
    <t>290-0027</t>
  </si>
  <si>
    <t>290-0028</t>
  </si>
  <si>
    <t>290-0029</t>
  </si>
  <si>
    <t>290-0030</t>
  </si>
  <si>
    <t>290-0031</t>
  </si>
  <si>
    <t>290-0032</t>
  </si>
  <si>
    <t>290-0033</t>
  </si>
  <si>
    <t>290-0035</t>
  </si>
  <si>
    <t>290-0036</t>
  </si>
  <si>
    <t>290-0037</t>
  </si>
  <si>
    <t>290-0038</t>
  </si>
  <si>
    <t>290-0039</t>
  </si>
  <si>
    <t>290-0041</t>
  </si>
  <si>
    <t>290-0042</t>
  </si>
  <si>
    <t>295-0001</t>
  </si>
  <si>
    <t>295-0002</t>
  </si>
  <si>
    <t>295-0003</t>
  </si>
  <si>
    <t>295-0004</t>
  </si>
  <si>
    <t>295-0005</t>
  </si>
  <si>
    <t>295-0006</t>
  </si>
  <si>
    <t>296-0001</t>
  </si>
  <si>
    <t>296-0002</t>
  </si>
  <si>
    <t>296-0003</t>
  </si>
  <si>
    <t>296-0005</t>
  </si>
  <si>
    <t>296-0006</t>
  </si>
  <si>
    <t>296-0007</t>
  </si>
  <si>
    <t>296-0008</t>
  </si>
  <si>
    <t>296-0009</t>
  </si>
  <si>
    <t>296-0010</t>
  </si>
  <si>
    <t>296-0011</t>
  </si>
  <si>
    <t>296-0012</t>
  </si>
  <si>
    <t>296-0013</t>
  </si>
  <si>
    <t>296-0014</t>
  </si>
  <si>
    <t>296-0015</t>
  </si>
  <si>
    <t>296-0017</t>
  </si>
  <si>
    <t>296-0018</t>
  </si>
  <si>
    <t>296-0019</t>
  </si>
  <si>
    <t>296-0021</t>
  </si>
  <si>
    <t>296-0022</t>
  </si>
  <si>
    <t>296-0023</t>
  </si>
  <si>
    <t>296-0024</t>
  </si>
  <si>
    <t>NEU</t>
  </si>
  <si>
    <t>Function-
No.</t>
  </si>
  <si>
    <t>Pers-
No.</t>
  </si>
  <si>
    <t>Change
from</t>
  </si>
  <si>
    <t>Change
till</t>
  </si>
  <si>
    <t>Change Type</t>
  </si>
  <si>
    <t>Change 
Value</t>
  </si>
  <si>
    <t>Changed
on</t>
  </si>
  <si>
    <t>Changed
by</t>
  </si>
  <si>
    <t>Value
Type</t>
  </si>
  <si>
    <t>HC 01</t>
  </si>
  <si>
    <t>HC 02</t>
  </si>
  <si>
    <t>HC 03</t>
  </si>
  <si>
    <t>HC 04</t>
  </si>
  <si>
    <t>HC 05</t>
  </si>
  <si>
    <t>HC 06</t>
  </si>
  <si>
    <t>HC 07</t>
  </si>
  <si>
    <t>HC 08</t>
  </si>
  <si>
    <t>HC 09</t>
  </si>
  <si>
    <t>HC 10</t>
  </si>
  <si>
    <t>HC 11</t>
  </si>
  <si>
    <t>HC 12</t>
  </si>
  <si>
    <t>DACT 01</t>
  </si>
  <si>
    <t>DACT 02</t>
  </si>
  <si>
    <t>DACT 03</t>
  </si>
  <si>
    <t>DACT 04</t>
  </si>
  <si>
    <t>DACT 05</t>
  </si>
  <si>
    <t>DACT 06</t>
  </si>
  <si>
    <t>DACT 07</t>
  </si>
  <si>
    <t>DACT 08</t>
  </si>
  <si>
    <t>DACT 09</t>
  </si>
  <si>
    <t>DACT 10</t>
  </si>
  <si>
    <t>DACT 11</t>
  </si>
  <si>
    <t>DACT 12</t>
  </si>
  <si>
    <t>Placeholder</t>
  </si>
  <si>
    <t>Elternzeit</t>
  </si>
  <si>
    <t>PL</t>
  </si>
  <si>
    <t>Arbeitszeit</t>
  </si>
  <si>
    <t>Gehaltsänderung</t>
  </si>
  <si>
    <t>Krank ohne LFZ</t>
  </si>
  <si>
    <t>SICK</t>
  </si>
  <si>
    <t>DREG 01</t>
  </si>
  <si>
    <t>DREG 02</t>
  </si>
  <si>
    <t>DREG 03</t>
  </si>
  <si>
    <t>DREG 04</t>
  </si>
  <si>
    <t>DREG 05</t>
  </si>
  <si>
    <t>DREG 06</t>
  </si>
  <si>
    <t>DREG 07</t>
  </si>
  <si>
    <t>DREG 08</t>
  </si>
  <si>
    <t>DREG 09</t>
  </si>
  <si>
    <t>DREG 10</t>
  </si>
  <si>
    <t>DREG 11</t>
  </si>
  <si>
    <t>DREG 12</t>
  </si>
  <si>
    <t>Branch Resid.</t>
  </si>
  <si>
    <t>Branch CU</t>
  </si>
  <si>
    <t>CC</t>
  </si>
  <si>
    <t>Department</t>
  </si>
  <si>
    <t>ACTIVE</t>
  </si>
  <si>
    <t>INACTIVE</t>
  </si>
  <si>
    <t>RECRUIT</t>
  </si>
  <si>
    <t>STOPPED</t>
  </si>
  <si>
    <t>Rente</t>
  </si>
  <si>
    <t>Austrittsgrund</t>
  </si>
  <si>
    <t>Aufhebung</t>
  </si>
  <si>
    <t>Vertragsende</t>
  </si>
  <si>
    <t>Tod</t>
  </si>
  <si>
    <t>Kündigung AG</t>
  </si>
  <si>
    <t>Kündigung AN</t>
  </si>
  <si>
    <t>Forced/Unforced</t>
  </si>
  <si>
    <t>Forced</t>
  </si>
  <si>
    <t>Unforced</t>
  </si>
  <si>
    <t>Remark II</t>
  </si>
  <si>
    <t>Remark I</t>
  </si>
  <si>
    <t>Funktion 1</t>
  </si>
  <si>
    <t>Funktion 2</t>
  </si>
  <si>
    <t>Funktion 3</t>
  </si>
  <si>
    <t>Funktion 4</t>
  </si>
  <si>
    <t>Funktion 5</t>
  </si>
  <si>
    <t>Funktion 6</t>
  </si>
  <si>
    <t>Funktion 7</t>
  </si>
  <si>
    <t>Funktion 8</t>
  </si>
  <si>
    <t>Funktion 9</t>
  </si>
  <si>
    <t>Funktion 10</t>
  </si>
  <si>
    <t>Funktion 11</t>
  </si>
  <si>
    <t>Funktion 12</t>
  </si>
  <si>
    <t>Funktion 13</t>
  </si>
  <si>
    <t>Funktion 14</t>
  </si>
  <si>
    <t>Funktion 15</t>
  </si>
  <si>
    <t>Funktion 16</t>
  </si>
  <si>
    <t>Funktion 17</t>
  </si>
  <si>
    <t>Funktion 18</t>
  </si>
  <si>
    <t>Funktion 19</t>
  </si>
  <si>
    <t>Funktion 20</t>
  </si>
  <si>
    <t>Funktion 21</t>
  </si>
  <si>
    <t>Funktion 22</t>
  </si>
  <si>
    <t>Funktion 23</t>
  </si>
  <si>
    <t>Funktion 24</t>
  </si>
  <si>
    <t>Funktion 25</t>
  </si>
  <si>
    <t>Funktion 26</t>
  </si>
  <si>
    <t>Funktion 27</t>
  </si>
  <si>
    <t>Funktion 28</t>
  </si>
  <si>
    <t>Funktion 29</t>
  </si>
  <si>
    <t>Funktion 30</t>
  </si>
  <si>
    <t>Funktion 31</t>
  </si>
  <si>
    <t>Funktion 32</t>
  </si>
  <si>
    <t>Funktion 33</t>
  </si>
  <si>
    <t>Funktion 34</t>
  </si>
  <si>
    <t>Funktion 35</t>
  </si>
  <si>
    <t>Funktion 36</t>
  </si>
  <si>
    <t>Funktion 37</t>
  </si>
  <si>
    <t>Funktion 38</t>
  </si>
  <si>
    <t>Funktion 39</t>
  </si>
  <si>
    <t>Funktion 40</t>
  </si>
  <si>
    <t>Funktion 41</t>
  </si>
  <si>
    <t>Funktion 42</t>
  </si>
  <si>
    <t>Funktion 43</t>
  </si>
  <si>
    <t>Funktion 44</t>
  </si>
  <si>
    <t>Funktion 45</t>
  </si>
  <si>
    <t>Funktion 46</t>
  </si>
  <si>
    <t>Funktion 47</t>
  </si>
  <si>
    <t>Funktion 48</t>
  </si>
  <si>
    <t>Funktion 49</t>
  </si>
  <si>
    <t>Funktion 50</t>
  </si>
  <si>
    <t>Funktion 51</t>
  </si>
  <si>
    <t>Funktion 52</t>
  </si>
  <si>
    <t>Funktion 53</t>
  </si>
  <si>
    <t>Funktion 54</t>
  </si>
  <si>
    <t>Funktion 55</t>
  </si>
  <si>
    <t>Funktion 56</t>
  </si>
  <si>
    <t>Funktion 57</t>
  </si>
  <si>
    <t>Funktion 58</t>
  </si>
  <si>
    <t>Funktion 59</t>
  </si>
  <si>
    <t>Funktion 60</t>
  </si>
  <si>
    <t>Funktion 61</t>
  </si>
  <si>
    <t>Funktion 62</t>
  </si>
  <si>
    <t>Funktion 63</t>
  </si>
  <si>
    <t>Funktion 64</t>
  </si>
  <si>
    <t>Funktion 65</t>
  </si>
  <si>
    <t>Funktion 66</t>
  </si>
  <si>
    <t>Funktion 67</t>
  </si>
  <si>
    <t>Funktion 68</t>
  </si>
  <si>
    <t>Funktion 69</t>
  </si>
  <si>
    <t>Funktion 70</t>
  </si>
  <si>
    <t>Funktion 71</t>
  </si>
  <si>
    <t>Funktion 72</t>
  </si>
  <si>
    <t>Funktion 73</t>
  </si>
  <si>
    <t>Funktion 74</t>
  </si>
  <si>
    <t>Funktion 75</t>
  </si>
  <si>
    <t>Funktion 76</t>
  </si>
  <si>
    <t>Funktion 77</t>
  </si>
  <si>
    <t>Funktion 78</t>
  </si>
  <si>
    <t>Funktion 79</t>
  </si>
  <si>
    <t>Funktion 80</t>
  </si>
  <si>
    <t>Funktion 81</t>
  </si>
  <si>
    <t>Funktion 82</t>
  </si>
  <si>
    <t>Funktion 83</t>
  </si>
  <si>
    <t>Funktion 84</t>
  </si>
  <si>
    <t>Funktion 85</t>
  </si>
  <si>
    <t>Funktion 86</t>
  </si>
  <si>
    <t>Funktion 87</t>
  </si>
  <si>
    <t>Funktion 88</t>
  </si>
  <si>
    <t>Funktion 89</t>
  </si>
  <si>
    <t>Funktion 90</t>
  </si>
  <si>
    <t>Funktion 91</t>
  </si>
  <si>
    <t>Funktion 92</t>
  </si>
  <si>
    <t>Funktion 93</t>
  </si>
  <si>
    <t>Funktion 94</t>
  </si>
  <si>
    <t>Funktion 95</t>
  </si>
  <si>
    <t>Funktion 96</t>
  </si>
  <si>
    <t>Funktion 97</t>
  </si>
  <si>
    <t>Funktion 98</t>
  </si>
  <si>
    <t>Funktion 99</t>
  </si>
  <si>
    <t>Funktion 100</t>
  </si>
  <si>
    <t>Funktion 101</t>
  </si>
  <si>
    <t>Funktion 102</t>
  </si>
  <si>
    <t>Funktion 103</t>
  </si>
  <si>
    <t>Funktion 104</t>
  </si>
  <si>
    <t>Funktion 105</t>
  </si>
  <si>
    <t>Funktion 106</t>
  </si>
  <si>
    <t>Funktion 107</t>
  </si>
  <si>
    <t>Funktion 108</t>
  </si>
  <si>
    <t>Funktion 109</t>
  </si>
  <si>
    <t>Funktion 110</t>
  </si>
  <si>
    <t>Funktion 111</t>
  </si>
  <si>
    <t>Funktion 112</t>
  </si>
  <si>
    <t>Funktion 113</t>
  </si>
  <si>
    <t>Funktion 114</t>
  </si>
  <si>
    <t>Funktion 115</t>
  </si>
  <si>
    <t>Funktion 116</t>
  </si>
  <si>
    <t>Funktion 117</t>
  </si>
  <si>
    <t>Funktion 118</t>
  </si>
  <si>
    <t>Funktion 119</t>
  </si>
  <si>
    <t>Funktion 120</t>
  </si>
  <si>
    <t>Funktion 121</t>
  </si>
  <si>
    <t>Funktion 122</t>
  </si>
  <si>
    <t>Funktion 123</t>
  </si>
  <si>
    <t>Funktion 124</t>
  </si>
  <si>
    <t>Funktion 125</t>
  </si>
  <si>
    <t>Funktion 126</t>
  </si>
  <si>
    <t>Funktion 127</t>
  </si>
  <si>
    <t>Funktion 128</t>
  </si>
  <si>
    <t>Funktion 129</t>
  </si>
  <si>
    <t>Funktion 130</t>
  </si>
  <si>
    <t>Funktion 131</t>
  </si>
  <si>
    <t>Funktion 132</t>
  </si>
  <si>
    <t>Funktion 133</t>
  </si>
  <si>
    <t>Funktion 134</t>
  </si>
  <si>
    <t>Funktion 135</t>
  </si>
  <si>
    <t>Funktion 136</t>
  </si>
  <si>
    <t>Funktion 137</t>
  </si>
  <si>
    <t>Funktion 138</t>
  </si>
  <si>
    <t>Funktion 139</t>
  </si>
  <si>
    <t>Funktion 140</t>
  </si>
  <si>
    <t>Funktion 141</t>
  </si>
  <si>
    <t>Funktion 142</t>
  </si>
  <si>
    <t>Funktion 143</t>
  </si>
  <si>
    <t>Funktion 144</t>
  </si>
  <si>
    <t>Funktion 145</t>
  </si>
  <si>
    <t>Funktion 146</t>
  </si>
  <si>
    <t>Funktion 147</t>
  </si>
  <si>
    <t>Funktion 148</t>
  </si>
  <si>
    <t>Funktion 149</t>
  </si>
  <si>
    <t>Funktion 150</t>
  </si>
  <si>
    <t>Funktion 151</t>
  </si>
  <si>
    <t>Funktion 152</t>
  </si>
  <si>
    <t>Funktion 153</t>
  </si>
  <si>
    <t>Funktion 154</t>
  </si>
  <si>
    <t>Funktion 155</t>
  </si>
  <si>
    <t>Funktion 156</t>
  </si>
  <si>
    <t>Funktion 157</t>
  </si>
  <si>
    <t>Funktion 158</t>
  </si>
  <si>
    <t>Funktion 159</t>
  </si>
  <si>
    <t>Funktion 160</t>
  </si>
  <si>
    <t>Funktion 161</t>
  </si>
  <si>
    <t>Funktion 162</t>
  </si>
  <si>
    <t>Funktion 163</t>
  </si>
  <si>
    <t>Funktion 164</t>
  </si>
  <si>
    <t>Funktion 165</t>
  </si>
  <si>
    <t>Funktion 166</t>
  </si>
  <si>
    <t>Funktion 167</t>
  </si>
  <si>
    <t>Funktion 168</t>
  </si>
  <si>
    <t>Funktion 169</t>
  </si>
  <si>
    <t>Funktion 170</t>
  </si>
  <si>
    <t>Funktion 171</t>
  </si>
  <si>
    <t>Funktion 172</t>
  </si>
  <si>
    <t>Funktion 173</t>
  </si>
  <si>
    <t>Funktion 174</t>
  </si>
  <si>
    <t>Funktion 175</t>
  </si>
  <si>
    <t>Funktion 176</t>
  </si>
  <si>
    <t>Funktion 177</t>
  </si>
  <si>
    <t>Funktion 178</t>
  </si>
  <si>
    <t>Funktion 179</t>
  </si>
  <si>
    <t>Funktion 180</t>
  </si>
  <si>
    <t>Funktion 181</t>
  </si>
  <si>
    <t>Funktion 182</t>
  </si>
  <si>
    <t>Funktion 183</t>
  </si>
  <si>
    <t>Funktion 184</t>
  </si>
  <si>
    <t>Funktion 185</t>
  </si>
  <si>
    <t>Funktion 186</t>
  </si>
  <si>
    <t>Funktion 187</t>
  </si>
  <si>
    <t>Funktion 188</t>
  </si>
  <si>
    <t>Funktion 189</t>
  </si>
  <si>
    <t>Funktion 190</t>
  </si>
  <si>
    <t>Funktion 191</t>
  </si>
  <si>
    <t>Funktion 192</t>
  </si>
  <si>
    <t>Funktion 193</t>
  </si>
  <si>
    <t>Funktion 194</t>
  </si>
  <si>
    <t>Funktion 195</t>
  </si>
  <si>
    <t>Funktion 196</t>
  </si>
  <si>
    <t>Funktion 197</t>
  </si>
  <si>
    <t>Funktion 198</t>
  </si>
  <si>
    <t>Funktion 199</t>
  </si>
  <si>
    <t>Funktion 200</t>
  </si>
  <si>
    <t>Funktion 201</t>
  </si>
  <si>
    <t>Funktion 202</t>
  </si>
  <si>
    <t>Funktion 203</t>
  </si>
  <si>
    <t>Funktion 204</t>
  </si>
  <si>
    <t>Funktion 205</t>
  </si>
  <si>
    <t>Funktion 206</t>
  </si>
  <si>
    <t>Funktion 207</t>
  </si>
  <si>
    <t>Funktion 208</t>
  </si>
  <si>
    <t>Funktion 209</t>
  </si>
  <si>
    <t>Funktion 210</t>
  </si>
  <si>
    <t>Funktion 211</t>
  </si>
  <si>
    <t>Funktion 212</t>
  </si>
  <si>
    <t>Funktion 213</t>
  </si>
  <si>
    <t>Funktion 214</t>
  </si>
  <si>
    <t>Funktion 215</t>
  </si>
  <si>
    <t>Funktion 216</t>
  </si>
  <si>
    <t>Funktion 217</t>
  </si>
  <si>
    <t>Funktion 218</t>
  </si>
  <si>
    <t>Funktion 219</t>
  </si>
  <si>
    <t>Funktion 220</t>
  </si>
  <si>
    <t>Funktion 221</t>
  </si>
  <si>
    <t>Funktion 222</t>
  </si>
  <si>
    <t>Funktion 223</t>
  </si>
  <si>
    <t>Funktion 224</t>
  </si>
  <si>
    <t>Funktion 225</t>
  </si>
  <si>
    <t>Funktion 226</t>
  </si>
  <si>
    <t>Funktion 227</t>
  </si>
  <si>
    <t>Funktion 228</t>
  </si>
  <si>
    <t>Funktion 229</t>
  </si>
  <si>
    <t>Funktion 230</t>
  </si>
  <si>
    <t>Funktion 231</t>
  </si>
  <si>
    <t>Funktion 232</t>
  </si>
  <si>
    <t>Funktion 233</t>
  </si>
  <si>
    <t>Funktion 234</t>
  </si>
  <si>
    <t>Funktion 235</t>
  </si>
  <si>
    <t>Funktion 236</t>
  </si>
  <si>
    <t>Funktion 237</t>
  </si>
  <si>
    <t>Funktion 238</t>
  </si>
  <si>
    <t>Funktion 239</t>
  </si>
  <si>
    <t>Funktion 240</t>
  </si>
  <si>
    <t>Funktion 241</t>
  </si>
  <si>
    <t>Funktion 242</t>
  </si>
  <si>
    <t>Funktion 243</t>
  </si>
  <si>
    <t>Funktion 244</t>
  </si>
  <si>
    <t>Funktion 245</t>
  </si>
  <si>
    <t>Funktion 246</t>
  </si>
  <si>
    <t>Funktion 247</t>
  </si>
  <si>
    <t>Funktion 248</t>
  </si>
  <si>
    <t>Funktion 249</t>
  </si>
  <si>
    <t>Funktion 250</t>
  </si>
  <si>
    <t>Funktion 251</t>
  </si>
  <si>
    <t>Funktion 252</t>
  </si>
  <si>
    <t>Funktion 253</t>
  </si>
  <si>
    <t>Funktion 254</t>
  </si>
  <si>
    <t>Funktion 255</t>
  </si>
  <si>
    <t>Funktion 256</t>
  </si>
  <si>
    <t>Funktion 257</t>
  </si>
  <si>
    <t>Funktion 258</t>
  </si>
  <si>
    <t>Funktion 259</t>
  </si>
  <si>
    <t>Funktion 260</t>
  </si>
  <si>
    <t>Funktion 261</t>
  </si>
  <si>
    <t>Funktion 262</t>
  </si>
  <si>
    <t>Funktion 263</t>
  </si>
  <si>
    <t>Funktion 264</t>
  </si>
  <si>
    <t>Funktion 265</t>
  </si>
  <si>
    <t>Funktion 266</t>
  </si>
  <si>
    <t>Funktion 267</t>
  </si>
  <si>
    <t>Funktion 268</t>
  </si>
  <si>
    <t>Funktion 269</t>
  </si>
  <si>
    <t>Funktion 270</t>
  </si>
  <si>
    <t>Funktion 271</t>
  </si>
  <si>
    <t>Funktion 272</t>
  </si>
  <si>
    <t>Funktion 273</t>
  </si>
  <si>
    <t>Funktion 274</t>
  </si>
  <si>
    <t>Funktion 275</t>
  </si>
  <si>
    <t>Funktion 276</t>
  </si>
  <si>
    <t>Funktion 277</t>
  </si>
  <si>
    <t>Funktion 278</t>
  </si>
  <si>
    <t>Funktion 279</t>
  </si>
  <si>
    <t>Funktion 280</t>
  </si>
  <si>
    <t>Funktion 281</t>
  </si>
  <si>
    <t>Funktion 282</t>
  </si>
  <si>
    <t>Funktion 283</t>
  </si>
  <si>
    <t>Funktion 284</t>
  </si>
  <si>
    <t>Funktion 285</t>
  </si>
  <si>
    <t>Funktion 286</t>
  </si>
  <si>
    <t>Funktion 287</t>
  </si>
  <si>
    <t>Funktion 288</t>
  </si>
  <si>
    <t>Funktion 289</t>
  </si>
  <si>
    <t>Funktion 290</t>
  </si>
  <si>
    <t>Funktion 291</t>
  </si>
  <si>
    <t>Funktion 292</t>
  </si>
  <si>
    <t>Funktion 293</t>
  </si>
  <si>
    <t>Funktion 294</t>
  </si>
  <si>
    <t>Funktion 295</t>
  </si>
  <si>
    <t>Funktion 296</t>
  </si>
  <si>
    <t>Funktion 297</t>
  </si>
  <si>
    <t>Funktion 298</t>
  </si>
  <si>
    <t>Funktion 299</t>
  </si>
  <si>
    <t>Funktion 300</t>
  </si>
  <si>
    <t>Funktion 301</t>
  </si>
  <si>
    <t>Funktion 302</t>
  </si>
  <si>
    <t>Funktion 303</t>
  </si>
  <si>
    <t>Funktion 304</t>
  </si>
  <si>
    <t>Funktion 305</t>
  </si>
  <si>
    <t>Funktion 306</t>
  </si>
  <si>
    <t>Funktion 307</t>
  </si>
  <si>
    <t>Funktion 308</t>
  </si>
  <si>
    <t>Funktion 309</t>
  </si>
  <si>
    <t>Funktion 310</t>
  </si>
  <si>
    <t>Funktion 311</t>
  </si>
  <si>
    <t>Funktion 312</t>
  </si>
  <si>
    <t>Funktion 313</t>
  </si>
  <si>
    <t>Funktion 314</t>
  </si>
  <si>
    <t>Funktion 315</t>
  </si>
  <si>
    <t>Funktion 316</t>
  </si>
  <si>
    <t>Funktion 317</t>
  </si>
  <si>
    <t>Funktion 318</t>
  </si>
  <si>
    <t>Funktion 319</t>
  </si>
  <si>
    <t>Funktion 320</t>
  </si>
  <si>
    <t>Funktion 321</t>
  </si>
  <si>
    <t>Funktion 322</t>
  </si>
  <si>
    <t>Funktion 323</t>
  </si>
  <si>
    <t>Funktion 324</t>
  </si>
  <si>
    <t>Funktion 325</t>
  </si>
  <si>
    <t>Funktion 326</t>
  </si>
  <si>
    <t>Funktion 327</t>
  </si>
  <si>
    <t>Funktion 328</t>
  </si>
  <si>
    <t>Funktion 329</t>
  </si>
  <si>
    <t>Funktion 330</t>
  </si>
  <si>
    <t>Funktion 331</t>
  </si>
  <si>
    <t>Funktion 332</t>
  </si>
  <si>
    <t>Funktion 333</t>
  </si>
  <si>
    <t>Funktion 334</t>
  </si>
  <si>
    <t>Funktion 335</t>
  </si>
  <si>
    <t>Funktion 336</t>
  </si>
  <si>
    <t>Funktion 337</t>
  </si>
  <si>
    <t>Funktion 338</t>
  </si>
  <si>
    <t>Funktion 339</t>
  </si>
  <si>
    <t>Funktion 340</t>
  </si>
  <si>
    <t>Funktion 341</t>
  </si>
  <si>
    <t>Funktion 342</t>
  </si>
  <si>
    <t>Funktion 343</t>
  </si>
  <si>
    <t>Funktion 344</t>
  </si>
  <si>
    <t>Funktion 345</t>
  </si>
  <si>
    <t>Funktion 346</t>
  </si>
  <si>
    <t>200 Standort 1</t>
  </si>
  <si>
    <t>205 Standort 3</t>
  </si>
  <si>
    <t>210 Standort 4</t>
  </si>
  <si>
    <t>220 Standort 4</t>
  </si>
  <si>
    <t>240 Standort 5</t>
  </si>
  <si>
    <t>250 Standort 6</t>
  </si>
  <si>
    <t>260 Standort 7</t>
  </si>
  <si>
    <t>270 Standort 8</t>
  </si>
  <si>
    <t>280 Standort 9</t>
  </si>
  <si>
    <t>290 Standort 10</t>
  </si>
  <si>
    <t>295 Standort 11</t>
  </si>
  <si>
    <t>296 Standort 12</t>
  </si>
  <si>
    <t>200 Standort 1 (2)</t>
  </si>
  <si>
    <t>Abteilung 1</t>
  </si>
  <si>
    <t>Abteilung 2</t>
  </si>
  <si>
    <t>Abteilung 3</t>
  </si>
  <si>
    <t>Abteilung 4</t>
  </si>
  <si>
    <t>Abteilung 5</t>
  </si>
  <si>
    <t>Abteilung 6</t>
  </si>
  <si>
    <t>Abteilung 7</t>
  </si>
  <si>
    <t>Abteilung 8</t>
  </si>
  <si>
    <t>Abteilung 9</t>
  </si>
  <si>
    <t>Abteilung 10</t>
  </si>
  <si>
    <t>Abteilung 11</t>
  </si>
  <si>
    <t>Abteilung 12</t>
  </si>
  <si>
    <t>Abteilung 13</t>
  </si>
  <si>
    <t>Abteilung 14</t>
  </si>
  <si>
    <t>Abteilung 15</t>
  </si>
  <si>
    <t>Abteilung 16</t>
  </si>
  <si>
    <t>Abteilung 17</t>
  </si>
  <si>
    <t>Abteilung 18</t>
  </si>
  <si>
    <t>Abteilung 19</t>
  </si>
  <si>
    <t>Abteilung 20</t>
  </si>
  <si>
    <t>Abteilung 21</t>
  </si>
  <si>
    <t>Abteilung 22</t>
  </si>
  <si>
    <t>Abteilung 23</t>
  </si>
  <si>
    <t>Abteilung 24</t>
  </si>
  <si>
    <t>Abteilung 25</t>
  </si>
  <si>
    <t>Abteilung 26</t>
  </si>
  <si>
    <t>Abteilung 27</t>
  </si>
  <si>
    <t>Abteilung 28</t>
  </si>
  <si>
    <t>Abteilung 29</t>
  </si>
  <si>
    <t>Abteilung 30</t>
  </si>
  <si>
    <t>Abteilung 31</t>
  </si>
  <si>
    <t>Abteilung 32</t>
  </si>
  <si>
    <t>Abteilung 33</t>
  </si>
  <si>
    <t>Abteilung 34</t>
  </si>
  <si>
    <t>Abteilung 35</t>
  </si>
  <si>
    <t>Abteilung 36</t>
  </si>
  <si>
    <t>Abteilung 37</t>
  </si>
  <si>
    <t>Abteilung 38</t>
  </si>
  <si>
    <t>Abteilung 39</t>
  </si>
  <si>
    <t>Abteilung 40</t>
  </si>
  <si>
    <t>Abteilung 41</t>
  </si>
  <si>
    <t>Abteilung 42</t>
  </si>
  <si>
    <t>Abteilung 43</t>
  </si>
  <si>
    <t>Abteilung 44</t>
  </si>
  <si>
    <t>Abteilung 45</t>
  </si>
  <si>
    <t>Abteilung 46</t>
  </si>
  <si>
    <t>Abteilung 47</t>
  </si>
  <si>
    <t>Abteilung 48</t>
  </si>
  <si>
    <t>Abteilung 49</t>
  </si>
  <si>
    <t>Abteilung 50</t>
  </si>
  <si>
    <t>Abteilung 51</t>
  </si>
  <si>
    <t>Supervisor 1</t>
  </si>
  <si>
    <t>Supervisor 2</t>
  </si>
  <si>
    <t>Supervisor 3</t>
  </si>
  <si>
    <t>Supervisor 4</t>
  </si>
  <si>
    <t>Supervisor 5</t>
  </si>
  <si>
    <t>Supervisor 6</t>
  </si>
  <si>
    <t>Supervisor 7</t>
  </si>
  <si>
    <t>Supervisor 8</t>
  </si>
  <si>
    <t>Supervisor 9</t>
  </si>
  <si>
    <t>Supervisor 10</t>
  </si>
  <si>
    <t>Supervisor 11</t>
  </si>
  <si>
    <t>Supervisor 12</t>
  </si>
  <si>
    <t>Supervisor 13</t>
  </si>
  <si>
    <t>Supervisor 14</t>
  </si>
  <si>
    <t>Supervisor 15</t>
  </si>
  <si>
    <t>Supervisor 16</t>
  </si>
  <si>
    <t>Supervisor 17</t>
  </si>
  <si>
    <t>Supervisor 18</t>
  </si>
  <si>
    <t>Supervisor 19</t>
  </si>
  <si>
    <t>Supervisor 20</t>
  </si>
  <si>
    <t>Supervisor 21</t>
  </si>
  <si>
    <t>Supervisor 22</t>
  </si>
  <si>
    <t>Supervisor 23</t>
  </si>
  <si>
    <t>Supervisor 24</t>
  </si>
  <si>
    <t>Supervisor 25</t>
  </si>
  <si>
    <t>Supervisor 26</t>
  </si>
  <si>
    <t>Supervisor 27</t>
  </si>
  <si>
    <t>Supervisor 28</t>
  </si>
  <si>
    <t>Supervisor 29</t>
  </si>
  <si>
    <t>Supervisor 30</t>
  </si>
  <si>
    <t>Supervisor 31</t>
  </si>
  <si>
    <t>Supervisor 32</t>
  </si>
  <si>
    <t>Supervisor 33</t>
  </si>
  <si>
    <t>Supervisor 34</t>
  </si>
  <si>
    <t>Supervisor 35</t>
  </si>
  <si>
    <t>Supervisor 36</t>
  </si>
  <si>
    <t>Supervisor 37</t>
  </si>
  <si>
    <t>Supervisor 38</t>
  </si>
  <si>
    <t>Supervisor 39</t>
  </si>
  <si>
    <t>Supervisor 40</t>
  </si>
  <si>
    <t>Supervisor 41</t>
  </si>
  <si>
    <t>Supervisor 42</t>
  </si>
  <si>
    <t>Supervisor 43</t>
  </si>
  <si>
    <t>Supervisor 44</t>
  </si>
  <si>
    <t>Supervisor 45</t>
  </si>
  <si>
    <t>Supervisor 46</t>
  </si>
  <si>
    <t>Supervisor 47</t>
  </si>
  <si>
    <t>Supervisor 48</t>
  </si>
  <si>
    <t>Supervisor 49</t>
  </si>
  <si>
    <t>Supervisor 50</t>
  </si>
  <si>
    <t>Supervisor 51</t>
  </si>
  <si>
    <t>Supervisor 52</t>
  </si>
  <si>
    <t>Supervisor 53</t>
  </si>
  <si>
    <t>Supervisor 54</t>
  </si>
  <si>
    <t>Supervisor 55</t>
  </si>
  <si>
    <t>Supervisor 56</t>
  </si>
  <si>
    <t>Supervisor 57</t>
  </si>
  <si>
    <t>Supervisor 58</t>
  </si>
  <si>
    <t>Supervisor 59</t>
  </si>
  <si>
    <t>Supervisor 60</t>
  </si>
  <si>
    <t>Supervisor 61</t>
  </si>
  <si>
    <t>Supervisor 62</t>
  </si>
  <si>
    <t>Supervisor 63</t>
  </si>
  <si>
    <t>Supervisor 64</t>
  </si>
  <si>
    <t>Supervisor 65</t>
  </si>
  <si>
    <t>Supervisor 66</t>
  </si>
  <si>
    <t>Supervisor 67</t>
  </si>
  <si>
    <t>Supervisor 68</t>
  </si>
  <si>
    <t>Supervisor 69</t>
  </si>
  <si>
    <t>Supervisor 70</t>
  </si>
  <si>
    <t>Supervisor 71</t>
  </si>
  <si>
    <t>Supervisor 72</t>
  </si>
  <si>
    <t>Supervisor 73</t>
  </si>
  <si>
    <t>Supervisor 74</t>
  </si>
  <si>
    <t>Supervisor 75</t>
  </si>
  <si>
    <t>Supervisor 76</t>
  </si>
  <si>
    <t>Supervisor 77</t>
  </si>
  <si>
    <t>Supervisor 78</t>
  </si>
  <si>
    <t>Supervisor 79</t>
  </si>
  <si>
    <t>Supervisor 80</t>
  </si>
  <si>
    <t>Supervisor 81</t>
  </si>
  <si>
    <t>Supervisor 82</t>
  </si>
  <si>
    <t>Supervisor 83</t>
  </si>
  <si>
    <t>Supervisor 84</t>
  </si>
  <si>
    <t>Supervisor 85</t>
  </si>
  <si>
    <t>Supervisor 86</t>
  </si>
  <si>
    <t>Supervisor 87</t>
  </si>
  <si>
    <t>Supervisor 88</t>
  </si>
  <si>
    <t>Supervisor 89</t>
  </si>
  <si>
    <t>Supervisor 90</t>
  </si>
  <si>
    <t>Supervisor 91</t>
  </si>
  <si>
    <t>Supervisor 92</t>
  </si>
  <si>
    <t>Supervisor 93</t>
  </si>
  <si>
    <t>Supervisor 94</t>
  </si>
  <si>
    <t>Supervisor 95</t>
  </si>
  <si>
    <t>Supervisor 96</t>
  </si>
  <si>
    <t>Supervisor 97</t>
  </si>
  <si>
    <t>Supervisor 98</t>
  </si>
  <si>
    <t>Supervisor 99</t>
  </si>
  <si>
    <t>Supervisor 100</t>
  </si>
  <si>
    <t>Supervisor 101</t>
  </si>
  <si>
    <t>Supervisor 102</t>
  </si>
  <si>
    <t>Supervisor 103</t>
  </si>
  <si>
    <t>Supervisor 104</t>
  </si>
  <si>
    <t>Supervisor 105</t>
  </si>
  <si>
    <t>Supervisor 106</t>
  </si>
  <si>
    <t>Supervisor 107</t>
  </si>
  <si>
    <t>Supervisor 108</t>
  </si>
  <si>
    <t>Supervisor 109</t>
  </si>
  <si>
    <t>Supervisor 110</t>
  </si>
  <si>
    <t>Supervisor 111</t>
  </si>
  <si>
    <t>Supervisor 112</t>
  </si>
  <si>
    <t>Supervisor 113</t>
  </si>
  <si>
    <t>Supervisor 114</t>
  </si>
  <si>
    <t>Supervisor 115</t>
  </si>
  <si>
    <t>Supervisor 116</t>
  </si>
  <si>
    <t>Supervisor 117</t>
  </si>
  <si>
    <t>Supervisor 118</t>
  </si>
  <si>
    <t>Mitarbeiter 1</t>
  </si>
  <si>
    <t>Mitarbeiter 2</t>
  </si>
  <si>
    <t>Mitarbeiter 3</t>
  </si>
  <si>
    <t>Mitarbeiter 4</t>
  </si>
  <si>
    <t>Mitarbeiter 5</t>
  </si>
  <si>
    <t>Mitarbeiter 6</t>
  </si>
  <si>
    <t>Mitarbeiter 7</t>
  </si>
  <si>
    <t>Mitarbeiter 8</t>
  </si>
  <si>
    <t>Mitarbeiter 9</t>
  </si>
  <si>
    <t>Mitarbeiter 10</t>
  </si>
  <si>
    <t>Mitarbeiter 11</t>
  </si>
  <si>
    <t>Mitarbeiter 12</t>
  </si>
  <si>
    <t>Mitarbeiter 13</t>
  </si>
  <si>
    <t>Mitarbeiter 14</t>
  </si>
  <si>
    <t>Mitarbeiter 15</t>
  </si>
  <si>
    <t>Mitarbeiter 16</t>
  </si>
  <si>
    <t>Mitarbeiter 17</t>
  </si>
  <si>
    <t>Mitarbeiter 18</t>
  </si>
  <si>
    <t>Mitarbeiter 19</t>
  </si>
  <si>
    <t>Mitarbeiter 20</t>
  </si>
  <si>
    <t>Mitarbeiter 21</t>
  </si>
  <si>
    <t>Mitarbeiter 22</t>
  </si>
  <si>
    <t>Mitarbeiter 23</t>
  </si>
  <si>
    <t>Mitarbeiter 24</t>
  </si>
  <si>
    <t>Mitarbeiter 25</t>
  </si>
  <si>
    <t>Mitarbeiter 26</t>
  </si>
  <si>
    <t>Mitarbeiter 27</t>
  </si>
  <si>
    <t>Mitarbeiter 28</t>
  </si>
  <si>
    <t>Mitarbeiter 29</t>
  </si>
  <si>
    <t>Mitarbeiter 30</t>
  </si>
  <si>
    <t>Mitarbeiter 31</t>
  </si>
  <si>
    <t>Mitarbeiter 32</t>
  </si>
  <si>
    <t>Mitarbeiter 33</t>
  </si>
  <si>
    <t>Mitarbeiter 34</t>
  </si>
  <si>
    <t>Mitarbeiter 35</t>
  </si>
  <si>
    <t>Mitarbeiter 36</t>
  </si>
  <si>
    <t>Mitarbeiter 37</t>
  </si>
  <si>
    <t>Mitarbeiter 38</t>
  </si>
  <si>
    <t>Mitarbeiter 39</t>
  </si>
  <si>
    <t>Mitarbeiter 40</t>
  </si>
  <si>
    <t>Mitarbeiter 41</t>
  </si>
  <si>
    <t>Mitarbeiter 42</t>
  </si>
  <si>
    <t>Mitarbeiter 43</t>
  </si>
  <si>
    <t>Mitarbeiter 44</t>
  </si>
  <si>
    <t>Mitarbeiter 45</t>
  </si>
  <si>
    <t>Mitarbeiter 46</t>
  </si>
  <si>
    <t>Mitarbeiter 47</t>
  </si>
  <si>
    <t>Mitarbeiter 48</t>
  </si>
  <si>
    <t>Mitarbeiter 49</t>
  </si>
  <si>
    <t>Mitarbeiter 50</t>
  </si>
  <si>
    <t>Mitarbeiter 51</t>
  </si>
  <si>
    <t>Mitarbeiter 52</t>
  </si>
  <si>
    <t>Mitarbeiter 53</t>
  </si>
  <si>
    <t>Mitarbeiter 54</t>
  </si>
  <si>
    <t>Mitarbeiter 55</t>
  </si>
  <si>
    <t>Mitarbeiter 56</t>
  </si>
  <si>
    <t>Mitarbeiter 57</t>
  </si>
  <si>
    <t>Mitarbeiter 58</t>
  </si>
  <si>
    <t>Mitarbeiter 59</t>
  </si>
  <si>
    <t>Mitarbeiter 60</t>
  </si>
  <si>
    <t>Mitarbeiter 61</t>
  </si>
  <si>
    <t>Mitarbeiter 62</t>
  </si>
  <si>
    <t>Mitarbeiter 63</t>
  </si>
  <si>
    <t>Mitarbeiter 64</t>
  </si>
  <si>
    <t>Mitarbeiter 65</t>
  </si>
  <si>
    <t>Mitarbeiter 66</t>
  </si>
  <si>
    <t>Mitarbeiter 67</t>
  </si>
  <si>
    <t>Mitarbeiter 68</t>
  </si>
  <si>
    <t>Mitarbeiter 69</t>
  </si>
  <si>
    <t>Mitarbeiter 70</t>
  </si>
  <si>
    <t>Mitarbeiter 71</t>
  </si>
  <si>
    <t>Mitarbeiter 72</t>
  </si>
  <si>
    <t>Mitarbeiter 73</t>
  </si>
  <si>
    <t>Mitarbeiter 74</t>
  </si>
  <si>
    <t>Mitarbeiter 75</t>
  </si>
  <si>
    <t>Mitarbeiter 76</t>
  </si>
  <si>
    <t>Mitarbeiter 77</t>
  </si>
  <si>
    <t>Mitarbeiter 78</t>
  </si>
  <si>
    <t>Mitarbeiter 79</t>
  </si>
  <si>
    <t>Mitarbeiter 80</t>
  </si>
  <si>
    <t>Mitarbeiter 81</t>
  </si>
  <si>
    <t>Mitarbeiter 82</t>
  </si>
  <si>
    <t>Mitarbeiter 83</t>
  </si>
  <si>
    <t>Mitarbeiter 84</t>
  </si>
  <si>
    <t>Mitarbeiter 85</t>
  </si>
  <si>
    <t>Mitarbeiter 86</t>
  </si>
  <si>
    <t>Mitarbeiter 87</t>
  </si>
  <si>
    <t>Mitarbeiter 88</t>
  </si>
  <si>
    <t>Mitarbeiter 89</t>
  </si>
  <si>
    <t>Mitarbeiter 90</t>
  </si>
  <si>
    <t>Mitarbeiter 91</t>
  </si>
  <si>
    <t>Mitarbeiter 92</t>
  </si>
  <si>
    <t>Mitarbeiter 93</t>
  </si>
  <si>
    <t>Mitarbeiter 94</t>
  </si>
  <si>
    <t>Mitarbeiter 95</t>
  </si>
  <si>
    <t>Mitarbeiter 96</t>
  </si>
  <si>
    <t>Mitarbeiter 97</t>
  </si>
  <si>
    <t>Mitarbeiter 98</t>
  </si>
  <si>
    <t>Mitarbeiter 99</t>
  </si>
  <si>
    <t>Mitarbeiter 100</t>
  </si>
  <si>
    <t>Mitarbeiter 101</t>
  </si>
  <si>
    <t>Mitarbeiter 102</t>
  </si>
  <si>
    <t>Mitarbeiter 103</t>
  </si>
  <si>
    <t>Mitarbeiter 104</t>
  </si>
  <si>
    <t>Mitarbeiter 105</t>
  </si>
  <si>
    <t>Mitarbeiter 106</t>
  </si>
  <si>
    <t>Mitarbeiter 107</t>
  </si>
  <si>
    <t>Mitarbeiter 108</t>
  </si>
  <si>
    <t>Mitarbeiter 109</t>
  </si>
  <si>
    <t>Mitarbeiter 110</t>
  </si>
  <si>
    <t>Mitarbeiter 111</t>
  </si>
  <si>
    <t>Mitarbeiter 112</t>
  </si>
  <si>
    <t>Mitarbeiter 113</t>
  </si>
  <si>
    <t>Mitarbeiter 114</t>
  </si>
  <si>
    <t>Mitarbeiter 115</t>
  </si>
  <si>
    <t>Mitarbeiter 116</t>
  </si>
  <si>
    <t>Mitarbeiter 117</t>
  </si>
  <si>
    <t>Mitarbeiter 118</t>
  </si>
  <si>
    <t>Mitarbeiter 119</t>
  </si>
  <si>
    <t>Mitarbeiter 120</t>
  </si>
  <si>
    <t>Mitarbeiter 121</t>
  </si>
  <si>
    <t>Mitarbeiter 122</t>
  </si>
  <si>
    <t>Mitarbeiter 123</t>
  </si>
  <si>
    <t>Mitarbeiter 124</t>
  </si>
  <si>
    <t>Mitarbeiter 125</t>
  </si>
  <si>
    <t>Mitarbeiter 126</t>
  </si>
  <si>
    <t>Mitarbeiter 127</t>
  </si>
  <si>
    <t>Mitarbeiter 128</t>
  </si>
  <si>
    <t>Mitarbeiter 129</t>
  </si>
  <si>
    <t>Mitarbeiter 130</t>
  </si>
  <si>
    <t>Mitarbeiter 131</t>
  </si>
  <si>
    <t>Mitarbeiter 132</t>
  </si>
  <si>
    <t>Mitarbeiter 133</t>
  </si>
  <si>
    <t>Mitarbeiter 134</t>
  </si>
  <si>
    <t>Mitarbeiter 135</t>
  </si>
  <si>
    <t>Mitarbeiter 136</t>
  </si>
  <si>
    <t>Mitarbeiter 137</t>
  </si>
  <si>
    <t>Mitarbeiter 138</t>
  </si>
  <si>
    <t>Mitarbeiter 139</t>
  </si>
  <si>
    <t>Mitarbeiter 140</t>
  </si>
  <si>
    <t>Mitarbeiter 141</t>
  </si>
  <si>
    <t>Mitarbeiter 142</t>
  </si>
  <si>
    <t>Mitarbeiter 143</t>
  </si>
  <si>
    <t>Mitarbeiter 144</t>
  </si>
  <si>
    <t>Mitarbeiter 145</t>
  </si>
  <si>
    <t>Mitarbeiter 146</t>
  </si>
  <si>
    <t>Mitarbeiter 147</t>
  </si>
  <si>
    <t>Mitarbeiter 148</t>
  </si>
  <si>
    <t>Mitarbeiter 149</t>
  </si>
  <si>
    <t>Mitarbeiter 150</t>
  </si>
  <si>
    <t>Mitarbeiter 151</t>
  </si>
  <si>
    <t>Mitarbeiter 152</t>
  </si>
  <si>
    <t>Mitarbeiter 153</t>
  </si>
  <si>
    <t>Mitarbeiter 154</t>
  </si>
  <si>
    <t>Mitarbeiter 155</t>
  </si>
  <si>
    <t>Mitarbeiter 156</t>
  </si>
  <si>
    <t>Mitarbeiter 157</t>
  </si>
  <si>
    <t>Mitarbeiter 158</t>
  </si>
  <si>
    <t>Mitarbeiter 159</t>
  </si>
  <si>
    <t>Mitarbeiter 160</t>
  </si>
  <si>
    <t>Mitarbeiter 161</t>
  </si>
  <si>
    <t>Mitarbeiter 162</t>
  </si>
  <si>
    <t>Mitarbeiter 163</t>
  </si>
  <si>
    <t>Mitarbeiter 164</t>
  </si>
  <si>
    <t>Mitarbeiter 165</t>
  </si>
  <si>
    <t>Mitarbeiter 166</t>
  </si>
  <si>
    <t>Mitarbeiter 167</t>
  </si>
  <si>
    <t>Mitarbeiter 168</t>
  </si>
  <si>
    <t>Mitarbeiter 169</t>
  </si>
  <si>
    <t>Mitarbeiter 170</t>
  </si>
  <si>
    <t>Mitarbeiter 171</t>
  </si>
  <si>
    <t>Mitarbeiter 172</t>
  </si>
  <si>
    <t>Mitarbeiter 173</t>
  </si>
  <si>
    <t>Mitarbeiter 174</t>
  </si>
  <si>
    <t>Mitarbeiter 175</t>
  </si>
  <si>
    <t>Mitarbeiter 176</t>
  </si>
  <si>
    <t>Mitarbeiter 177</t>
  </si>
  <si>
    <t>Mitarbeiter 178</t>
  </si>
  <si>
    <t>Mitarbeiter 179</t>
  </si>
  <si>
    <t>Mitarbeiter 180</t>
  </si>
  <si>
    <t>Mitarbeiter 181</t>
  </si>
  <si>
    <t>Mitarbeiter 182</t>
  </si>
  <si>
    <t>Mitarbeiter 183</t>
  </si>
  <si>
    <t>Mitarbeiter 184</t>
  </si>
  <si>
    <t>Mitarbeiter 185</t>
  </si>
  <si>
    <t>Mitarbeiter 186</t>
  </si>
  <si>
    <t>Mitarbeiter 187</t>
  </si>
  <si>
    <t>Mitarbeiter 188</t>
  </si>
  <si>
    <t>Mitarbeiter 189</t>
  </si>
  <si>
    <t>Mitarbeiter 190</t>
  </si>
  <si>
    <t>Mitarbeiter 191</t>
  </si>
  <si>
    <t>Mitarbeiter 192</t>
  </si>
  <si>
    <t>Mitarbeiter 193</t>
  </si>
  <si>
    <t>Mitarbeiter 194</t>
  </si>
  <si>
    <t>Mitarbeiter 195</t>
  </si>
  <si>
    <t>Mitarbeiter 196</t>
  </si>
  <si>
    <t>Mitarbeiter 197</t>
  </si>
  <si>
    <t>Mitarbeiter 198</t>
  </si>
  <si>
    <t>Mitarbeiter 199</t>
  </si>
  <si>
    <t>Mitarbeiter 200</t>
  </si>
  <si>
    <t>Mitarbeiter 201</t>
  </si>
  <si>
    <t>Mitarbeiter 202</t>
  </si>
  <si>
    <t>Mitarbeiter 203</t>
  </si>
  <si>
    <t>Mitarbeiter 204</t>
  </si>
  <si>
    <t>Mitarbeiter 205</t>
  </si>
  <si>
    <t>Mitarbeiter 206</t>
  </si>
  <si>
    <t>Mitarbeiter 207</t>
  </si>
  <si>
    <t>Mitarbeiter 208</t>
  </si>
  <si>
    <t>Mitarbeiter 209</t>
  </si>
  <si>
    <t>Mitarbeiter 210</t>
  </si>
  <si>
    <t>Mitarbeiter 211</t>
  </si>
  <si>
    <t>Mitarbeiter 212</t>
  </si>
  <si>
    <t>Mitarbeiter 213</t>
  </si>
  <si>
    <t>Mitarbeiter 214</t>
  </si>
  <si>
    <t>Mitarbeiter 215</t>
  </si>
  <si>
    <t>Mitarbeiter 216</t>
  </si>
  <si>
    <t>Mitarbeiter 217</t>
  </si>
  <si>
    <t>Mitarbeiter 218</t>
  </si>
  <si>
    <t>Mitarbeiter 219</t>
  </si>
  <si>
    <t>Mitarbeiter 220</t>
  </si>
  <si>
    <t>Mitarbeiter 221</t>
  </si>
  <si>
    <t>Mitarbeiter 222</t>
  </si>
  <si>
    <t>Mitarbeiter 223</t>
  </si>
  <si>
    <t>Mitarbeiter 224</t>
  </si>
  <si>
    <t>Mitarbeiter 225</t>
  </si>
  <si>
    <t>Mitarbeiter 226</t>
  </si>
  <si>
    <t>Mitarbeiter 227</t>
  </si>
  <si>
    <t>Mitarbeiter 228</t>
  </si>
  <si>
    <t>Mitarbeiter 229</t>
  </si>
  <si>
    <t>Mitarbeiter 230</t>
  </si>
  <si>
    <t>Mitarbeiter 231</t>
  </si>
  <si>
    <t>Mitarbeiter 232</t>
  </si>
  <si>
    <t>Mitarbeiter 233</t>
  </si>
  <si>
    <t>Mitarbeiter 234</t>
  </si>
  <si>
    <t>Mitarbeiter 235</t>
  </si>
  <si>
    <t>Mitarbeiter 236</t>
  </si>
  <si>
    <t>Mitarbeiter 237</t>
  </si>
  <si>
    <t>Mitarbeiter 238</t>
  </si>
  <si>
    <t>Mitarbeiter 239</t>
  </si>
  <si>
    <t>Mitarbeiter 240</t>
  </si>
  <si>
    <t>Mitarbeiter 241</t>
  </si>
  <si>
    <t>Mitarbeiter 242</t>
  </si>
  <si>
    <t>Mitarbeiter 243</t>
  </si>
  <si>
    <t>Mitarbeiter 244</t>
  </si>
  <si>
    <t>Mitarbeiter 245</t>
  </si>
  <si>
    <t>Mitarbeiter 246</t>
  </si>
  <si>
    <t>Mitarbeiter 247</t>
  </si>
  <si>
    <t>Mitarbeiter 248</t>
  </si>
  <si>
    <t>Mitarbeiter 249</t>
  </si>
  <si>
    <t>Mitarbeiter 250</t>
  </si>
  <si>
    <t>Mitarbeiter 251</t>
  </si>
  <si>
    <t>Mitarbeiter 252</t>
  </si>
  <si>
    <t>Mitarbeiter 253</t>
  </si>
  <si>
    <t>Mitarbeiter 254</t>
  </si>
  <si>
    <t>Mitarbeiter 255</t>
  </si>
  <si>
    <t>Mitarbeiter 256</t>
  </si>
  <si>
    <t>Mitarbeiter 257</t>
  </si>
  <si>
    <t>Mitarbeiter 258</t>
  </si>
  <si>
    <t>Mitarbeiter 259</t>
  </si>
  <si>
    <t>Mitarbeiter 260</t>
  </si>
  <si>
    <t>Mitarbeiter 261</t>
  </si>
  <si>
    <t>Mitarbeiter 262</t>
  </si>
  <si>
    <t>Mitarbeiter 263</t>
  </si>
  <si>
    <t>Mitarbeiter 264</t>
  </si>
  <si>
    <t>Mitarbeiter 265</t>
  </si>
  <si>
    <t>Mitarbeiter 266</t>
  </si>
  <si>
    <t>Mitarbeiter 267</t>
  </si>
  <si>
    <t>Mitarbeiter 268</t>
  </si>
  <si>
    <t>Mitarbeiter 269</t>
  </si>
  <si>
    <t>Mitarbeiter 270</t>
  </si>
  <si>
    <t>Mitarbeiter 271</t>
  </si>
  <si>
    <t>Mitarbeiter 272</t>
  </si>
  <si>
    <t>Mitarbeiter 273</t>
  </si>
  <si>
    <t>Mitarbeiter 274</t>
  </si>
  <si>
    <t>Mitarbeiter 275</t>
  </si>
  <si>
    <t>Mitarbeiter 276</t>
  </si>
  <si>
    <t>Mitarbeiter 277</t>
  </si>
  <si>
    <t>Mitarbeiter 278</t>
  </si>
  <si>
    <t>Mitarbeiter 279</t>
  </si>
  <si>
    <t>Mitarbeiter 280</t>
  </si>
  <si>
    <t>Mitarbeiter 281</t>
  </si>
  <si>
    <t>Mitarbeiter 282</t>
  </si>
  <si>
    <t>Mitarbeiter 283</t>
  </si>
  <si>
    <t>Mitarbeiter 284</t>
  </si>
  <si>
    <t>Mitarbeiter 285</t>
  </si>
  <si>
    <t>Mitarbeiter 286</t>
  </si>
  <si>
    <t>Mitarbeiter 287</t>
  </si>
  <si>
    <t>Mitarbeiter 288</t>
  </si>
  <si>
    <t>Mitarbeiter 289</t>
  </si>
  <si>
    <t>Mitarbeiter 290</t>
  </si>
  <si>
    <t>Mitarbeiter 291</t>
  </si>
  <si>
    <t>Mitarbeiter 292</t>
  </si>
  <si>
    <t>Mitarbeiter 293</t>
  </si>
  <si>
    <t>Mitarbeiter 294</t>
  </si>
  <si>
    <t>Mitarbeiter 295</t>
  </si>
  <si>
    <t>Mitarbeiter 296</t>
  </si>
  <si>
    <t>Mitarbeiter 297</t>
  </si>
  <si>
    <t>Mitarbeiter 298</t>
  </si>
  <si>
    <t>Mitarbeiter 299</t>
  </si>
  <si>
    <t>Mitarbeiter 300</t>
  </si>
  <si>
    <t>Mitarbeiter 301</t>
  </si>
  <si>
    <t>Mitarbeiter 302</t>
  </si>
  <si>
    <t>Mitarbeiter 303</t>
  </si>
  <si>
    <t>Mitarbeiter 304</t>
  </si>
  <si>
    <t>Mitarbeiter 305</t>
  </si>
  <si>
    <t>Mitarbeiter 306</t>
  </si>
  <si>
    <t>Mitarbeiter 307</t>
  </si>
  <si>
    <t>Mitarbeiter 308</t>
  </si>
  <si>
    <t>Mitarbeiter 309</t>
  </si>
  <si>
    <t>Mitarbeiter 310</t>
  </si>
  <si>
    <t>Mitarbeiter 311</t>
  </si>
  <si>
    <t>Mitarbeiter 312</t>
  </si>
  <si>
    <t>Mitarbeiter 313</t>
  </si>
  <si>
    <t>Mitarbeiter 314</t>
  </si>
  <si>
    <t>Mitarbeiter 315</t>
  </si>
  <si>
    <t>Mitarbeiter 316</t>
  </si>
  <si>
    <t>Mitarbeiter 317</t>
  </si>
  <si>
    <t>Mitarbeiter 318</t>
  </si>
  <si>
    <t>Mitarbeiter 319</t>
  </si>
  <si>
    <t>Mitarbeiter 320</t>
  </si>
  <si>
    <t>Mitarbeiter 321</t>
  </si>
  <si>
    <t>Mitarbeiter 322</t>
  </si>
  <si>
    <t>Mitarbeiter 323</t>
  </si>
  <si>
    <t>Mitarbeiter 324</t>
  </si>
  <si>
    <t>Mitarbeiter 325</t>
  </si>
  <si>
    <t>Mitarbeiter 326</t>
  </si>
  <si>
    <t>Mitarbeiter 327</t>
  </si>
  <si>
    <t>Mitarbeiter 328</t>
  </si>
  <si>
    <t>Mitarbeiter 329</t>
  </si>
  <si>
    <t>Mitarbeiter 330</t>
  </si>
  <si>
    <t>Mitarbeiter 331</t>
  </si>
  <si>
    <t>Mitarbeiter 332</t>
  </si>
  <si>
    <t>Mitarbeiter 333</t>
  </si>
  <si>
    <t>Mitarbeiter 334</t>
  </si>
  <si>
    <t>Mitarbeiter 335</t>
  </si>
  <si>
    <t>Mitarbeiter 336</t>
  </si>
  <si>
    <t>Mitarbeiter 337</t>
  </si>
  <si>
    <t>Mitarbeiter 338</t>
  </si>
  <si>
    <t>Mitarbeiter 339</t>
  </si>
  <si>
    <t>Mitarbeiter 340</t>
  </si>
  <si>
    <t>Mitarbeiter 341</t>
  </si>
  <si>
    <t>Mitarbeiter 342</t>
  </si>
  <si>
    <t>Mitarbeiter 343</t>
  </si>
  <si>
    <t>Mitarbeiter 344</t>
  </si>
  <si>
    <t>Mitarbeiter 345</t>
  </si>
  <si>
    <t>Mitarbeiter 346</t>
  </si>
  <si>
    <t>Mitarbeiter 347</t>
  </si>
  <si>
    <t>Mitarbeiter 348</t>
  </si>
  <si>
    <t>Mitarbeiter 349</t>
  </si>
  <si>
    <t>Mitarbeiter 350</t>
  </si>
  <si>
    <t>Mitarbeiter 351</t>
  </si>
  <si>
    <t>Mitarbeiter 352</t>
  </si>
  <si>
    <t>Mitarbeiter 353</t>
  </si>
  <si>
    <t>Mitarbeiter 354</t>
  </si>
  <si>
    <t>Mitarbeiter 355</t>
  </si>
  <si>
    <t>Mitarbeiter 356</t>
  </si>
  <si>
    <t>Mitarbeiter 357</t>
  </si>
  <si>
    <t>Mitarbeiter 358</t>
  </si>
  <si>
    <t>Mitarbeiter 359</t>
  </si>
  <si>
    <t>Mitarbeiter 360</t>
  </si>
  <si>
    <t>Mitarbeiter 361</t>
  </si>
  <si>
    <t>Mitarbeiter 362</t>
  </si>
  <si>
    <t>Mitarbeiter 363</t>
  </si>
  <si>
    <t>Mitarbeiter 364</t>
  </si>
  <si>
    <t>Mitarbeiter 365</t>
  </si>
  <si>
    <t>Mitarbeiter 366</t>
  </si>
  <si>
    <t>Mitarbeiter 367</t>
  </si>
  <si>
    <t>Mitarbeiter 368</t>
  </si>
  <si>
    <t>Mitarbeiter 369</t>
  </si>
  <si>
    <t>Mitarbeiter 370</t>
  </si>
  <si>
    <t>Mitarbeiter 371</t>
  </si>
  <si>
    <t>Mitarbeiter 372</t>
  </si>
  <si>
    <t>Mitarbeiter 373</t>
  </si>
  <si>
    <t>Mitarbeiter 374</t>
  </si>
  <si>
    <t>Mitarbeiter 375</t>
  </si>
  <si>
    <t>Mitarbeiter 376</t>
  </si>
  <si>
    <t>Mitarbeiter 377</t>
  </si>
  <si>
    <t>Mitarbeiter 378</t>
  </si>
  <si>
    <t>Mitarbeiter 379</t>
  </si>
  <si>
    <t>Mitarbeiter 380</t>
  </si>
  <si>
    <t>Mitarbeiter 381</t>
  </si>
  <si>
    <t>Mitarbeiter 382</t>
  </si>
  <si>
    <t>Mitarbeiter 383</t>
  </si>
  <si>
    <t>Mitarbeiter 384</t>
  </si>
  <si>
    <t>Mitarbeiter 385</t>
  </si>
  <si>
    <t>Mitarbeiter 386</t>
  </si>
  <si>
    <t>Mitarbeiter 387</t>
  </si>
  <si>
    <t>Mitarbeiter 388</t>
  </si>
  <si>
    <t>Mitarbeiter 389</t>
  </si>
  <si>
    <t>Mitarbeiter 390</t>
  </si>
  <si>
    <t>Mitarbeiter 391</t>
  </si>
  <si>
    <t>Mitarbeiter 392</t>
  </si>
  <si>
    <t>Mitarbeiter 393</t>
  </si>
  <si>
    <t>Mitarbeiter 394</t>
  </si>
  <si>
    <t>Mitarbeiter 395</t>
  </si>
  <si>
    <t>Mitarbeiter 396</t>
  </si>
  <si>
    <t>Mitarbeiter 397</t>
  </si>
  <si>
    <t>Mitarbeiter 398</t>
  </si>
  <si>
    <t>Mitarbeiter 399</t>
  </si>
  <si>
    <t>Mitarbeiter 400</t>
  </si>
  <si>
    <t>Mitarbeiter 401</t>
  </si>
  <si>
    <t>Mitarbeiter 402</t>
  </si>
  <si>
    <t>Mitarbeiter 403</t>
  </si>
  <si>
    <t>Mitarbeiter 404</t>
  </si>
  <si>
    <t>Mitarbeiter 405</t>
  </si>
  <si>
    <t>Mitarbeiter 406</t>
  </si>
  <si>
    <t>Mitarbeiter 407</t>
  </si>
  <si>
    <t>Mitarbeiter 408</t>
  </si>
  <si>
    <t>Mitarbeiter 409</t>
  </si>
  <si>
    <t>Mitarbeiter 410</t>
  </si>
  <si>
    <t>Mitarbeiter 411</t>
  </si>
  <si>
    <t>Mitarbeiter 412</t>
  </si>
  <si>
    <t>Mitarbeiter 413</t>
  </si>
  <si>
    <t>Mitarbeiter 414</t>
  </si>
  <si>
    <t>Mitarbeiter 415</t>
  </si>
  <si>
    <t>Mitarbeiter 416</t>
  </si>
  <si>
    <t>Mitarbeiter 417</t>
  </si>
  <si>
    <t>Mitarbeiter 418</t>
  </si>
  <si>
    <t>Mitarbeiter 419</t>
  </si>
  <si>
    <t>Mitarbeiter 420</t>
  </si>
  <si>
    <t>Mitarbeiter 421</t>
  </si>
  <si>
    <t>Mitarbeiter 422</t>
  </si>
  <si>
    <t>Mitarbeiter 423</t>
  </si>
  <si>
    <t>Mitarbeiter 424</t>
  </si>
  <si>
    <t>Mitarbeiter 425</t>
  </si>
  <si>
    <t>Mitarbeiter 426</t>
  </si>
  <si>
    <t>Mitarbeiter 427</t>
  </si>
  <si>
    <t>Mitarbeiter 428</t>
  </si>
  <si>
    <t>Mitarbeiter 429</t>
  </si>
  <si>
    <t>Mitarbeiter 430</t>
  </si>
  <si>
    <t>Mitarbeiter 431</t>
  </si>
  <si>
    <t>Mitarbeiter 432</t>
  </si>
  <si>
    <t>Mitarbeiter 433</t>
  </si>
  <si>
    <t>Mitarbeiter 434</t>
  </si>
  <si>
    <t>Mitarbeiter 435</t>
  </si>
  <si>
    <t>Mitarbeiter 436</t>
  </si>
  <si>
    <t>Mitarbeiter 437</t>
  </si>
  <si>
    <t>Mitarbeiter 438</t>
  </si>
  <si>
    <t>Mitarbeiter 439</t>
  </si>
  <si>
    <t>Mitarbeiter 440</t>
  </si>
  <si>
    <t>Mitarbeiter 441</t>
  </si>
  <si>
    <t>Mitarbeiter 442</t>
  </si>
  <si>
    <t>Mitarbeiter 443</t>
  </si>
  <si>
    <t>Mitarbeiter 444</t>
  </si>
  <si>
    <t>Mitarbeiter 445</t>
  </si>
  <si>
    <t>Mitarbeiter 446</t>
  </si>
  <si>
    <t>Mitarbeiter 447</t>
  </si>
  <si>
    <t>Mitarbeiter 448</t>
  </si>
  <si>
    <t>Mitarbeiter 449</t>
  </si>
  <si>
    <t>Mitarbeiter 450</t>
  </si>
  <si>
    <t>Mitarbeiter 451</t>
  </si>
  <si>
    <t>Mitarbeiter 452</t>
  </si>
  <si>
    <t>Mitarbeiter 453</t>
  </si>
  <si>
    <t>Mitarbeiter 454</t>
  </si>
  <si>
    <t>Mitarbeiter 455</t>
  </si>
  <si>
    <t>Mitarbeiter 456</t>
  </si>
  <si>
    <t>Mitarbeiter 457</t>
  </si>
  <si>
    <t>Mitarbeiter 458</t>
  </si>
  <si>
    <t>Mitarbeiter 459</t>
  </si>
  <si>
    <t>Mitarbeiter 460</t>
  </si>
  <si>
    <t>Mitarbeiter 461</t>
  </si>
  <si>
    <t>Mitarbeiter 462</t>
  </si>
  <si>
    <t>Mitarbeiter 463</t>
  </si>
  <si>
    <t>Mitarbeiter 464</t>
  </si>
  <si>
    <t>Mitarbeiter 465</t>
  </si>
  <si>
    <t>Mitarbeiter 466</t>
  </si>
  <si>
    <t>Mitarbeiter 467</t>
  </si>
  <si>
    <t>Mitarbeiter 468</t>
  </si>
  <si>
    <t>Mitarbeiter 469</t>
  </si>
  <si>
    <t>Mitarbeiter 470</t>
  </si>
  <si>
    <t>Mitarbeiter 471</t>
  </si>
  <si>
    <t>Mitarbeiter 472</t>
  </si>
  <si>
    <t>Mitarbeiter 473</t>
  </si>
  <si>
    <t>Mitarbeiter 474</t>
  </si>
  <si>
    <t>Mitarbeiter 475</t>
  </si>
  <si>
    <t>Mitarbeiter 476</t>
  </si>
  <si>
    <t>Mitarbeiter 477</t>
  </si>
  <si>
    <t>Mitarbeiter 478</t>
  </si>
  <si>
    <t>Mitarbeiter 479</t>
  </si>
  <si>
    <t>Mitarbeiter 480</t>
  </si>
  <si>
    <t>Mitarbeiter 481</t>
  </si>
  <si>
    <t>Mitarbeiter 482</t>
  </si>
  <si>
    <t>Mitarbeiter 483</t>
  </si>
  <si>
    <t>Mitarbeiter 484</t>
  </si>
  <si>
    <t>Mitarbeiter 485</t>
  </si>
  <si>
    <t>Mitarbeiter 486</t>
  </si>
  <si>
    <t>Mitarbeiter 487</t>
  </si>
  <si>
    <t>Mitarbeiter 488</t>
  </si>
  <si>
    <t>Mitarbeiter 489</t>
  </si>
  <si>
    <t>Mitarbeiter 490</t>
  </si>
  <si>
    <t>Mitarbeiter 491</t>
  </si>
  <si>
    <t>Mitarbeiter 492</t>
  </si>
  <si>
    <t>Mitarbeiter 493</t>
  </si>
  <si>
    <t>Mitarbeiter 494</t>
  </si>
  <si>
    <t>Mitarbeiter 495</t>
  </si>
  <si>
    <t>Mitarbeiter 496</t>
  </si>
  <si>
    <t>Mitarbeiter 497</t>
  </si>
  <si>
    <t>Mitarbeiter 498</t>
  </si>
  <si>
    <t>Mitarbeiter 499</t>
  </si>
  <si>
    <t>Mitarbeiter 500</t>
  </si>
  <si>
    <t>Mitarbeiter 501</t>
  </si>
  <si>
    <t>Mitarbeiter 502</t>
  </si>
  <si>
    <t>Mitarbeiter 503</t>
  </si>
  <si>
    <t>Mitarbeiter 504</t>
  </si>
  <si>
    <t>Mitarbeiter 505</t>
  </si>
  <si>
    <t>Mitarbeiter 506</t>
  </si>
  <si>
    <t>Mitarbeiter 507</t>
  </si>
  <si>
    <t>Mitarbeiter 508</t>
  </si>
  <si>
    <t>Mitarbeiter 509</t>
  </si>
  <si>
    <t>Mitarbeiter 510</t>
  </si>
  <si>
    <t>Mitarbeiter 511</t>
  </si>
  <si>
    <t>Mitarbeiter 512</t>
  </si>
  <si>
    <t>Mitarbeiter 513</t>
  </si>
  <si>
    <t>Mitarbeiter 514</t>
  </si>
  <si>
    <t>Mitarbeiter 515</t>
  </si>
  <si>
    <t>Mitarbeiter 516</t>
  </si>
  <si>
    <t>Mitarbeiter 517</t>
  </si>
  <si>
    <t>Mitarbeiter 518</t>
  </si>
  <si>
    <t>Mitarbeiter 519</t>
  </si>
  <si>
    <t>Mitarbeiter 520</t>
  </si>
  <si>
    <t>Mitarbeiter 521</t>
  </si>
  <si>
    <t>Mitarbeiter 522</t>
  </si>
  <si>
    <t>Mitarbeiter 523</t>
  </si>
  <si>
    <t>Mitarbeiter 524</t>
  </si>
  <si>
    <t>Mitarbeiter 525</t>
  </si>
  <si>
    <t>Mitarbeiter 526</t>
  </si>
  <si>
    <t>Mitarbeiter 527</t>
  </si>
  <si>
    <t>Mitarbeiter 528</t>
  </si>
  <si>
    <t>Mitarbeiter 529</t>
  </si>
  <si>
    <t>Mitarbeiter 530</t>
  </si>
  <si>
    <t>Mitarbeiter 531</t>
  </si>
  <si>
    <t>Mitarbeiter 532</t>
  </si>
  <si>
    <t>Mitarbeiter 533</t>
  </si>
  <si>
    <t>Mitarbeiter 534</t>
  </si>
  <si>
    <t>Mitarbeiter 535</t>
  </si>
  <si>
    <t>Mitarbeiter 536</t>
  </si>
  <si>
    <t>Mitarbeiter 537</t>
  </si>
  <si>
    <t>Mitarbeiter 538</t>
  </si>
  <si>
    <t>Mitarbeiter 539</t>
  </si>
  <si>
    <t>Mitarbeiter 540</t>
  </si>
  <si>
    <t>Mitarbeiter 541</t>
  </si>
  <si>
    <t>Mitarbeiter 542</t>
  </si>
  <si>
    <t>Mitarbeiter 543</t>
  </si>
  <si>
    <t>Mitarbeiter 544</t>
  </si>
  <si>
    <t>Mitarbeiter 545</t>
  </si>
  <si>
    <t>Mitarbeiter 546</t>
  </si>
  <si>
    <t>Mitarbeiter 547</t>
  </si>
  <si>
    <t>Mitarbeiter 548</t>
  </si>
  <si>
    <t>Mitarbeiter 549</t>
  </si>
  <si>
    <t>Mitarbeiter 550</t>
  </si>
  <si>
    <t>Mitarbeiter 551</t>
  </si>
  <si>
    <t>Mitarbeiter 552</t>
  </si>
  <si>
    <t>Mitarbeiter 553</t>
  </si>
  <si>
    <t>Mitarbeiter 554</t>
  </si>
  <si>
    <t>Mitarbeiter 555</t>
  </si>
  <si>
    <t>Mitarbeiter 556</t>
  </si>
  <si>
    <t>Mitarbeiter 557</t>
  </si>
  <si>
    <t>Mitarbeiter 558</t>
  </si>
  <si>
    <t>Mitarbeiter 559</t>
  </si>
  <si>
    <t>Mitarbeiter 560</t>
  </si>
  <si>
    <t>Mitarbeiter 561</t>
  </si>
  <si>
    <t>Mitarbeiter 562</t>
  </si>
  <si>
    <t>Mitarbeiter 563</t>
  </si>
  <si>
    <t>Mitarbeiter 564</t>
  </si>
  <si>
    <t>Mitarbeiter 565</t>
  </si>
  <si>
    <t>Mitarbeiter 566</t>
  </si>
  <si>
    <t>Mitarbeiter 567</t>
  </si>
  <si>
    <t>Mitarbeiter 568</t>
  </si>
  <si>
    <t>Mitarbeiter 569</t>
  </si>
  <si>
    <t>Mitarbeiter 570</t>
  </si>
  <si>
    <t>Mitarbeiter 571</t>
  </si>
  <si>
    <t>Mitarbeiter 572</t>
  </si>
  <si>
    <t>Mitarbeiter 573</t>
  </si>
  <si>
    <t>Mitarbeiter 574</t>
  </si>
  <si>
    <t>Mitarbeiter 575</t>
  </si>
  <si>
    <t>Mitarbeiter 576</t>
  </si>
  <si>
    <t>Mitarbeiter 577</t>
  </si>
  <si>
    <t>Mitarbeiter 578</t>
  </si>
  <si>
    <t>Mitarbeiter 579</t>
  </si>
  <si>
    <t>Mitarbeiter 580</t>
  </si>
  <si>
    <t>Mitarbeiter 581</t>
  </si>
  <si>
    <t>Mitarbeiter 582</t>
  </si>
  <si>
    <t>Mitarbeiter 583</t>
  </si>
  <si>
    <t>Mitarbeiter 584</t>
  </si>
  <si>
    <t>Mitarbeiter 585</t>
  </si>
  <si>
    <t>Mitarbeiter 586</t>
  </si>
  <si>
    <t>Mitarbeiter 587</t>
  </si>
  <si>
    <t>Mitarbeiter 588</t>
  </si>
  <si>
    <t>Mitarbeiter 589</t>
  </si>
  <si>
    <t>Mitarbeiter 590</t>
  </si>
  <si>
    <t>Mitarbeiter 591</t>
  </si>
  <si>
    <t>Mitarbeiter 592</t>
  </si>
  <si>
    <t>Mitarbeiter 593</t>
  </si>
  <si>
    <t>Mitarbeiter 594</t>
  </si>
  <si>
    <t>Mitarbeiter 595</t>
  </si>
  <si>
    <t>Mitarbeiter 596</t>
  </si>
  <si>
    <t>Mitarbeiter 597</t>
  </si>
  <si>
    <t>Mitarbeiter 598</t>
  </si>
  <si>
    <t>Mitarbeiter 599</t>
  </si>
  <si>
    <t>Mitarbeiter 600</t>
  </si>
  <si>
    <t>Mitarbeiter 601</t>
  </si>
  <si>
    <t>Mitarbeiter 602</t>
  </si>
  <si>
    <t>Mitarbeiter 603</t>
  </si>
  <si>
    <t>Mitarbeiter 604</t>
  </si>
  <si>
    <t>Mitarbeiter 605</t>
  </si>
  <si>
    <t>Mitarbeiter 606</t>
  </si>
  <si>
    <t>Mitarbeiter 607</t>
  </si>
  <si>
    <t>Mitarbeiter 608</t>
  </si>
  <si>
    <t>Mitarbeiter 609</t>
  </si>
  <si>
    <t>Mitarbeiter 610</t>
  </si>
  <si>
    <t>Mitarbeiter 611</t>
  </si>
  <si>
    <t>Mitarbeiter 612</t>
  </si>
  <si>
    <t>Mitarbeiter 613</t>
  </si>
  <si>
    <t>Mitarbeiter 614</t>
  </si>
  <si>
    <t>Mitarbeiter 615</t>
  </si>
  <si>
    <t>Mitarbeiter 616</t>
  </si>
  <si>
    <t>Mitarbeiter 617</t>
  </si>
  <si>
    <t>Mitarbeiter 618</t>
  </si>
  <si>
    <t>Mitarbeiter 619</t>
  </si>
  <si>
    <t>Mitarbeiter 620</t>
  </si>
  <si>
    <t>Mitarbeiter 621</t>
  </si>
  <si>
    <t>Mitarbeiter 622</t>
  </si>
  <si>
    <t>Mitarbeiter 623</t>
  </si>
  <si>
    <t>Mitarbeiter 624</t>
  </si>
  <si>
    <t>Mitarbeiter 625</t>
  </si>
  <si>
    <t>Mitarbeiter 626</t>
  </si>
  <si>
    <t>Mitarbeiter 627</t>
  </si>
  <si>
    <t>Mitarbeiter 628</t>
  </si>
  <si>
    <t>Mitarbeiter 629</t>
  </si>
  <si>
    <t>Mitarbeiter 630</t>
  </si>
  <si>
    <t>Mitarbeiter 631</t>
  </si>
  <si>
    <t>Mitarbeiter 632</t>
  </si>
  <si>
    <t>Mitarbeiter 633</t>
  </si>
  <si>
    <t>Mitarbeiter 634</t>
  </si>
  <si>
    <t>Mitarbeiter 635</t>
  </si>
  <si>
    <t>Mitarbeiter 636</t>
  </si>
  <si>
    <t>Mitarbeiter 637</t>
  </si>
  <si>
    <t>Mitarbeiter 638</t>
  </si>
  <si>
    <t>Mitarbeiter 639</t>
  </si>
  <si>
    <t>Mitarbeiter 640</t>
  </si>
  <si>
    <t>Mitarbeiter 641</t>
  </si>
  <si>
    <t>Mitarbeiter 642</t>
  </si>
  <si>
    <t>Mitarbeiter 643</t>
  </si>
  <si>
    <t>Mitarbeiter 644</t>
  </si>
  <si>
    <t>Mitarbeiter 645</t>
  </si>
  <si>
    <t>Mitarbeiter 646</t>
  </si>
  <si>
    <t>Mitarbeiter 647</t>
  </si>
  <si>
    <t>Mitarbeiter 648</t>
  </si>
  <si>
    <t>Mitarbeiter 649</t>
  </si>
  <si>
    <t>Mitarbeiter 650</t>
  </si>
  <si>
    <t>Mitarbeiter 651</t>
  </si>
  <si>
    <t>Mitarbeiter 652</t>
  </si>
  <si>
    <t>Mitarbeiter 653</t>
  </si>
  <si>
    <t>Mitarbeiter 654</t>
  </si>
  <si>
    <t>Mitarbeiter 655</t>
  </si>
  <si>
    <t>Mitarbeiter 656</t>
  </si>
  <si>
    <t>Mitarbeiter 657</t>
  </si>
  <si>
    <t>Mitarbeiter 658</t>
  </si>
  <si>
    <t>Mitarbeiter 659</t>
  </si>
  <si>
    <t>Mitarbeiter 660</t>
  </si>
  <si>
    <t>Mitarbeiter 661</t>
  </si>
  <si>
    <t>Mitarbeiter 662</t>
  </si>
  <si>
    <t>Mitarbeiter 663</t>
  </si>
  <si>
    <t>Mitarbeiter 664</t>
  </si>
  <si>
    <t>Mitarbeiter 665</t>
  </si>
  <si>
    <t>Mitarbeiter 666</t>
  </si>
  <si>
    <t>Mitarbeiter 667</t>
  </si>
  <si>
    <t>Mitarbeiter 668</t>
  </si>
  <si>
    <t>Mitarbeiter 669</t>
  </si>
  <si>
    <t>Mitarbeiter 670</t>
  </si>
  <si>
    <t>Mitarbeiter 671</t>
  </si>
  <si>
    <t>Mitarbeiter 672</t>
  </si>
  <si>
    <t>Mitarbeiter 673</t>
  </si>
  <si>
    <t>Mitarbeiter 674</t>
  </si>
  <si>
    <t>Mitarbeiter 675</t>
  </si>
  <si>
    <t>Mitarbeiter 676</t>
  </si>
  <si>
    <t>Mitarbeiter 677</t>
  </si>
  <si>
    <t>Mitarbeiter 678</t>
  </si>
  <si>
    <t>Mitarbeiter 679</t>
  </si>
  <si>
    <t>Mitarbeiter 680</t>
  </si>
  <si>
    <t>Mitarbeiter 681</t>
  </si>
  <si>
    <t>Mitarbeiter 682</t>
  </si>
  <si>
    <t>Mitarbeiter 683</t>
  </si>
  <si>
    <t>Mitarbeiter 684</t>
  </si>
  <si>
    <t>Mitarbeiter 685</t>
  </si>
  <si>
    <t>Mitarbeiter 686</t>
  </si>
  <si>
    <t>Mitarbeiter 687</t>
  </si>
  <si>
    <t>Mitarbeiter 688</t>
  </si>
  <si>
    <t>Mitarbeiter 689</t>
  </si>
  <si>
    <t>Mitarbeiter 690</t>
  </si>
  <si>
    <t>Mitarbeiter 691</t>
  </si>
  <si>
    <t>Mitarbeiter 692</t>
  </si>
  <si>
    <t>Mitarbeiter 693</t>
  </si>
  <si>
    <t>Mitarbeiter 694</t>
  </si>
  <si>
    <t>Mitarbeiter 695</t>
  </si>
  <si>
    <t>Mitarbeiter 696</t>
  </si>
  <si>
    <t>Mitarbeiter 697</t>
  </si>
  <si>
    <t>Mitarbeiter 698</t>
  </si>
  <si>
    <t>Mitarbeiter 699</t>
  </si>
  <si>
    <t>Mitarbeiter 700</t>
  </si>
  <si>
    <t>Mitarbeiter 701</t>
  </si>
  <si>
    <t>Mitarbeiter 702</t>
  </si>
  <si>
    <t>Mitarbeiter 703</t>
  </si>
  <si>
    <t>Mitarbeiter 704</t>
  </si>
  <si>
    <t>Mitarbeiter 705</t>
  </si>
  <si>
    <t>Mitarbeiter 706</t>
  </si>
  <si>
    <t>Mitarbeiter 707</t>
  </si>
  <si>
    <t>Mitarbeiter 708</t>
  </si>
  <si>
    <t>Mitarbeiter 709</t>
  </si>
  <si>
    <t>Mitarbeiter 710</t>
  </si>
  <si>
    <t>Mitarbeiter 711</t>
  </si>
  <si>
    <t>Mitarbeiter 712</t>
  </si>
  <si>
    <t>Mitarbeiter 713</t>
  </si>
  <si>
    <t>Mitarbeiter 714</t>
  </si>
  <si>
    <t>Mitarbeiter 715</t>
  </si>
  <si>
    <t>Mitarbeiter 716</t>
  </si>
  <si>
    <t>Mitarbeiter 717</t>
  </si>
  <si>
    <t>Mitarbeiter 718</t>
  </si>
  <si>
    <t>Mitarbeiter 719</t>
  </si>
  <si>
    <t>Mitarbeiter 720</t>
  </si>
  <si>
    <t>Mitarbeiter 721</t>
  </si>
  <si>
    <t>Mitarbeiter 722</t>
  </si>
  <si>
    <t>Mitarbeiter 723</t>
  </si>
  <si>
    <t>Mitarbeiter 724</t>
  </si>
  <si>
    <t>Mitarbeiter 725</t>
  </si>
  <si>
    <t>Mitarbeiter 726</t>
  </si>
  <si>
    <t>Mitarbeiter 727</t>
  </si>
  <si>
    <t>Mitarbeiter 728</t>
  </si>
  <si>
    <t>Mitarbeiter 729</t>
  </si>
  <si>
    <t>Mitarbeiter 730</t>
  </si>
  <si>
    <t>Mitarbeiter 731</t>
  </si>
  <si>
    <t>Mitarbeiter 732</t>
  </si>
  <si>
    <t>Mitarbeiter 733</t>
  </si>
  <si>
    <t>Mitarbeiter 734</t>
  </si>
  <si>
    <t>Mitarbeiter 735</t>
  </si>
  <si>
    <t>Username</t>
  </si>
  <si>
    <t>Date</t>
  </si>
  <si>
    <t>Budget-Infos/Status</t>
  </si>
  <si>
    <t>Standort auf dem
die Personalkosten gebucht werden</t>
  </si>
  <si>
    <t>Dienst-
sitz</t>
  </si>
  <si>
    <t>Abteilungsnr. auf welcher
die Personalkosten gebucht werden</t>
  </si>
  <si>
    <t>Abteilungsname</t>
  </si>
  <si>
    <t>Vorgeetzter</t>
  </si>
  <si>
    <t>Kostenteilung auf zwei Standorte. Wenn ja, kommt der Mitarbeiter zwei Mal als zeile vor. Hier werden die Kosten dann mit 50% geteilt</t>
  </si>
  <si>
    <t>Stellen-
nummer</t>
  </si>
  <si>
    <t>Titel der
Stelle</t>
  </si>
  <si>
    <t>Stelle gültig
von</t>
  </si>
  <si>
    <t>Stelle gültig
bis</t>
  </si>
  <si>
    <t>Stellensuche
gestoppt am</t>
  </si>
  <si>
    <t>Ist im Change Log etwas vorhanden (2021-2022 - FC - ChangeLog)</t>
  </si>
  <si>
    <t>Wöchentliche Arbeitszeit</t>
  </si>
  <si>
    <t>Vollzeit-faktor baiseren auf die wöchentliche Arbeitszeit. Vollzeit = 39 Std.</t>
  </si>
  <si>
    <t>Gehalt zum
31.03.2021</t>
  </si>
  <si>
    <t>Verformelt
Über SUMMEWENNS wird geprüft ob eine Änderung im Tab "2021-2022 - FC - ChangeLog" gemacht wurde. Wenn ja, werden diese Änderungen hier abgebildet. Ich hätte es gerne anders abgebildet, dass der Change-Log zwar alle Änderungen auflistet, aber hier keine Formeln hinterlegt sind. Das Problem ist dann nur, dass wenn eine Änderung gemacht wurde, diese nicht rückgängi zu machen ist, also nach meinem Wissen.</t>
  </si>
  <si>
    <r>
      <t xml:space="preserve">WER SITZT AUF DIESER STELLE - ES KANN SEIN, DASS EIN MITARBEITER EINE ANDERE STELLE ANTRITT, SOMIT IST ER WEITERHIN IM UNTERNEHMEN, WESHALB BEI EXIT NICHTS STEHT ABER BEI VALID TILL EIN ENDDATUM. WENN EIN MITARBEITER ALLERDINGS AUSTRITT, STEHT BEI BEIDEM EIN DATUM (VALID TILL UND EXIT)
STATUS IST VERFORMELT
</t>
    </r>
    <r>
      <rPr>
        <b/>
        <sz val="11"/>
        <color theme="4"/>
        <rFont val="Calibri"/>
        <family val="2"/>
        <scheme val="minor"/>
      </rPr>
      <t>Blauer Button</t>
    </r>
    <r>
      <rPr>
        <b/>
        <sz val="11"/>
        <color rgb="FFFF0000"/>
        <rFont val="Calibri"/>
        <family val="2"/>
        <scheme val="minor"/>
      </rPr>
      <t>: Veränderungen, wie Arbeitszeit, Gehalt oder Erkrankungen
Roter Button: Austritt und die Möglichkeit die Stelle zu kopieren, im Falle einer neuen Suche</t>
    </r>
  </si>
  <si>
    <t>200-0154</t>
  </si>
  <si>
    <t>200-0159</t>
  </si>
  <si>
    <t>260-0151</t>
  </si>
  <si>
    <t>200-0161</t>
  </si>
  <si>
    <t>200-0162</t>
  </si>
  <si>
    <t>210-0016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</si>
</sst>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4" formatCode="_-* #,##0.00\ &quot;€&quot;_-;\-* #,##0.00\ &quot;€&quot;_-;_-* &quot;-&quot;??\ &quot;€&quot;_-;_-@_-"/>
    <numFmt numFmtId="164" formatCode="_-* #,##0.00\ _€_-;\-* #,##0.00\ _€_-;_-* &quot;-&quot;??\ _€_-;_-@_-"/>
    <numFmt numFmtId="165" formatCode="0.0"/>
    <numFmt numFmtId="166" formatCode="[$-407]mmm/\ yy;@"/>
  </numFmts>
  <fonts count="21" x14ac:knownFonts="1">
    <font>
      <sz val="11"/>
      <color theme="1"/>
      <name val="Calibri"/>
      <family val="2"/>
      <scheme val="minor"/>
    </font>
    <font>
      <b/>
      <sz val="11"/>
      <color theme="1"/>
      <name val="Calibri"/>
      <family val="2"/>
      <scheme val="minor"/>
    </font>
    <font>
      <b/>
      <sz val="11"/>
      <name val="Calibri"/>
      <family val="2"/>
      <scheme val="minor"/>
    </font>
    <font>
      <sz val="8"/>
      <name val="Calibri"/>
      <family val="2"/>
      <scheme val="minor"/>
    </font>
    <font>
      <sz val="11"/>
      <color rgb="FF000000"/>
      <name val="Calibri"/>
      <family val="2"/>
      <scheme val="minor"/>
    </font>
    <font>
      <sz val="11"/>
      <color theme="1"/>
      <name val="Calibri"/>
      <family val="2"/>
      <scheme val="minor"/>
    </font>
    <font>
      <b/>
      <sz val="14"/>
      <color theme="1"/>
      <name val="Calibri"/>
      <family val="2"/>
      <scheme val="minor"/>
    </font>
    <font>
      <sz val="11"/>
      <name val="Arial"/>
      <family val="2"/>
    </font>
    <font>
      <b/>
      <sz val="16"/>
      <name val="Calibri"/>
      <family val="2"/>
      <scheme val="minor"/>
    </font>
    <font>
      <b/>
      <sz val="14"/>
      <name val="Calibri"/>
      <family val="2"/>
      <scheme val="minor"/>
    </font>
    <font>
      <b/>
      <sz val="11"/>
      <color theme="0"/>
      <name val="Calibri"/>
      <family val="2"/>
      <scheme val="minor"/>
    </font>
    <font>
      <b/>
      <sz val="12"/>
      <name val="Calibri"/>
      <family val="2"/>
      <scheme val="minor"/>
    </font>
    <font>
      <b/>
      <sz val="10"/>
      <color theme="1"/>
      <name val="Calibri"/>
      <family val="2"/>
      <scheme val="minor"/>
    </font>
    <font>
      <sz val="10"/>
      <color theme="0"/>
      <name val="Calibri"/>
      <family val="2"/>
      <scheme val="minor"/>
    </font>
    <font>
      <sz val="10"/>
      <color rgb="FFFFC000"/>
      <name val="Calibri"/>
      <family val="2"/>
      <scheme val="minor"/>
    </font>
    <font>
      <sz val="14"/>
      <color theme="1"/>
      <name val="Calibri"/>
      <family val="2"/>
      <scheme val="minor"/>
    </font>
    <font>
      <b/>
      <sz val="14"/>
      <color theme="0"/>
      <name val="Calibri"/>
      <family val="2"/>
      <scheme val="minor"/>
    </font>
    <font>
      <b/>
      <sz val="11"/>
      <color rgb="FFFF0000"/>
      <name val="Calibri"/>
      <family val="2"/>
      <scheme val="minor"/>
    </font>
    <font>
      <b/>
      <sz val="12"/>
      <color rgb="FFFF0000"/>
      <name val="Calibri"/>
      <family val="2"/>
      <scheme val="minor"/>
    </font>
    <font>
      <b/>
      <sz val="16"/>
      <color rgb="FFFF0000"/>
      <name val="Calibri"/>
      <family val="2"/>
      <scheme val="minor"/>
    </font>
    <font>
      <b/>
      <sz val="11"/>
      <color theme="4"/>
      <name val="Calibri"/>
      <family val="2"/>
      <scheme val="minor"/>
    </font>
  </fonts>
  <fills count="10">
    <fill>
      <patternFill patternType="none"/>
    </fill>
    <fill>
      <patternFill patternType="gray125"/>
    </fill>
    <fill>
      <patternFill patternType="solid">
        <fgColor theme="7"/>
        <bgColor indexed="64"/>
      </patternFill>
    </fill>
    <fill>
      <patternFill patternType="solid">
        <fgColor theme="1" tint="4.9989318521683403E-2"/>
        <bgColor indexed="64"/>
      </patternFill>
    </fill>
    <fill>
      <patternFill patternType="solid">
        <fgColor rgb="FFFF7D7D"/>
        <bgColor indexed="64"/>
      </patternFill>
    </fill>
    <fill>
      <patternFill patternType="solid">
        <fgColor rgb="FFC00000"/>
        <bgColor indexed="64"/>
      </patternFill>
    </fill>
    <fill>
      <patternFill patternType="solid">
        <fgColor theme="0" tint="-0.249977111117893"/>
        <bgColor indexed="64"/>
      </patternFill>
    </fill>
    <fill>
      <patternFill patternType="solid">
        <fgColor theme="5" tint="0.59999389629810485"/>
        <bgColor indexed="64"/>
      </patternFill>
    </fill>
    <fill>
      <patternFill patternType="solid">
        <fgColor theme="5"/>
        <bgColor indexed="64"/>
      </patternFill>
    </fill>
    <fill>
      <patternFill patternType="solid">
        <fgColor rgb="FFFFC00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style="medium">
        <color theme="7"/>
      </left>
      <right style="medium">
        <color theme="7"/>
      </right>
      <top style="medium">
        <color theme="7"/>
      </top>
      <bottom style="medium">
        <color theme="7"/>
      </bottom>
      <diagonal/>
    </border>
    <border>
      <left/>
      <right style="medium">
        <color theme="7"/>
      </right>
      <top/>
      <bottom/>
      <diagonal/>
    </border>
    <border>
      <left/>
      <right/>
      <top/>
      <bottom style="thin">
        <color indexed="64"/>
      </bottom>
      <diagonal/>
    </border>
  </borders>
  <cellStyleXfs count="4">
    <xf numFmtId="0" fontId="0" fillId="0" borderId="0"/>
    <xf numFmtId="0" fontId="4" fillId="0" borderId="0"/>
    <xf numFmtId="44" fontId="5" fillId="0" borderId="0" applyFont="0" applyFill="0" applyBorder="0" applyAlignment="0" applyProtection="0"/>
    <xf numFmtId="0" fontId="7" fillId="0" borderId="0"/>
  </cellStyleXfs>
  <cellXfs count="130">
    <xf numFmtId="0" fontId="0" fillId="0" borderId="0" xfId="0"/>
    <xf numFmtId="0" fontId="0" fillId="0" borderId="0" xfId="0" applyAlignment="1">
      <alignment horizontal="center" vertical="center" wrapText="1"/>
    </xf>
    <xf numFmtId="0" fontId="0" fillId="0" borderId="0" xfId="0" applyAlignment="1">
      <alignment horizontal="center" vertical="center"/>
    </xf>
    <xf numFmtId="0" fontId="0" fillId="0" borderId="1" xfId="0" applyNumberFormat="1" applyBorder="1" applyAlignment="1">
      <alignment horizontal="center" vertical="center"/>
    </xf>
    <xf numFmtId="0" fontId="9" fillId="2" borderId="1" xfId="0" applyNumberFormat="1" applyFont="1" applyFill="1" applyBorder="1" applyAlignment="1">
      <alignment horizontal="center" vertical="center" wrapText="1"/>
    </xf>
    <xf numFmtId="0" fontId="9" fillId="2" borderId="4" xfId="0" applyNumberFormat="1" applyFont="1" applyFill="1" applyBorder="1" applyAlignment="1">
      <alignment horizontal="center" vertical="center" wrapText="1"/>
    </xf>
    <xf numFmtId="164" fontId="0" fillId="0" borderId="0" xfId="0" applyNumberFormat="1" applyAlignment="1">
      <alignment horizontal="center" vertical="center" wrapText="1"/>
    </xf>
    <xf numFmtId="0" fontId="0" fillId="0" borderId="0" xfId="0" applyFill="1" applyAlignment="1">
      <alignment horizontal="center" vertical="center" wrapText="1"/>
    </xf>
    <xf numFmtId="0" fontId="1" fillId="0" borderId="6" xfId="0" applyFont="1" applyBorder="1" applyAlignment="1">
      <alignment horizontal="center" vertical="center" wrapText="1"/>
    </xf>
    <xf numFmtId="0" fontId="1" fillId="0" borderId="6" xfId="0" applyFont="1" applyBorder="1" applyAlignment="1">
      <alignment horizontal="center" vertical="center"/>
    </xf>
    <xf numFmtId="165" fontId="11" fillId="0" borderId="1" xfId="0" applyNumberFormat="1" applyFont="1" applyFill="1" applyBorder="1" applyAlignment="1">
      <alignment horizontal="center" vertical="center" wrapText="1"/>
    </xf>
    <xf numFmtId="165" fontId="11" fillId="0" borderId="4" xfId="0" applyNumberFormat="1" applyFont="1" applyFill="1" applyBorder="1" applyAlignment="1">
      <alignment horizontal="center" vertical="center" wrapText="1"/>
    </xf>
    <xf numFmtId="0" fontId="9" fillId="2" borderId="8" xfId="0" applyNumberFormat="1" applyFont="1" applyFill="1" applyBorder="1" applyAlignment="1">
      <alignment horizontal="center" vertical="center" wrapText="1"/>
    </xf>
    <xf numFmtId="165" fontId="11" fillId="0" borderId="8" xfId="0" applyNumberFormat="1" applyFont="1" applyFill="1" applyBorder="1" applyAlignment="1">
      <alignment horizontal="center" vertical="center" wrapText="1"/>
    </xf>
    <xf numFmtId="165" fontId="11" fillId="0" borderId="3" xfId="0" applyNumberFormat="1" applyFont="1" applyFill="1" applyBorder="1" applyAlignment="1">
      <alignment horizontal="center" vertical="center" wrapText="1"/>
    </xf>
    <xf numFmtId="0" fontId="9" fillId="2" borderId="4" xfId="0" applyFont="1" applyFill="1" applyBorder="1" applyAlignment="1">
      <alignment horizontal="center" vertical="center" wrapText="1"/>
    </xf>
    <xf numFmtId="165" fontId="11" fillId="0" borderId="4" xfId="0" applyNumberFormat="1" applyFont="1" applyBorder="1" applyAlignment="1">
      <alignment horizontal="center" vertical="center" wrapText="1"/>
    </xf>
    <xf numFmtId="0" fontId="13" fillId="0" borderId="3" xfId="0" applyFont="1" applyBorder="1" applyAlignment="1">
      <alignment horizontal="center" vertical="center" wrapText="1"/>
    </xf>
    <xf numFmtId="0" fontId="13" fillId="0" borderId="0" xfId="0" applyFont="1" applyFill="1" applyBorder="1" applyAlignment="1">
      <alignment horizontal="center" vertical="center" wrapText="1"/>
    </xf>
    <xf numFmtId="0" fontId="13" fillId="0" borderId="0" xfId="0" applyFont="1" applyAlignment="1">
      <alignment horizontal="center" vertical="center" wrapText="1"/>
    </xf>
    <xf numFmtId="0" fontId="15" fillId="0" borderId="0" xfId="0" applyFont="1" applyAlignment="1">
      <alignment horizontal="center" vertical="center" wrapText="1"/>
    </xf>
    <xf numFmtId="44" fontId="2" fillId="0" borderId="1" xfId="2" applyFont="1" applyBorder="1" applyAlignment="1">
      <alignment horizontal="right" vertical="center" wrapText="1"/>
    </xf>
    <xf numFmtId="44" fontId="2" fillId="0" borderId="3" xfId="2" applyFont="1" applyBorder="1" applyAlignment="1">
      <alignment horizontal="right" vertical="center" wrapText="1"/>
    </xf>
    <xf numFmtId="44" fontId="2" fillId="0" borderId="6" xfId="2" applyFont="1" applyBorder="1" applyAlignment="1">
      <alignment horizontal="right" vertical="center" wrapText="1"/>
    </xf>
    <xf numFmtId="0" fontId="13" fillId="0" borderId="11" xfId="0" applyFont="1" applyBorder="1" applyAlignment="1">
      <alignment horizontal="center" vertical="center" wrapText="1"/>
    </xf>
    <xf numFmtId="164" fontId="13" fillId="0" borderId="11" xfId="0" applyNumberFormat="1" applyFont="1" applyBorder="1" applyAlignment="1">
      <alignment horizontal="center" vertical="center" wrapText="1"/>
    </xf>
    <xf numFmtId="14" fontId="0" fillId="0" borderId="0" xfId="0" applyNumberFormat="1" applyAlignment="1">
      <alignment horizontal="center" vertical="center" wrapText="1"/>
    </xf>
    <xf numFmtId="14" fontId="0" fillId="0" borderId="0" xfId="0" applyNumberFormat="1" applyFill="1" applyAlignment="1">
      <alignment horizontal="center" vertical="center" wrapText="1"/>
    </xf>
    <xf numFmtId="14" fontId="12" fillId="0" borderId="0" xfId="0" applyNumberFormat="1" applyFont="1" applyFill="1" applyAlignment="1">
      <alignment horizontal="center" vertical="center" wrapText="1"/>
    </xf>
    <xf numFmtId="14" fontId="1" fillId="0" borderId="0" xfId="0" applyNumberFormat="1" applyFont="1" applyAlignment="1">
      <alignment horizontal="left" vertical="center"/>
    </xf>
    <xf numFmtId="14" fontId="12" fillId="6" borderId="3" xfId="0" applyNumberFormat="1" applyFont="1" applyFill="1" applyBorder="1" applyAlignment="1">
      <alignment horizontal="center" vertical="center" wrapText="1"/>
    </xf>
    <xf numFmtId="0" fontId="0" fillId="0" borderId="0" xfId="0" applyAlignment="1">
      <alignment horizontal="left"/>
    </xf>
    <xf numFmtId="0" fontId="0" fillId="0" borderId="6" xfId="0" applyBorder="1" applyAlignment="1">
      <alignment horizontal="center" vertical="center"/>
    </xf>
    <xf numFmtId="14" fontId="0" fillId="0" borderId="6" xfId="0" applyNumberFormat="1" applyBorder="1" applyAlignment="1">
      <alignment horizontal="center" vertical="center"/>
    </xf>
    <xf numFmtId="0" fontId="1" fillId="0" borderId="7" xfId="0" applyFont="1" applyBorder="1" applyAlignment="1">
      <alignment horizontal="center" vertical="center" wrapText="1"/>
    </xf>
    <xf numFmtId="165" fontId="2" fillId="7" borderId="6" xfId="0" applyNumberFormat="1" applyFont="1" applyFill="1" applyBorder="1" applyAlignment="1">
      <alignment horizontal="right" vertical="center" wrapText="1"/>
    </xf>
    <xf numFmtId="165" fontId="2" fillId="7" borderId="1" xfId="0" applyNumberFormat="1" applyFont="1" applyFill="1" applyBorder="1" applyAlignment="1">
      <alignment horizontal="right" vertical="center" wrapText="1"/>
    </xf>
    <xf numFmtId="165" fontId="2" fillId="7" borderId="1" xfId="2" applyNumberFormat="1" applyFont="1" applyFill="1" applyBorder="1" applyAlignment="1">
      <alignment horizontal="right" vertical="center" wrapText="1"/>
    </xf>
    <xf numFmtId="165" fontId="2" fillId="7" borderId="3" xfId="0" applyNumberFormat="1" applyFont="1" applyFill="1" applyBorder="1" applyAlignment="1">
      <alignment horizontal="right" vertical="center" wrapText="1"/>
    </xf>
    <xf numFmtId="165" fontId="2" fillId="7" borderId="3" xfId="2" applyNumberFormat="1" applyFont="1" applyFill="1" applyBorder="1" applyAlignment="1">
      <alignment horizontal="right" vertical="center" wrapText="1"/>
    </xf>
    <xf numFmtId="44" fontId="2" fillId="0" borderId="6" xfId="2" applyNumberFormat="1" applyFont="1" applyBorder="1" applyAlignment="1">
      <alignment horizontal="right" vertical="center" wrapText="1"/>
    </xf>
    <xf numFmtId="44" fontId="2" fillId="0" borderId="1" xfId="2" applyNumberFormat="1" applyFont="1" applyBorder="1" applyAlignment="1">
      <alignment horizontal="right" vertical="center" wrapText="1"/>
    </xf>
    <xf numFmtId="44" fontId="2" fillId="0" borderId="3" xfId="2" applyNumberFormat="1" applyFont="1" applyBorder="1" applyAlignment="1">
      <alignment horizontal="right" vertical="center" wrapText="1"/>
    </xf>
    <xf numFmtId="0" fontId="0" fillId="8" borderId="9" xfId="0" applyFill="1" applyBorder="1" applyAlignment="1">
      <alignment horizontal="center" vertical="center"/>
    </xf>
    <xf numFmtId="0" fontId="0" fillId="8" borderId="1" xfId="0" applyFill="1" applyBorder="1" applyAlignment="1">
      <alignment horizontal="center" vertical="center"/>
    </xf>
    <xf numFmtId="165" fontId="2" fillId="7" borderId="6" xfId="2" applyNumberFormat="1" applyFont="1" applyFill="1" applyBorder="1" applyAlignment="1">
      <alignment horizontal="right" vertical="center" wrapText="1"/>
    </xf>
    <xf numFmtId="0" fontId="0" fillId="0" borderId="9" xfId="0" applyNumberFormat="1" applyBorder="1" applyAlignment="1">
      <alignment horizontal="center" vertical="center"/>
    </xf>
    <xf numFmtId="0" fontId="0" fillId="0" borderId="3" xfId="0" applyNumberFormat="1" applyBorder="1" applyAlignment="1">
      <alignment horizontal="center" vertical="center"/>
    </xf>
    <xf numFmtId="0" fontId="0" fillId="0" borderId="10" xfId="0" applyNumberFormat="1" applyBorder="1" applyAlignment="1">
      <alignment horizontal="center" vertical="center"/>
    </xf>
    <xf numFmtId="2" fontId="13" fillId="0" borderId="6" xfId="0" applyNumberFormat="1" applyFont="1" applyBorder="1" applyAlignment="1">
      <alignment horizontal="center" vertical="center" wrapText="1"/>
    </xf>
    <xf numFmtId="2" fontId="0" fillId="0" borderId="5" xfId="0" applyNumberFormat="1" applyBorder="1" applyAlignment="1">
      <alignment horizontal="center" vertical="center"/>
    </xf>
    <xf numFmtId="2" fontId="6" fillId="2" borderId="5" xfId="0" applyNumberFormat="1" applyFont="1" applyFill="1" applyBorder="1" applyAlignment="1">
      <alignment horizontal="center" vertical="center"/>
    </xf>
    <xf numFmtId="2" fontId="6" fillId="2" borderId="3" xfId="0" applyNumberFormat="1" applyFont="1" applyFill="1" applyBorder="1" applyAlignment="1">
      <alignment horizontal="center" vertical="center"/>
    </xf>
    <xf numFmtId="2" fontId="6" fillId="2" borderId="1" xfId="0" applyNumberFormat="1" applyFont="1" applyFill="1" applyBorder="1" applyAlignment="1">
      <alignment horizontal="center" vertical="center"/>
    </xf>
    <xf numFmtId="2" fontId="0" fillId="0" borderId="0" xfId="0" applyNumberFormat="1" applyAlignment="1">
      <alignment horizontal="center" vertical="center"/>
    </xf>
    <xf numFmtId="0" fontId="13" fillId="0" borderId="0" xfId="0" applyFont="1" applyBorder="1" applyAlignment="1">
      <alignment horizontal="center" vertical="center" wrapText="1"/>
    </xf>
    <xf numFmtId="0" fontId="13" fillId="0" borderId="5" xfId="0" applyFont="1" applyBorder="1" applyAlignment="1">
      <alignment horizontal="center" vertical="center" wrapText="1"/>
    </xf>
    <xf numFmtId="0" fontId="0" fillId="0" borderId="0" xfId="0" applyNumberFormat="1" applyAlignment="1">
      <alignment horizontal="left"/>
    </xf>
    <xf numFmtId="0" fontId="1" fillId="0" borderId="0" xfId="0" applyNumberFormat="1" applyFont="1" applyAlignment="1">
      <alignment horizontal="left"/>
    </xf>
    <xf numFmtId="0" fontId="1" fillId="0" borderId="0" xfId="0" applyFont="1" applyAlignment="1">
      <alignment horizontal="left"/>
    </xf>
    <xf numFmtId="0" fontId="6" fillId="2" borderId="10" xfId="0" applyFont="1" applyFill="1" applyBorder="1" applyAlignment="1">
      <alignment horizontal="center" vertical="center" wrapText="1"/>
    </xf>
    <xf numFmtId="0" fontId="1" fillId="0" borderId="1" xfId="0" applyNumberFormat="1"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1" fillId="2" borderId="1" xfId="0" applyNumberFormat="1" applyFont="1" applyFill="1" applyBorder="1" applyAlignment="1" applyProtection="1">
      <alignment horizontal="center" vertical="center" wrapText="1"/>
      <protection locked="0"/>
    </xf>
    <xf numFmtId="0" fontId="1" fillId="0" borderId="1" xfId="0" applyFont="1" applyBorder="1" applyAlignment="1" applyProtection="1">
      <alignment horizontal="center" vertical="center" wrapText="1"/>
      <protection locked="0"/>
    </xf>
    <xf numFmtId="0" fontId="1" fillId="0" borderId="3" xfId="0" applyNumberFormat="1" applyFont="1" applyFill="1" applyBorder="1" applyAlignment="1" applyProtection="1">
      <alignment horizontal="center" vertical="center" wrapText="1"/>
      <protection locked="0"/>
    </xf>
    <xf numFmtId="0" fontId="1" fillId="2" borderId="3" xfId="0" applyNumberFormat="1"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10" fillId="5" borderId="3" xfId="0" applyNumberFormat="1" applyFont="1" applyFill="1" applyBorder="1" applyAlignment="1" applyProtection="1">
      <alignment horizontal="center" vertical="center" wrapText="1"/>
      <protection locked="0"/>
    </xf>
    <xf numFmtId="0" fontId="1" fillId="5" borderId="1" xfId="0" applyFont="1" applyFill="1" applyBorder="1" applyAlignment="1" applyProtection="1">
      <alignment horizontal="center" vertical="center" wrapText="1"/>
      <protection locked="0"/>
    </xf>
    <xf numFmtId="0" fontId="10" fillId="5" borderId="1" xfId="0" applyNumberFormat="1" applyFont="1" applyFill="1" applyBorder="1" applyAlignment="1" applyProtection="1">
      <alignment horizontal="center" vertical="center" wrapText="1"/>
      <protection locked="0"/>
    </xf>
    <xf numFmtId="0" fontId="1" fillId="0" borderId="1" xfId="0" applyNumberFormat="1" applyFont="1" applyBorder="1" applyAlignment="1" applyProtection="1">
      <alignment horizontal="center" vertical="center" wrapText="1"/>
      <protection locked="0"/>
    </xf>
    <xf numFmtId="14" fontId="1" fillId="0" borderId="1" xfId="0" applyNumberFormat="1" applyFont="1" applyBorder="1" applyAlignment="1" applyProtection="1">
      <alignment horizontal="center" vertical="center" wrapText="1"/>
      <protection locked="0"/>
    </xf>
    <xf numFmtId="14" fontId="10" fillId="4" borderId="1" xfId="0" applyNumberFormat="1" applyFont="1" applyFill="1" applyBorder="1" applyAlignment="1" applyProtection="1">
      <alignment horizontal="center" vertical="center" wrapText="1"/>
      <protection locked="0"/>
    </xf>
    <xf numFmtId="0" fontId="1" fillId="0" borderId="3" xfId="0" applyFont="1" applyBorder="1" applyAlignment="1" applyProtection="1">
      <alignment horizontal="center" vertical="center" wrapText="1"/>
      <protection locked="0"/>
    </xf>
    <xf numFmtId="14" fontId="1" fillId="0" borderId="3" xfId="0" applyNumberFormat="1" applyFont="1" applyBorder="1" applyAlignment="1" applyProtection="1">
      <alignment horizontal="center" vertical="center" wrapText="1"/>
      <protection locked="0"/>
    </xf>
    <xf numFmtId="14" fontId="10" fillId="4" borderId="3" xfId="0" applyNumberFormat="1" applyFont="1" applyFill="1" applyBorder="1" applyAlignment="1" applyProtection="1">
      <alignment horizontal="center" vertical="center" wrapText="1"/>
      <protection locked="0"/>
    </xf>
    <xf numFmtId="0" fontId="0" fillId="2" borderId="1" xfId="0" applyFill="1" applyBorder="1" applyAlignment="1" applyProtection="1">
      <alignment horizontal="center" vertical="center" wrapText="1"/>
      <protection locked="0"/>
    </xf>
    <xf numFmtId="14" fontId="11" fillId="2" borderId="1" xfId="0" applyNumberFormat="1" applyFont="1" applyFill="1" applyBorder="1" applyAlignment="1" applyProtection="1">
      <alignment horizontal="center" vertical="center" wrapText="1"/>
      <protection locked="0"/>
    </xf>
    <xf numFmtId="14" fontId="11" fillId="9" borderId="1" xfId="0" applyNumberFormat="1" applyFont="1" applyFill="1" applyBorder="1" applyAlignment="1" applyProtection="1">
      <alignment horizontal="center" vertical="center" wrapText="1"/>
      <protection locked="0"/>
    </xf>
    <xf numFmtId="14" fontId="11" fillId="9" borderId="2" xfId="0" applyNumberFormat="1" applyFont="1" applyFill="1" applyBorder="1" applyAlignment="1" applyProtection="1">
      <alignment horizontal="center" vertical="center" wrapText="1"/>
      <protection locked="0"/>
    </xf>
    <xf numFmtId="0" fontId="0" fillId="2" borderId="3" xfId="0" applyFill="1" applyBorder="1" applyAlignment="1" applyProtection="1">
      <alignment horizontal="center" vertical="center" wrapText="1"/>
      <protection locked="0"/>
    </xf>
    <xf numFmtId="14" fontId="11" fillId="2" borderId="3" xfId="0" applyNumberFormat="1" applyFont="1" applyFill="1" applyBorder="1" applyAlignment="1" applyProtection="1">
      <alignment horizontal="center" vertical="center" wrapText="1"/>
      <protection locked="0"/>
    </xf>
    <xf numFmtId="14" fontId="11" fillId="9" borderId="9" xfId="0" applyNumberFormat="1" applyFont="1" applyFill="1" applyBorder="1" applyAlignment="1" applyProtection="1">
      <alignment horizontal="center" vertical="center" wrapText="1"/>
      <protection locked="0"/>
    </xf>
    <xf numFmtId="0" fontId="9" fillId="2" borderId="1" xfId="0" applyNumberFormat="1" applyFont="1" applyFill="1" applyBorder="1" applyAlignment="1" applyProtection="1">
      <alignment horizontal="center" vertical="center" wrapText="1"/>
      <protection locked="0"/>
    </xf>
    <xf numFmtId="0" fontId="9" fillId="2" borderId="4" xfId="0" applyNumberFormat="1" applyFont="1" applyFill="1" applyBorder="1" applyAlignment="1" applyProtection="1">
      <alignment horizontal="center" vertical="center" wrapText="1"/>
      <protection locked="0"/>
    </xf>
    <xf numFmtId="0" fontId="9" fillId="2" borderId="4" xfId="0" applyFont="1" applyFill="1" applyBorder="1" applyAlignment="1" applyProtection="1">
      <alignment horizontal="center" vertical="center" wrapText="1"/>
      <protection locked="0"/>
    </xf>
    <xf numFmtId="0" fontId="9" fillId="2" borderId="8" xfId="0" applyNumberFormat="1" applyFont="1" applyFill="1" applyBorder="1" applyAlignment="1" applyProtection="1">
      <alignment horizontal="center" vertical="center" wrapText="1"/>
      <protection locked="0"/>
    </xf>
    <xf numFmtId="165" fontId="11" fillId="0" borderId="1" xfId="0" applyNumberFormat="1" applyFont="1" applyFill="1" applyBorder="1" applyAlignment="1" applyProtection="1">
      <alignment horizontal="center" vertical="center" wrapText="1"/>
      <protection locked="0"/>
    </xf>
    <xf numFmtId="165" fontId="11" fillId="0" borderId="4" xfId="0" applyNumberFormat="1" applyFont="1" applyFill="1" applyBorder="1" applyAlignment="1" applyProtection="1">
      <alignment horizontal="center" vertical="center" wrapText="1"/>
      <protection locked="0"/>
    </xf>
    <xf numFmtId="165" fontId="11" fillId="0" borderId="4" xfId="0" applyNumberFormat="1" applyFont="1" applyBorder="1" applyAlignment="1" applyProtection="1">
      <alignment horizontal="center" vertical="center" wrapText="1"/>
      <protection locked="0"/>
    </xf>
    <xf numFmtId="165" fontId="11" fillId="0" borderId="8" xfId="0" applyNumberFormat="1" applyFont="1" applyFill="1" applyBorder="1" applyAlignment="1" applyProtection="1">
      <alignment horizontal="center" vertical="center" wrapText="1"/>
      <protection locked="0"/>
    </xf>
    <xf numFmtId="44" fontId="11" fillId="0" borderId="1" xfId="2" applyFont="1" applyFill="1" applyBorder="1" applyAlignment="1" applyProtection="1">
      <alignment horizontal="center" vertical="center" wrapText="1"/>
      <protection locked="0"/>
    </xf>
    <xf numFmtId="44" fontId="11" fillId="0" borderId="4" xfId="2" applyFont="1" applyFill="1" applyBorder="1" applyAlignment="1" applyProtection="1">
      <alignment horizontal="center" vertical="center" wrapText="1"/>
      <protection locked="0"/>
    </xf>
    <xf numFmtId="0" fontId="1" fillId="8" borderId="3" xfId="0" applyFont="1" applyFill="1" applyBorder="1" applyAlignment="1" applyProtection="1">
      <alignment horizontal="center" vertical="center"/>
      <protection locked="0"/>
    </xf>
    <xf numFmtId="0" fontId="0" fillId="8" borderId="3" xfId="0" applyFill="1" applyBorder="1" applyAlignment="1" applyProtection="1">
      <alignment horizontal="center" vertical="center"/>
      <protection locked="0"/>
    </xf>
    <xf numFmtId="14" fontId="0" fillId="8" borderId="3" xfId="0" applyNumberFormat="1" applyFill="1" applyBorder="1" applyAlignment="1" applyProtection="1">
      <alignment horizontal="center" vertical="center"/>
      <protection locked="0"/>
    </xf>
    <xf numFmtId="0" fontId="0" fillId="8" borderId="9" xfId="0" applyFill="1" applyBorder="1" applyAlignment="1" applyProtection="1">
      <alignment horizontal="center" vertical="center"/>
      <protection locked="0"/>
    </xf>
    <xf numFmtId="0" fontId="0" fillId="0" borderId="3" xfId="0" applyBorder="1" applyAlignment="1" applyProtection="1">
      <alignment horizontal="center" vertical="center"/>
      <protection locked="0"/>
    </xf>
    <xf numFmtId="14" fontId="0" fillId="0" borderId="3" xfId="0" applyNumberFormat="1" applyBorder="1" applyAlignment="1" applyProtection="1">
      <alignment horizontal="center" vertical="center"/>
      <protection locked="0"/>
    </xf>
    <xf numFmtId="22" fontId="0" fillId="0" borderId="3" xfId="0" applyNumberFormat="1" applyBorder="1" applyAlignment="1" applyProtection="1">
      <alignment horizontal="center" vertical="center"/>
      <protection locked="0"/>
    </xf>
    <xf numFmtId="0" fontId="0" fillId="0" borderId="9" xfId="0" applyNumberFormat="1" applyBorder="1" applyAlignment="1" applyProtection="1">
      <alignment horizontal="center" vertical="center"/>
      <protection locked="0"/>
    </xf>
    <xf numFmtId="0" fontId="0" fillId="0" borderId="1" xfId="0" applyBorder="1" applyAlignment="1" applyProtection="1">
      <alignment horizontal="center" vertical="center"/>
      <protection locked="0"/>
    </xf>
    <xf numFmtId="14" fontId="0" fillId="0" borderId="1" xfId="0" applyNumberFormat="1" applyBorder="1" applyAlignment="1" applyProtection="1">
      <alignment horizontal="center" vertical="center"/>
      <protection locked="0"/>
    </xf>
    <xf numFmtId="0" fontId="8" fillId="2" borderId="1" xfId="0" applyNumberFormat="1" applyFont="1" applyFill="1" applyBorder="1" applyAlignment="1" applyProtection="1">
      <alignment horizontal="left" vertical="center" wrapText="1"/>
      <protection locked="0"/>
    </xf>
    <xf numFmtId="0" fontId="6" fillId="2" borderId="1" xfId="0" applyFont="1" applyFill="1" applyBorder="1" applyAlignment="1" applyProtection="1">
      <alignment horizontal="left" vertical="center" wrapText="1"/>
      <protection locked="0"/>
    </xf>
    <xf numFmtId="0" fontId="6" fillId="2" borderId="3" xfId="0" applyFont="1" applyFill="1" applyBorder="1" applyAlignment="1" applyProtection="1">
      <alignment horizontal="left" vertical="center" wrapText="1"/>
      <protection locked="0"/>
    </xf>
    <xf numFmtId="0" fontId="6" fillId="2" borderId="5" xfId="0" applyFont="1" applyFill="1" applyBorder="1" applyAlignment="1" applyProtection="1">
      <alignment horizontal="left" vertical="center" wrapText="1"/>
      <protection locked="0"/>
    </xf>
    <xf numFmtId="0" fontId="1" fillId="2" borderId="1" xfId="0" applyNumberFormat="1" applyFont="1" applyFill="1" applyBorder="1" applyAlignment="1" applyProtection="1">
      <alignment horizontal="left" vertical="center" wrapText="1"/>
      <protection locked="0"/>
    </xf>
    <xf numFmtId="0" fontId="1" fillId="2" borderId="1" xfId="0" applyFont="1" applyFill="1" applyBorder="1" applyAlignment="1" applyProtection="1">
      <alignment horizontal="left" vertical="center" wrapText="1"/>
      <protection locked="0"/>
    </xf>
    <xf numFmtId="0" fontId="1" fillId="2" borderId="3" xfId="0" applyNumberFormat="1" applyFont="1" applyFill="1" applyBorder="1" applyAlignment="1" applyProtection="1">
      <alignment horizontal="left" vertical="center" wrapText="1"/>
      <protection locked="0"/>
    </xf>
    <xf numFmtId="0" fontId="0" fillId="0" borderId="1" xfId="0" applyBorder="1" applyAlignment="1">
      <alignment horizontal="left" vertical="center" wrapText="1"/>
    </xf>
    <xf numFmtId="0" fontId="0" fillId="0" borderId="1" xfId="0" applyBorder="1" applyAlignment="1" applyProtection="1">
      <alignment horizontal="left" vertical="center" wrapText="1"/>
      <protection locked="0"/>
    </xf>
    <xf numFmtId="0" fontId="0" fillId="0" borderId="4" xfId="0" applyBorder="1" applyAlignment="1" applyProtection="1">
      <alignment horizontal="left" vertical="center" wrapText="1"/>
      <protection locked="0"/>
    </xf>
    <xf numFmtId="0" fontId="0" fillId="0" borderId="4" xfId="0" applyNumberFormat="1" applyBorder="1" applyAlignment="1" applyProtection="1">
      <alignment horizontal="left" vertical="center" wrapText="1"/>
      <protection locked="0"/>
    </xf>
    <xf numFmtId="0" fontId="0" fillId="0" borderId="8" xfId="0" applyBorder="1" applyAlignment="1" applyProtection="1">
      <alignment horizontal="left" vertical="center" wrapText="1"/>
      <protection locked="0"/>
    </xf>
    <xf numFmtId="0" fontId="0" fillId="0" borderId="3" xfId="0" applyBorder="1" applyAlignment="1" applyProtection="1">
      <alignment horizontal="left" vertical="center" wrapText="1"/>
      <protection locked="0"/>
    </xf>
    <xf numFmtId="0" fontId="0" fillId="0" borderId="1" xfId="0" applyNumberFormat="1" applyBorder="1" applyAlignment="1" applyProtection="1">
      <alignment horizontal="left" vertical="center" wrapText="1"/>
      <protection locked="0"/>
    </xf>
    <xf numFmtId="0" fontId="0" fillId="0" borderId="3" xfId="0" applyNumberFormat="1" applyBorder="1" applyAlignment="1" applyProtection="1">
      <alignment horizontal="left" vertical="center" wrapText="1"/>
      <protection locked="0"/>
    </xf>
    <xf numFmtId="0" fontId="18" fillId="0" borderId="0" xfId="0" applyFont="1" applyAlignment="1">
      <alignment horizontal="center" vertical="center" wrapText="1"/>
    </xf>
    <xf numFmtId="14" fontId="18" fillId="0" borderId="10" xfId="0" applyNumberFormat="1" applyFont="1" applyFill="1" applyBorder="1" applyAlignment="1">
      <alignment horizontal="center" vertical="center" wrapText="1"/>
    </xf>
    <xf numFmtId="0" fontId="17" fillId="0" borderId="0" xfId="0" applyFont="1" applyFill="1" applyAlignment="1">
      <alignment horizontal="center" vertical="center" wrapText="1"/>
    </xf>
    <xf numFmtId="0" fontId="18" fillId="0" borderId="0" xfId="0" applyFont="1" applyFill="1" applyAlignment="1">
      <alignment horizontal="center" vertical="center" wrapText="1"/>
    </xf>
    <xf numFmtId="0" fontId="0" fillId="0" borderId="1" xfId="0" applyNumberFormat="1" applyBorder="1" applyAlignment="1">
      <alignment horizontal="left" vertical="center" wrapText="1"/>
    </xf>
    <xf numFmtId="0" fontId="17" fillId="0" borderId="0" xfId="0" applyFont="1" applyAlignment="1">
      <alignment horizontal="center" vertical="center" wrapText="1"/>
    </xf>
    <xf numFmtId="0" fontId="19" fillId="0" borderId="13" xfId="0" applyFont="1" applyBorder="1" applyAlignment="1">
      <alignment horizontal="center" vertical="center" wrapText="1"/>
    </xf>
    <xf numFmtId="17" fontId="6" fillId="0" borderId="0" xfId="0" applyNumberFormat="1" applyFont="1" applyFill="1" applyBorder="1" applyAlignment="1">
      <alignment horizontal="center" vertical="center" wrapText="1"/>
    </xf>
    <xf numFmtId="17" fontId="6" fillId="0" borderId="12" xfId="0" applyNumberFormat="1" applyFont="1" applyFill="1" applyBorder="1" applyAlignment="1">
      <alignment horizontal="center" vertical="center" wrapText="1"/>
    </xf>
    <xf numFmtId="0" fontId="6" fillId="2" borderId="1" xfId="0" applyFont="1" applyFill="1" applyBorder="1" applyAlignment="1">
      <alignment horizontal="center" vertical="center" wrapText="1"/>
    </xf>
    <xf numFmtId="166" fontId="16" fillId="3" borderId="11" xfId="0" applyNumberFormat="1" applyFont="1" applyFill="1" applyBorder="1" applyAlignment="1">
      <alignment horizontal="center" vertical="center" wrapText="1"/>
    </xf>
  </cellXfs>
  <cellStyles count="4">
    <cellStyle name="Standard" xfId="0" builtinId="0"/>
    <cellStyle name="Standard 2" xfId="1"/>
    <cellStyle name="Standard 3" xfId="3"/>
    <cellStyle name="Währung" xfId="2" builtinId="4"/>
  </cellStyles>
  <dxfs count="134">
    <dxf>
      <font>
        <color theme="0"/>
      </font>
      <fill>
        <patternFill>
          <bgColor rgb="FFC00000"/>
        </patternFill>
      </fill>
    </dxf>
    <dxf>
      <font>
        <color theme="0"/>
      </font>
      <fill>
        <patternFill>
          <bgColor rgb="FFC00000"/>
        </patternFill>
      </fill>
    </dxf>
    <dxf>
      <numFmt numFmtId="2" formatCode="0.00"/>
      <alignment horizontal="center" vertical="center" textRotation="0" wrapText="0" indent="0" justifyLastLine="0" shrinkToFit="0" readingOrder="0"/>
      <border diagonalUp="0" diagonalDown="0">
        <left style="thin">
          <color indexed="64"/>
        </left>
        <right style="thin">
          <color indexed="64"/>
        </right>
        <top/>
        <bottom/>
        <vertical/>
        <horizontal/>
      </border>
    </dxf>
    <dxf>
      <numFmt numFmtId="2" formatCode="0.00"/>
      <alignment horizontal="center" vertical="center" textRotation="0" wrapText="0" indent="0" justifyLastLine="0" shrinkToFit="0" readingOrder="0"/>
      <border diagonalUp="0" diagonalDown="0">
        <left style="thin">
          <color indexed="64"/>
        </left>
        <right style="thin">
          <color indexed="64"/>
        </right>
        <top/>
        <bottom/>
        <vertical/>
        <horizontal/>
      </border>
    </dxf>
    <dxf>
      <numFmt numFmtId="2" formatCode="0.00"/>
      <alignment horizontal="center" vertical="center" textRotation="0" wrapText="0" indent="0" justifyLastLine="0" shrinkToFit="0" readingOrder="0"/>
      <border diagonalUp="0" diagonalDown="0">
        <left style="thin">
          <color indexed="64"/>
        </left>
        <right style="thin">
          <color indexed="64"/>
        </right>
        <top/>
        <bottom/>
        <vertical/>
        <horizontal/>
      </border>
    </dxf>
    <dxf>
      <numFmt numFmtId="2" formatCode="0.00"/>
      <alignment horizontal="center" vertical="center" textRotation="0" wrapText="0" indent="0" justifyLastLine="0" shrinkToFit="0" readingOrder="0"/>
      <border diagonalUp="0" diagonalDown="0">
        <left style="thin">
          <color indexed="64"/>
        </left>
        <right style="thin">
          <color indexed="64"/>
        </right>
        <top/>
        <bottom/>
        <vertical/>
        <horizontal/>
      </border>
    </dxf>
    <dxf>
      <numFmt numFmtId="2" formatCode="0.00"/>
      <alignment horizontal="center" vertical="center" textRotation="0" wrapText="0" indent="0" justifyLastLine="0" shrinkToFit="0" readingOrder="0"/>
      <border diagonalUp="0" diagonalDown="0">
        <left style="thin">
          <color indexed="64"/>
        </left>
        <right style="thin">
          <color indexed="64"/>
        </right>
        <top/>
        <bottom/>
        <vertical/>
        <horizontal/>
      </border>
    </dxf>
    <dxf>
      <numFmt numFmtId="2" formatCode="0.00"/>
      <alignment horizontal="center" vertical="center" textRotation="0" wrapText="0" indent="0" justifyLastLine="0" shrinkToFit="0" readingOrder="0"/>
      <border diagonalUp="0" diagonalDown="0">
        <left style="thin">
          <color indexed="64"/>
        </left>
        <right style="thin">
          <color indexed="64"/>
        </right>
        <top/>
        <bottom/>
        <vertical/>
        <horizontal/>
      </border>
    </dxf>
    <dxf>
      <numFmt numFmtId="2" formatCode="0.00"/>
      <alignment horizontal="center" vertical="center" textRotation="0" wrapText="0" indent="0" justifyLastLine="0" shrinkToFit="0" readingOrder="0"/>
      <border diagonalUp="0" diagonalDown="0">
        <left style="thin">
          <color indexed="64"/>
        </left>
        <right style="thin">
          <color indexed="64"/>
        </right>
        <top/>
        <bottom/>
        <vertical/>
        <horizontal/>
      </border>
    </dxf>
    <dxf>
      <numFmt numFmtId="2" formatCode="0.00"/>
      <alignment horizontal="center" vertical="center" textRotation="0" wrapText="0" indent="0" justifyLastLine="0" shrinkToFit="0" readingOrder="0"/>
      <border diagonalUp="0" diagonalDown="0">
        <left style="thin">
          <color indexed="64"/>
        </left>
        <right style="thin">
          <color indexed="64"/>
        </right>
        <top/>
        <bottom/>
        <vertical/>
        <horizontal/>
      </border>
    </dxf>
    <dxf>
      <numFmt numFmtId="2" formatCode="0.00"/>
      <alignment horizontal="center" vertical="center" textRotation="0" wrapText="0" indent="0" justifyLastLine="0" shrinkToFit="0" readingOrder="0"/>
      <border diagonalUp="0" diagonalDown="0">
        <left style="thin">
          <color indexed="64"/>
        </left>
        <right style="thin">
          <color indexed="64"/>
        </right>
        <top/>
        <bottom/>
        <vertical/>
        <horizontal/>
      </border>
    </dxf>
    <dxf>
      <numFmt numFmtId="2" formatCode="0.00"/>
      <alignment horizontal="center" vertical="center" textRotation="0" wrapText="0" indent="0" justifyLastLine="0" shrinkToFit="0" readingOrder="0"/>
      <border diagonalUp="0" diagonalDown="0">
        <left style="thin">
          <color indexed="64"/>
        </left>
        <right style="thin">
          <color indexed="64"/>
        </right>
        <top/>
        <bottom/>
        <vertical/>
        <horizontal/>
      </border>
    </dxf>
    <dxf>
      <numFmt numFmtId="2" formatCode="0.00"/>
      <alignment horizontal="center" vertical="center" textRotation="0" wrapText="0" indent="0" justifyLastLine="0" shrinkToFit="0" readingOrder="0"/>
      <border diagonalUp="0" diagonalDown="0">
        <left style="thin">
          <color indexed="64"/>
        </left>
        <right style="thin">
          <color indexed="64"/>
        </right>
        <top/>
        <bottom/>
        <vertical/>
        <horizontal/>
      </border>
    </dxf>
    <dxf>
      <numFmt numFmtId="2"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top style="thin">
          <color rgb="FF000000"/>
        </top>
      </border>
    </dxf>
    <dxf>
      <border diagonalUp="0" diagonalDown="0">
        <left style="thin">
          <color rgb="FF000000"/>
        </left>
        <right style="thin">
          <color rgb="FF000000"/>
        </right>
        <top style="thin">
          <color rgb="FF000000"/>
        </top>
        <bottom style="thin">
          <color rgb="FF000000"/>
        </bottom>
      </border>
    </dxf>
    <dxf>
      <alignment horizontal="center" vertical="center" textRotation="0" wrapText="0" indent="0" justifyLastLine="0" shrinkToFit="0" readingOrder="0"/>
    </dxf>
    <dxf>
      <border>
        <bottom style="thin">
          <color rgb="FF000000"/>
        </bottom>
      </border>
    </dxf>
    <dxf>
      <alignment horizontal="center" vertical="center" textRotation="0" indent="0" justifyLastLine="0" shrinkToFit="0" readingOrder="0"/>
      <border diagonalUp="0" diagonalDown="0" outline="0">
        <left style="thin">
          <color indexed="64"/>
        </left>
        <right style="thin">
          <color indexed="64"/>
        </right>
        <top/>
        <bottom/>
      </border>
    </dxf>
    <dxf>
      <font>
        <b/>
        <strike val="0"/>
        <outline val="0"/>
        <shadow val="0"/>
        <u val="none"/>
        <vertAlign val="baseline"/>
        <sz val="14"/>
        <color theme="1"/>
        <name val="Calibri"/>
        <scheme val="minor"/>
      </font>
      <numFmt numFmtId="2" formatCode="0.00"/>
      <fill>
        <patternFill patternType="solid">
          <fgColor indexed="64"/>
          <bgColor theme="7"/>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color theme="1"/>
        <name val="Calibri"/>
        <scheme val="minor"/>
      </font>
      <numFmt numFmtId="2" formatCode="0.00"/>
      <fill>
        <patternFill patternType="solid">
          <fgColor indexed="64"/>
          <bgColor theme="7"/>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color theme="1"/>
        <name val="Calibri"/>
        <scheme val="minor"/>
      </font>
      <numFmt numFmtId="2" formatCode="0.00"/>
      <fill>
        <patternFill patternType="solid">
          <fgColor indexed="64"/>
          <bgColor theme="7"/>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color theme="1"/>
        <name val="Calibri"/>
        <scheme val="minor"/>
      </font>
      <numFmt numFmtId="2" formatCode="0.00"/>
      <fill>
        <patternFill patternType="solid">
          <fgColor indexed="64"/>
          <bgColor theme="7"/>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color theme="1"/>
        <name val="Calibri"/>
        <scheme val="minor"/>
      </font>
      <numFmt numFmtId="2" formatCode="0.00"/>
      <fill>
        <patternFill patternType="solid">
          <fgColor indexed="64"/>
          <bgColor theme="7"/>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color theme="1"/>
        <name val="Calibri"/>
        <scheme val="minor"/>
      </font>
      <numFmt numFmtId="2" formatCode="0.00"/>
      <fill>
        <patternFill patternType="solid">
          <fgColor indexed="64"/>
          <bgColor theme="7"/>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color theme="1"/>
        <name val="Calibri"/>
        <scheme val="minor"/>
      </font>
      <numFmt numFmtId="2" formatCode="0.00"/>
      <fill>
        <patternFill patternType="solid">
          <fgColor indexed="64"/>
          <bgColor theme="7"/>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color theme="1"/>
        <name val="Calibri"/>
        <scheme val="minor"/>
      </font>
      <numFmt numFmtId="2" formatCode="0.00"/>
      <fill>
        <patternFill patternType="solid">
          <fgColor indexed="64"/>
          <bgColor theme="7"/>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color theme="1"/>
        <name val="Calibri"/>
        <scheme val="minor"/>
      </font>
      <numFmt numFmtId="2" formatCode="0.00"/>
      <fill>
        <patternFill patternType="solid">
          <fgColor indexed="64"/>
          <bgColor theme="7"/>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color theme="1"/>
        <name val="Calibri"/>
        <scheme val="minor"/>
      </font>
      <numFmt numFmtId="2" formatCode="0.00"/>
      <fill>
        <patternFill patternType="solid">
          <fgColor indexed="64"/>
          <bgColor theme="7"/>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color theme="1"/>
        <name val="Calibri"/>
        <scheme val="minor"/>
      </font>
      <numFmt numFmtId="2" formatCode="0.00"/>
      <fill>
        <patternFill patternType="solid">
          <fgColor indexed="64"/>
          <bgColor theme="7"/>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color theme="1"/>
        <name val="Calibri"/>
        <scheme val="minor"/>
      </font>
      <numFmt numFmtId="2" formatCode="0.00"/>
      <fill>
        <patternFill patternType="solid">
          <fgColor indexed="64"/>
          <bgColor theme="7"/>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top style="thin">
          <color indexed="64"/>
        </top>
        <bottom/>
        <vertical/>
        <horizontal/>
      </border>
    </dxf>
    <dxf>
      <numFmt numFmtId="0" formatCode="General"/>
      <alignment horizontal="center" vertical="center" textRotation="0" wrapText="0" indent="0" justifyLastLine="0" shrinkToFit="0" readingOrder="0"/>
      <border diagonalUp="0" diagonalDown="0">
        <left style="thin">
          <color indexed="64"/>
        </left>
        <right/>
        <top style="thin">
          <color indexed="64"/>
        </top>
        <bottom style="thin">
          <color indexed="64"/>
        </bottom>
      </border>
      <protection locked="0" hidden="0"/>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9" formatCode="dd/mm/yy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9" formatCode="dd/mm/yy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border>
        <top style="thin">
          <color indexed="64"/>
        </top>
      </border>
    </dxf>
    <dxf>
      <border diagonalUp="0" diagonalDown="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border>
        <bottom style="thin">
          <color indexed="64"/>
        </bottom>
      </border>
    </dxf>
    <dxf>
      <alignment horizontal="center" vertical="center" textRotation="0" indent="0" justifyLastLine="0" shrinkToFit="0" readingOrder="0"/>
      <border diagonalUp="0" diagonalDown="0" outline="0">
        <left style="thin">
          <color indexed="64"/>
        </left>
        <right style="thin">
          <color indexed="64"/>
        </right>
        <top/>
        <bottom/>
      </border>
    </dxf>
    <dxf>
      <font>
        <b/>
        <strike val="0"/>
        <outline val="0"/>
        <shadow val="0"/>
        <u val="none"/>
        <vertAlign val="baseline"/>
        <sz val="11"/>
        <color auto="1"/>
        <name val="Calibri"/>
        <scheme val="minor"/>
      </font>
      <numFmt numFmtId="34" formatCode="_-* #,##0.00\ &quot;€&quot;_-;\-* #,##0.00\ &quot;€&quot;_-;_-* &quot;-&quot;??\ &quot;€&quot;_-;_-@_-"/>
      <alignment horizontal="righ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165" formatCode="0.0"/>
      <alignment horizontal="righ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34" formatCode="_-* #,##0.00\ &quot;€&quot;_-;\-* #,##0.00\ &quot;€&quot;_-;_-* &quot;-&quot;??\ &quot;€&quot;_-;_-@_-"/>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165" formatCode="0.0"/>
      <fill>
        <patternFill patternType="solid">
          <fgColor indexed="64"/>
          <bgColor theme="5" tint="0.59999389629810485"/>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34" formatCode="_-* #,##0.00\ &quot;€&quot;_-;\-* #,##0.00\ &quot;€&quot;_-;_-* &quot;-&quot;??\ &quot;€&quot;_-;_-@_-"/>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165" formatCode="0.0"/>
      <fill>
        <patternFill patternType="solid">
          <fgColor indexed="64"/>
          <bgColor theme="5" tint="0.59999389629810485"/>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34" formatCode="_-* #,##0.00\ &quot;€&quot;_-;\-* #,##0.00\ &quot;€&quot;_-;_-* &quot;-&quot;??\ &quot;€&quot;_-;_-@_-"/>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165" formatCode="0.0"/>
      <fill>
        <patternFill patternType="solid">
          <fgColor indexed="64"/>
          <bgColor theme="5" tint="0.59999389629810485"/>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34" formatCode="_-* #,##0.00\ &quot;€&quot;_-;\-* #,##0.00\ &quot;€&quot;_-;_-* &quot;-&quot;??\ &quot;€&quot;_-;_-@_-"/>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165" formatCode="0.0"/>
      <fill>
        <patternFill patternType="solid">
          <fgColor indexed="64"/>
          <bgColor theme="5" tint="0.59999389629810485"/>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34" formatCode="_-* #,##0.00\ &quot;€&quot;_-;\-* #,##0.00\ &quot;€&quot;_-;_-* &quot;-&quot;??\ &quot;€&quot;_-;_-@_-"/>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165" formatCode="0.0"/>
      <fill>
        <patternFill patternType="solid">
          <fgColor indexed="64"/>
          <bgColor theme="5" tint="0.59999389629810485"/>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34" formatCode="_-* #,##0.00\ &quot;€&quot;_-;\-* #,##0.00\ &quot;€&quot;_-;_-* &quot;-&quot;??\ &quot;€&quot;_-;_-@_-"/>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165" formatCode="0.0"/>
      <fill>
        <patternFill patternType="solid">
          <fgColor indexed="64"/>
          <bgColor theme="5" tint="0.59999389629810485"/>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34" formatCode="_-* #,##0.00\ &quot;€&quot;_-;\-* #,##0.00\ &quot;€&quot;_-;_-* &quot;-&quot;??\ &quot;€&quot;_-;_-@_-"/>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165" formatCode="0.0"/>
      <fill>
        <patternFill patternType="solid">
          <fgColor indexed="64"/>
          <bgColor theme="5" tint="0.59999389629810485"/>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34" formatCode="_-* #,##0.00\ &quot;€&quot;_-;\-* #,##0.00\ &quot;€&quot;_-;_-* &quot;-&quot;??\ &quot;€&quot;_-;_-@_-"/>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165" formatCode="0.0"/>
      <fill>
        <patternFill patternType="solid">
          <fgColor indexed="64"/>
          <bgColor theme="5" tint="0.59999389629810485"/>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34" formatCode="_-* #,##0.00\ &quot;€&quot;_-;\-* #,##0.00\ &quot;€&quot;_-;_-* &quot;-&quot;??\ &quot;€&quot;_-;_-@_-"/>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165" formatCode="0.0"/>
      <fill>
        <patternFill patternType="solid">
          <fgColor indexed="64"/>
          <bgColor theme="5" tint="0.59999389629810485"/>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34" formatCode="_-* #,##0.00\ &quot;€&quot;_-;\-* #,##0.00\ &quot;€&quot;_-;_-* &quot;-&quot;??\ &quot;€&quot;_-;_-@_-"/>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165" formatCode="0.0"/>
      <fill>
        <patternFill patternType="solid">
          <fgColor indexed="64"/>
          <bgColor theme="5" tint="0.59999389629810485"/>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34" formatCode="_-* #,##0.00\ &quot;€&quot;_-;\-* #,##0.00\ &quot;€&quot;_-;_-* &quot;-&quot;??\ &quot;€&quot;_-;_-@_-"/>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165" formatCode="0.0"/>
      <fill>
        <patternFill patternType="solid">
          <fgColor indexed="64"/>
          <bgColor theme="5" tint="0.59999389629810485"/>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34" formatCode="_-* #,##0.00\ &quot;€&quot;_-;\-* #,##0.00\ &quot;€&quot;_-;_-* &quot;-&quot;??\ &quot;€&quot;_-;_-@_-"/>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165" formatCode="0.0"/>
      <fill>
        <patternFill patternType="solid">
          <fgColor indexed="64"/>
          <bgColor theme="5" tint="0.59999389629810485"/>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2"/>
        <color auto="1"/>
        <name val="Calibri"/>
        <scheme val="minor"/>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2"/>
        <color auto="1"/>
        <name val="Calibri"/>
        <scheme val="minor"/>
      </font>
      <numFmt numFmtId="165" formatCode="0.0"/>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2"/>
        <color auto="1"/>
        <name val="Calibri"/>
        <scheme val="minor"/>
      </font>
      <numFmt numFmtId="165" formatCode="0.0"/>
      <fill>
        <patternFill patternType="none">
          <fgColor indexed="64"/>
          <bgColor indexed="65"/>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border>
      <protection locked="0" hidden="0"/>
    </dxf>
    <dxf>
      <font>
        <b/>
        <i val="0"/>
        <strike val="0"/>
        <condense val="0"/>
        <extend val="0"/>
        <outline val="0"/>
        <shadow val="0"/>
        <u val="none"/>
        <vertAlign val="baseline"/>
        <sz val="12"/>
        <color auto="1"/>
        <name val="Calibri"/>
        <scheme val="minor"/>
      </font>
      <numFmt numFmtId="165" formatCode="0.0"/>
      <fill>
        <patternFill patternType="none">
          <fgColor indexed="64"/>
          <bgColor indexed="65"/>
        </patternFill>
      </fill>
      <alignment horizontal="center" vertical="center" textRotation="0" wrapText="1" indent="0" justifyLastLine="0" shrinkToFit="0" readingOrder="0"/>
      <border diagonalUp="0" diagonalDown="0">
        <left/>
        <right style="thin">
          <color indexed="64"/>
        </right>
        <top style="thin">
          <color indexed="64"/>
        </top>
        <bottom/>
        <vertical/>
        <horizontal/>
      </border>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4"/>
        <color auto="1"/>
        <name val="Calibri"/>
        <scheme val="minor"/>
      </font>
      <numFmt numFmtId="0" formatCode="General"/>
      <fill>
        <patternFill patternType="solid">
          <fgColor indexed="64"/>
          <bgColor theme="7"/>
        </patternFill>
      </fill>
      <alignment horizontal="center" vertical="center" textRotation="0" wrapText="1" indent="0" justifyLastLine="0" shrinkToFit="0" readingOrder="0"/>
      <border diagonalUp="0" diagonalDown="0">
        <left/>
        <right style="thin">
          <color indexed="64"/>
        </right>
        <top style="thin">
          <color indexed="64"/>
        </top>
        <bottom/>
        <vertical/>
        <horizontal/>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4"/>
        <color auto="1"/>
        <name val="Calibri"/>
        <scheme val="minor"/>
      </font>
      <numFmt numFmtId="0" formatCode="General"/>
      <fill>
        <patternFill patternType="solid">
          <fgColor indexed="64"/>
          <bgColor theme="7"/>
        </patternFill>
      </fill>
      <alignment horizontal="center" vertical="center" textRotation="0" wrapText="1" indent="0" justifyLastLine="0" shrinkToFit="0" readingOrder="0"/>
      <border diagonalUp="0" diagonalDown="0">
        <left/>
        <right style="thin">
          <color indexed="64"/>
        </right>
        <top style="thin">
          <color indexed="64"/>
        </top>
        <bottom/>
        <vertical/>
        <horizontal/>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strike val="0"/>
        <outline val="0"/>
        <shadow val="0"/>
        <u val="none"/>
        <vertAlign val="baseline"/>
        <sz val="14"/>
        <color auto="1"/>
        <name val="Calibri"/>
        <scheme val="minor"/>
      </font>
      <numFmt numFmtId="0" formatCode="General"/>
      <fill>
        <patternFill patternType="solid">
          <fgColor indexed="64"/>
          <bgColor theme="7"/>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font>
      <fill>
        <patternFill patternType="solid">
          <fgColor indexed="64"/>
          <bgColor theme="7"/>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i val="0"/>
        <strike val="0"/>
        <condense val="0"/>
        <extend val="0"/>
        <outline val="0"/>
        <shadow val="0"/>
        <u val="none"/>
        <vertAlign val="baseline"/>
        <sz val="12"/>
        <color auto="1"/>
        <name val="Calibri"/>
        <scheme val="minor"/>
      </font>
      <numFmt numFmtId="19" formatCode="dd/mm/yyyy"/>
      <fill>
        <patternFill patternType="solid">
          <fgColor indexed="64"/>
          <bgColor rgb="FFFFC000"/>
        </patternFill>
      </fill>
      <alignment horizontal="center" vertical="center" textRotation="0" wrapText="1" indent="0" justifyLastLine="0" shrinkToFit="0" readingOrder="0"/>
      <border diagonalUp="0" diagonalDown="0">
        <left style="thin">
          <color indexed="64"/>
        </left>
        <right/>
        <top style="thin">
          <color indexed="64"/>
        </top>
        <bottom style="thin">
          <color indexed="64"/>
        </bottom>
      </border>
      <protection locked="0" hidden="0"/>
    </dxf>
    <dxf>
      <font>
        <b/>
        <i val="0"/>
        <strike val="0"/>
        <condense val="0"/>
        <extend val="0"/>
        <outline val="0"/>
        <shadow val="0"/>
        <u val="none"/>
        <vertAlign val="baseline"/>
        <sz val="12"/>
        <color auto="1"/>
        <name val="Calibri"/>
        <scheme val="minor"/>
      </font>
      <numFmt numFmtId="19" formatCode="dd/mm/yyyy"/>
      <fill>
        <patternFill patternType="solid">
          <fgColor indexed="64"/>
          <bgColor theme="7"/>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strike val="0"/>
        <outline val="0"/>
        <shadow val="0"/>
        <u val="none"/>
        <vertAlign val="baseline"/>
        <sz val="16"/>
        <color auto="1"/>
        <name val="Calibri"/>
        <scheme val="minor"/>
      </font>
      <numFmt numFmtId="0" formatCode="General"/>
      <fill>
        <patternFill patternType="solid">
          <fgColor indexed="64"/>
          <bgColor theme="7"/>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ill>
        <patternFill patternType="solid">
          <fgColor indexed="64"/>
          <bgColor theme="7"/>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1"/>
        <color theme="0"/>
        <name val="Calibri"/>
        <scheme val="minor"/>
      </font>
      <numFmt numFmtId="19" formatCode="dd/mm/yyyy"/>
      <fill>
        <patternFill patternType="solid">
          <fgColor indexed="64"/>
          <bgColor rgb="FFFF7D7D"/>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1"/>
        <color theme="1"/>
        <name val="Calibri"/>
        <scheme val="minor"/>
      </font>
      <numFmt numFmtId="19" formatCode="dd/mm/yyyy"/>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1"/>
        <color theme="1"/>
        <name val="Calibri"/>
        <scheme val="minor"/>
      </font>
      <numFmt numFmtId="19" formatCode="dd/mm/yyyy"/>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font>
      <numFmt numFmtId="0" formatCode="Genera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numFmt numFmtId="0" formatCode="Genera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numFmt numFmtId="0" formatCode="Genera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font>
      <numFmt numFmtId="0" formatCode="General"/>
      <fill>
        <patternFill patternType="solid">
          <fgColor indexed="64"/>
          <bgColor theme="7"/>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font>
      <numFmt numFmtId="0" formatCode="General"/>
      <fill>
        <patternFill patternType="solid">
          <fgColor indexed="64"/>
          <bgColor theme="7"/>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4"/>
        <color theme="1"/>
        <name val="Calibri"/>
        <scheme val="minor"/>
      </font>
      <fill>
        <patternFill patternType="solid">
          <fgColor indexed="64"/>
          <bgColor theme="7"/>
        </patternFill>
      </fill>
      <alignment horizontal="left" vertical="center"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font>
      <fill>
        <patternFill patternType="solid">
          <fgColor indexed="64"/>
          <bgColor theme="7"/>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Calibri"/>
        <scheme val="minor"/>
      </font>
      <alignment horizontal="right" vertical="center" textRotation="0" wrapText="1" indent="0" justifyLastLine="0" shrinkToFit="0" readingOrder="0"/>
      <border diagonalUp="0" diagonalDown="0" outline="0">
        <left style="thin">
          <color indexed="64"/>
        </left>
        <right style="thin">
          <color indexed="64"/>
        </right>
        <top/>
        <bottom style="thin">
          <color indexed="64"/>
        </bottom>
      </border>
    </dxf>
    <dxf>
      <numFmt numFmtId="0" formatCode="Genera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font>
      <numFmt numFmtId="0" formatCode="General"/>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border>
        <top style="double">
          <color rgb="FF000000"/>
        </top>
      </border>
    </dxf>
    <dxf>
      <font>
        <strike val="0"/>
        <outline val="0"/>
        <shadow val="0"/>
        <u val="none"/>
        <vertAlign val="baseline"/>
        <sz val="11"/>
        <color rgb="FF000000"/>
        <name val="Calibri"/>
        <scheme val="none"/>
      </font>
      <border diagonalUp="0" diagonalDown="0" outline="0">
        <left style="thin">
          <color rgb="FF000000"/>
        </left>
        <right style="thin">
          <color rgb="FF000000"/>
        </right>
        <top/>
        <bottom/>
      </border>
    </dxf>
    <dxf>
      <alignment horizontal="center" vertical="center" textRotation="0" wrapText="1" indent="0" justifyLastLine="0" shrinkToFit="0" readingOrder="0"/>
    </dxf>
    <dxf>
      <border>
        <bottom style="thin">
          <color rgb="FF000000"/>
        </bottom>
      </border>
    </dxf>
    <dxf>
      <font>
        <strike val="0"/>
        <outline val="0"/>
        <shadow val="0"/>
        <u val="none"/>
        <vertAlign val="baseline"/>
        <sz val="10"/>
        <color theme="0"/>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7D7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809625</xdr:colOff>
          <xdr:row>12</xdr:row>
          <xdr:rowOff>0</xdr:rowOff>
        </xdr:from>
        <xdr:to>
          <xdr:col>1</xdr:col>
          <xdr:colOff>0</xdr:colOff>
          <xdr:row>12</xdr:row>
          <xdr:rowOff>171450</xdr:rowOff>
        </xdr:to>
        <xdr:sp macro="" textlink="">
          <xdr:nvSpPr>
            <xdr:cNvPr id="2071" name="CommandButton1" hidden="1">
              <a:extLst>
                <a:ext uri="{63B3BB69-23CF-44E3-9099-C40C66FF867C}">
                  <a14:compatExt spid="_x0000_s2071"/>
                </a:ext>
                <a:ext uri="{FF2B5EF4-FFF2-40B4-BE49-F238E27FC236}">
                  <a16:creationId xmlns:a16="http://schemas.microsoft.com/office/drawing/2014/main" id="{00000000-0008-0000-0000-00001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2362200</xdr:colOff>
          <xdr:row>12</xdr:row>
          <xdr:rowOff>0</xdr:rowOff>
        </xdr:from>
        <xdr:to>
          <xdr:col>14</xdr:col>
          <xdr:colOff>0</xdr:colOff>
          <xdr:row>12</xdr:row>
          <xdr:rowOff>171450</xdr:rowOff>
        </xdr:to>
        <xdr:sp macro="" textlink="">
          <xdr:nvSpPr>
            <xdr:cNvPr id="2073" name="CommandButton2" hidden="1">
              <a:extLst>
                <a:ext uri="{63B3BB69-23CF-44E3-9099-C40C66FF867C}">
                  <a14:compatExt spid="_x0000_s2073"/>
                </a:ext>
                <a:ext uri="{FF2B5EF4-FFF2-40B4-BE49-F238E27FC236}">
                  <a16:creationId xmlns:a16="http://schemas.microsoft.com/office/drawing/2014/main" id="{00000000-0008-0000-0000-000019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923925</xdr:colOff>
          <xdr:row>12</xdr:row>
          <xdr:rowOff>0</xdr:rowOff>
        </xdr:from>
        <xdr:to>
          <xdr:col>16</xdr:col>
          <xdr:colOff>9525</xdr:colOff>
          <xdr:row>12</xdr:row>
          <xdr:rowOff>171450</xdr:rowOff>
        </xdr:to>
        <xdr:sp macro="" textlink="">
          <xdr:nvSpPr>
            <xdr:cNvPr id="2074" name="CommandButton3" hidden="1">
              <a:extLst>
                <a:ext uri="{63B3BB69-23CF-44E3-9099-C40C66FF867C}">
                  <a14:compatExt spid="_x0000_s2074"/>
                </a:ext>
                <a:ext uri="{FF2B5EF4-FFF2-40B4-BE49-F238E27FC236}">
                  <a16:creationId xmlns:a16="http://schemas.microsoft.com/office/drawing/2014/main" id="{00000000-0008-0000-0000-00001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ables/table1.xml><?xml version="1.0" encoding="utf-8"?>
<table xmlns="http://schemas.openxmlformats.org/spreadsheetml/2006/main" id="1" name="Tabelle132" displayName="Tabelle132" ref="A4:AX789" headerRowDxfId="133" dataDxfId="131" totalsRowDxfId="130" headerRowBorderDxfId="132" totalsRowBorderDxfId="129">
  <autoFilter ref="A4:AX789"/>
  <sortState ref="A5:AX787">
    <sortCondition ref="D4:D787"/>
  </sortState>
  <tableColumns count="50">
    <tableColumn id="52" name="FUNC.-NO" dataDxfId="128" totalsRowDxfId="127"/>
    <tableColumn id="3" name="JOB-TITLE" dataDxfId="126" totalsRowDxfId="125"/>
    <tableColumn id="4" name="BUDGET_x000a_INFORMATION" dataDxfId="124" totalsRowDxfId="123"/>
    <tableColumn id="18" name="Branch_x000a_Cost Unit" dataDxfId="122" totalsRowDxfId="121"/>
    <tableColumn id="7" name="Branch_x000a_Residence" dataDxfId="120" totalsRowDxfId="119"/>
    <tableColumn id="9" name="CC_x000a_(FIBU)" dataDxfId="118" totalsRowDxfId="117"/>
    <tableColumn id="10" name="DEPARTMENT" dataDxfId="116">
      <calculatedColumnFormula>VLOOKUP(Tabelle132[[#This Row],[CC
(FIBU)]],INDEX!D:E,2,FALSE)</calculatedColumnFormula>
    </tableColumn>
    <tableColumn id="11" name="SUPERVISOR" dataDxfId="115" totalsRowDxfId="114"/>
    <tableColumn id="12" name="SPLIT" dataDxfId="113" totalsRowDxfId="112"/>
    <tableColumn id="5" name="ACT. VALID_x000a_FROM" dataDxfId="111" totalsRowDxfId="110"/>
    <tableColumn id="2" name="ACT. VALID_x000a_TILL" dataDxfId="109" totalsRowDxfId="108"/>
    <tableColumn id="1" name="STOPPED_x000a_ON" dataDxfId="107" totalsRowDxfId="106"/>
    <tableColumn id="56" name="P-No." dataDxfId="105" totalsRowDxfId="104"/>
    <tableColumn id="13" name="Employee" dataDxfId="103" totalsRowDxfId="102"/>
    <tableColumn id="53" name="Join" dataDxfId="101"/>
    <tableColumn id="54" name="Exit" dataDxfId="100"/>
    <tableColumn id="15" name="Contract" dataDxfId="99" totalsRowDxfId="98"/>
    <tableColumn id="16" name="Status" dataDxfId="97" totalsRowDxfId="96">
      <calculatedColumnFormula>IF(Tabelle132[[#This Row],[STOPPED
ON]]&lt;&gt;"","STOPPED",IF(AND(Tabelle132[[#This Row],[ACT. VALID
TILL]]&lt;TODAY(),Tabelle132[[#This Row],[ACT. VALID
TILL]]&lt;&gt;""),"INACTIVE",IF(Tabelle132[[#This Row],[Employee]]="NN","RECRUITE",IF(Tabelle132[[#This Row],[ACT. VALID
FROM]]&gt;TODAY(),"INACTIVE","ACTIVE"))))</calculatedColumnFormula>
    </tableColumn>
    <tableColumn id="32" name="Remark I" dataDxfId="95" totalsRowDxfId="94"/>
    <tableColumn id="34" name="Remark II" dataDxfId="93" totalsRowDxfId="92"/>
    <tableColumn id="19" name="Change_x000a_Log" dataDxfId="91">
      <calculatedColumnFormula>COUNTIFS(Tabelle2[Function-
No.],Tabelle132[[#This Row],[FUNC.-NO]],Tabelle2[Pers-
No.],Tabelle132[[#This Row],[P-No.]])</calculatedColumnFormula>
    </tableColumn>
    <tableColumn id="33" name="WAZ2" dataDxfId="90" totalsRowDxfId="89"/>
    <tableColumn id="14" name="FTE_x000a_Base" dataDxfId="88" totalsRowDxfId="87">
      <calculatedColumnFormula>IF(Tabelle132[[#This Row],[WAZ2]]&gt;39,1,Tabelle132[[#This Row],[WAZ2]]/39)/IF(Tabelle132[[#This Row],[SPLIT]]="YES",2,1)</calculatedColumnFormula>
    </tableColumn>
    <tableColumn id="17" name="Salary Base" dataDxfId="86" totalsRowDxfId="85" dataCellStyle="Währung"/>
    <tableColumn id="20" name="FTE 01" totalsRowFunction="sum" dataDxfId="84">
      <calculatedColumnFormula>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calculatedColumnFormula>
    </tableColumn>
    <tableColumn id="37" name="SAL 01" totalsRowFunction="custom" dataDxfId="83" dataCellStyle="Währung">
      <calculatedColumnFormula array="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calculatedColumnFormula>
      <totalsRowFormula>SUBTOTAL(109,Tabelle132[SAL 01])/1000</totalsRowFormula>
    </tableColumn>
    <tableColumn id="21" name="FTE 02" totalsRowFunction="sum" dataDxfId="82">
      <calculatedColumnFormula>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calculatedColumnFormula>
    </tableColumn>
    <tableColumn id="39" name="SAL 02" totalsRowFunction="custom" dataDxfId="81" dataCellStyle="Währung">
      <calculatedColumnFormula array="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calculatedColumnFormula>
      <totalsRowFormula>SUBTOTAL(109,Tabelle132[SAL 02])/1000</totalsRowFormula>
    </tableColumn>
    <tableColumn id="22" name="FTE 03" totalsRowFunction="sum" dataDxfId="80">
      <calculatedColumnFormula>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calculatedColumnFormula>
    </tableColumn>
    <tableColumn id="40" name="SAL 03" totalsRowFunction="custom" dataDxfId="79" dataCellStyle="Währung">
      <calculatedColumnFormula array="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calculatedColumnFormula>
      <totalsRowFormula>SUBTOTAL(109,Tabelle132[SAL 03])/1000</totalsRowFormula>
    </tableColumn>
    <tableColumn id="23" name="FTE 04" totalsRowFunction="sum" dataDxfId="78">
      <calculatedColumnFormula>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calculatedColumnFormula>
    </tableColumn>
    <tableColumn id="41" name="SAL 04" totalsRowFunction="custom" dataDxfId="77" dataCellStyle="Währung">
      <calculatedColumnFormula array="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calculatedColumnFormula>
      <totalsRowFormula>SUBTOTAL(109,Tabelle132[SAL 04])/1000</totalsRowFormula>
    </tableColumn>
    <tableColumn id="24" name="FTE 05" totalsRowFunction="sum" dataDxfId="76">
      <calculatedColumnFormula>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calculatedColumnFormula>
    </tableColumn>
    <tableColumn id="42" name="SAL 05" totalsRowFunction="custom" dataDxfId="75" dataCellStyle="Währung">
      <calculatedColumnFormula array="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calculatedColumnFormula>
      <totalsRowFormula>SUBTOTAL(109,Tabelle132[SAL 05])/1000</totalsRowFormula>
    </tableColumn>
    <tableColumn id="25" name="FTE 06" totalsRowFunction="sum" dataDxfId="74">
      <calculatedColumnFormula>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calculatedColumnFormula>
    </tableColumn>
    <tableColumn id="43" name="SAL 06" totalsRowFunction="custom" dataDxfId="73" dataCellStyle="Währung">
      <calculatedColumnFormula array="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calculatedColumnFormula>
      <totalsRowFormula>SUBTOTAL(109,Tabelle132[SAL 06])/1000</totalsRowFormula>
    </tableColumn>
    <tableColumn id="26" name="FTE 07" totalsRowFunction="sum" dataDxfId="72">
      <calculatedColumnFormula>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calculatedColumnFormula>
    </tableColumn>
    <tableColumn id="44" name="SAL 07" totalsRowFunction="custom" dataDxfId="71" dataCellStyle="Währung">
      <calculatedColumnFormula array="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calculatedColumnFormula>
      <totalsRowFormula>SUBTOTAL(109,Tabelle132[SAL 07])/1000</totalsRowFormula>
    </tableColumn>
    <tableColumn id="27" name="FTE 08" totalsRowFunction="sum" dataDxfId="70">
      <calculatedColumnFormula>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calculatedColumnFormula>
    </tableColumn>
    <tableColumn id="46" name="SAL 08" totalsRowFunction="custom" dataDxfId="69" dataCellStyle="Währung">
      <calculatedColumnFormula array="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calculatedColumnFormula>
      <totalsRowFormula>SUBTOTAL(109,Tabelle132[SAL 08])/1000</totalsRowFormula>
    </tableColumn>
    <tableColumn id="28" name="FTE 09" totalsRowFunction="sum" dataDxfId="68">
      <calculatedColumnFormula>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calculatedColumnFormula>
    </tableColumn>
    <tableColumn id="47" name="SAL 09" totalsRowFunction="custom" dataDxfId="67" dataCellStyle="Währung">
      <calculatedColumnFormula array="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calculatedColumnFormula>
      <totalsRowFormula>SUBTOTAL(109,Tabelle132[SAL 09])/1000</totalsRowFormula>
    </tableColumn>
    <tableColumn id="29" name="FTE 10" totalsRowFunction="sum" dataDxfId="66">
      <calculatedColumnFormula>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calculatedColumnFormula>
    </tableColumn>
    <tableColumn id="48" name="SAL 10" totalsRowFunction="custom" dataDxfId="65" dataCellStyle="Währung">
      <calculatedColumnFormula array="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calculatedColumnFormula>
      <totalsRowFormula>SUBTOTAL(109,Tabelle132[SAL 10])/1000</totalsRowFormula>
    </tableColumn>
    <tableColumn id="30" name="FTE 11" totalsRowFunction="sum" dataDxfId="64">
      <calculatedColumnFormula>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calculatedColumnFormula>
    </tableColumn>
    <tableColumn id="49" name="SAL 11" totalsRowFunction="custom" dataDxfId="63" dataCellStyle="Währung">
      <calculatedColumnFormula array="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calculatedColumnFormula>
      <totalsRowFormula>SUBTOTAL(109,Tabelle132[SAL 11])/1000</totalsRowFormula>
    </tableColumn>
    <tableColumn id="31" name="FTE 12" totalsRowFunction="sum" dataDxfId="62">
      <calculatedColumnFormula>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calculatedColumnFormula>
    </tableColumn>
    <tableColumn id="50" name="SAL 12" totalsRowFunction="custom" dataDxfId="61" dataCellStyle="Währung">
      <calculatedColumnFormula array="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calculatedColumnFormula>
      <totalsRowFormula>SUBTOTAL(109,Tabelle132[SAL 12])/1000</totalsRowFormula>
    </tableColumn>
    <tableColumn id="6" name="FTE_x000a_AVERAGE" dataDxfId="60" dataCellStyle="Währung">
      <calculatedColumnFormula>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calculatedColumnFormula>
    </tableColumn>
    <tableColumn id="8" name="SALARY_x000a_TOTAL" dataDxfId="59" dataCellStyle="Währung">
      <calculatedColumnFormula>SUMIFS(Tabelle132[[#This Row],[FTE 01]:[SAL 12]],Tabelle132[[#Headers],[FTE 01]:[SAL 12]],"*" &amp; "SAL" &amp;"*")</calculatedColumnFormula>
    </tableColumn>
  </tableColumns>
  <tableStyleInfo name="TableStyleMedium1" showFirstColumn="0" showLastColumn="0" showRowStripes="1" showColumnStripes="0"/>
</table>
</file>

<file path=xl/tables/table2.xml><?xml version="1.0" encoding="utf-8"?>
<table xmlns="http://schemas.openxmlformats.org/spreadsheetml/2006/main" id="2" name="Tabelle2" displayName="Tabelle2" ref="A1:AI116" totalsRowShown="0" headerRowDxfId="58" dataDxfId="56" headerRowBorderDxfId="57" tableBorderDxfId="55" totalsRowBorderDxfId="54">
  <autoFilter ref="A1:AI116"/>
  <tableColumns count="35">
    <tableColumn id="4" name="Function-_x000a_No." dataDxfId="53"/>
    <tableColumn id="5" name="Pers-_x000a_No." dataDxfId="52"/>
    <tableColumn id="1" name="Employee" dataDxfId="51"/>
    <tableColumn id="6" name="Change_x000a_from" dataDxfId="50"/>
    <tableColumn id="14" name="Change_x000a_till" dataDxfId="49"/>
    <tableColumn id="16" name="Change Type" dataDxfId="48"/>
    <tableColumn id="7" name="Change _x000a_Value" dataDxfId="47"/>
    <tableColumn id="8" name="Remark" dataDxfId="46"/>
    <tableColumn id="9" name="Changed_x000a_on" dataDxfId="45"/>
    <tableColumn id="10" name="Changed_x000a_by" dataDxfId="44"/>
    <tableColumn id="2" name="Value_x000a_Type" dataDxfId="43">
      <calculatedColumnFormula>IF(OR(Tabelle2[[#This Row],[Change 
Value]]="PL",Tabelle2[[#This Row],[Change 
Value]]="SICK",Tabelle2[[#This Row],[Change 
Value]]="PEN"),"FZ",Tabelle2[[#This Row],[Change Type]])</calculatedColumnFormula>
    </tableColumn>
    <tableColumn id="11" name="HC 01" dataDxfId="42">
      <calculatedColumnFormula>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calculatedColumnFormula>
    </tableColumn>
    <tableColumn id="12" name="HC 02" dataDxfId="41">
      <calculatedColumnFormula>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calculatedColumnFormula>
    </tableColumn>
    <tableColumn id="13" name="HC 03" dataDxfId="40">
      <calculatedColumnFormula>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calculatedColumnFormula>
    </tableColumn>
    <tableColumn id="15" name="HC 04" dataDxfId="39">
      <calculatedColumnFormula>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calculatedColumnFormula>
    </tableColumn>
    <tableColumn id="17" name="HC 05" dataDxfId="38">
      <calculatedColumnFormula>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calculatedColumnFormula>
    </tableColumn>
    <tableColumn id="18" name="HC 06" dataDxfId="37">
      <calculatedColumnFormula>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calculatedColumnFormula>
    </tableColumn>
    <tableColumn id="19" name="HC 07" dataDxfId="36">
      <calculatedColumnFormula>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calculatedColumnFormula>
    </tableColumn>
    <tableColumn id="20" name="HC 08" dataDxfId="35">
      <calculatedColumnFormula>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calculatedColumnFormula>
    </tableColumn>
    <tableColumn id="21" name="HC 09" dataDxfId="34">
      <calculatedColumnFormula>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calculatedColumnFormula>
    </tableColumn>
    <tableColumn id="22" name="HC 10" dataDxfId="33">
      <calculatedColumnFormula>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calculatedColumnFormula>
    </tableColumn>
    <tableColumn id="23" name="HC 11" dataDxfId="32">
      <calculatedColumnFormula>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calculatedColumnFormula>
    </tableColumn>
    <tableColumn id="24" name="HC 12" dataDxfId="31">
      <calculatedColumnFormula>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calculatedColumnFormula>
    </tableColumn>
    <tableColumn id="25" name="DACT 01" dataDxfId="30">
      <calculatedColumnFormula>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calculatedColumnFormula>
    </tableColumn>
    <tableColumn id="27" name="DACT 02" dataDxfId="29">
      <calculatedColumnFormula>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calculatedColumnFormula>
    </tableColumn>
    <tableColumn id="29" name="DACT 03" dataDxfId="28">
      <calculatedColumnFormula>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calculatedColumnFormula>
    </tableColumn>
    <tableColumn id="31" name="DACT 04" dataDxfId="27">
      <calculatedColumnFormula>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calculatedColumnFormula>
    </tableColumn>
    <tableColumn id="33" name="DACT 05" dataDxfId="26">
      <calculatedColumnFormula>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calculatedColumnFormula>
    </tableColumn>
    <tableColumn id="35" name="DACT 06" dataDxfId="25">
      <calculatedColumnFormula>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calculatedColumnFormula>
    </tableColumn>
    <tableColumn id="37" name="DACT 07" dataDxfId="24">
      <calculatedColumnFormula>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calculatedColumnFormula>
    </tableColumn>
    <tableColumn id="39" name="DACT 08" dataDxfId="23">
      <calculatedColumnFormula>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calculatedColumnFormula>
    </tableColumn>
    <tableColumn id="41" name="DACT 09" dataDxfId="22">
      <calculatedColumnFormula>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calculatedColumnFormula>
    </tableColumn>
    <tableColumn id="43" name="DACT 10" dataDxfId="21">
      <calculatedColumnFormula>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calculatedColumnFormula>
    </tableColumn>
    <tableColumn id="45" name="DACT 11" dataDxfId="20">
      <calculatedColumnFormula>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calculatedColumnFormula>
    </tableColumn>
    <tableColumn id="47" name="DACT 12" dataDxfId="19">
      <calculatedColumnFormula>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calculatedColumnFormula>
    </tableColumn>
  </tableColumns>
  <tableStyleInfo name="TableStyleMedium1" showFirstColumn="0" showLastColumn="0" showRowStripes="1" showColumnStripes="0"/>
</table>
</file>

<file path=xl/tables/table3.xml><?xml version="1.0" encoding="utf-8"?>
<table xmlns="http://schemas.openxmlformats.org/spreadsheetml/2006/main" id="3" name="Tabelle24" displayName="Tabelle24" ref="A1:L2" totalsRowShown="0" headerRowDxfId="18" dataDxfId="16" headerRowBorderDxfId="17" tableBorderDxfId="15" totalsRowBorderDxfId="14">
  <autoFilter ref="A1:L2"/>
  <tableColumns count="12">
    <tableColumn id="3" name="DREG 01" dataDxfId="13">
      <calculatedColumnFormula>DATEDIF('2021-2022 - FCBase(EMPLOYEES)'!Y$2,'2021-2022 - FCBase(EMPLOYEES)'!Z$2,"d")+1</calculatedColumnFormula>
    </tableColumn>
    <tableColumn id="26" name="DREG 02" dataDxfId="12">
      <calculatedColumnFormula>DATEDIF('2021-2022 - FCBase(EMPLOYEES)'!AA$2,'2021-2022 - FCBase(EMPLOYEES)'!AB$2,"d")+1</calculatedColumnFormula>
    </tableColumn>
    <tableColumn id="28" name="DREG 03" dataDxfId="11">
      <calculatedColumnFormula>DATEDIF('2021-2022 - FCBase(EMPLOYEES)'!AC$2,'2021-2022 - FCBase(EMPLOYEES)'!AD$2,"d")+1</calculatedColumnFormula>
    </tableColumn>
    <tableColumn id="30" name="DREG 04" dataDxfId="10">
      <calculatedColumnFormula>DATEDIF('2021-2022 - FCBase(EMPLOYEES)'!AE$2,'2021-2022 - FCBase(EMPLOYEES)'!AF$2,"d")+1</calculatedColumnFormula>
    </tableColumn>
    <tableColumn id="32" name="DREG 05" dataDxfId="9">
      <calculatedColumnFormula>DATEDIF('2021-2022 - FCBase(EMPLOYEES)'!AG$2,'2021-2022 - FCBase(EMPLOYEES)'!AH$2,"d")+1</calculatedColumnFormula>
    </tableColumn>
    <tableColumn id="34" name="DREG 06" dataDxfId="8">
      <calculatedColumnFormula>DATEDIF('2021-2022 - FCBase(EMPLOYEES)'!AI$2,'2021-2022 - FCBase(EMPLOYEES)'!AJ$2,"d")+1</calculatedColumnFormula>
    </tableColumn>
    <tableColumn id="36" name="DREG 07" dataDxfId="7">
      <calculatedColumnFormula>DATEDIF('2021-2022 - FCBase(EMPLOYEES)'!AK$2,'2021-2022 - FCBase(EMPLOYEES)'!AL$2,"d")+1</calculatedColumnFormula>
    </tableColumn>
    <tableColumn id="38" name="DREG 08" dataDxfId="6">
      <calculatedColumnFormula>DATEDIF('2021-2022 - FCBase(EMPLOYEES)'!AM$2,'2021-2022 - FCBase(EMPLOYEES)'!AN$2,"d")+1</calculatedColumnFormula>
    </tableColumn>
    <tableColumn id="40" name="DREG 09" dataDxfId="5">
      <calculatedColumnFormula>DATEDIF('2021-2022 - FCBase(EMPLOYEES)'!AO$2,'2021-2022 - FCBase(EMPLOYEES)'!AP$2,"d")+1</calculatedColumnFormula>
    </tableColumn>
    <tableColumn id="42" name="DREG 10" dataDxfId="4">
      <calculatedColumnFormula>DATEDIF('2021-2022 - FCBase(EMPLOYEES)'!AQ$2,'2021-2022 - FCBase(EMPLOYEES)'!AR$2,"d")+1</calculatedColumnFormula>
    </tableColumn>
    <tableColumn id="44" name="DREG 11" dataDxfId="3">
      <calculatedColumnFormula>DATEDIF('2021-2022 - FCBase(EMPLOYEES)'!AS$2,'2021-2022 - FCBase(EMPLOYEES)'!AT$2,"d")+1</calculatedColumnFormula>
    </tableColumn>
    <tableColumn id="46" name="DREG 12" dataDxfId="2">
      <calculatedColumnFormula>DATEDIF('2021-2022 - FCBase(EMPLOYEES)'!AU$2,'2021-2022 - FCBase(EMPLOYEES)'!AV$2,"d")+1</calculatedColumnFormula>
    </tableColumn>
  </tableColumns>
  <tableStyleInfo name="TableStyleMedium1" showFirstColumn="0" showLastColumn="0" showRowStripes="1" showColumnStripes="0"/>
</table>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10" Type="http://schemas.openxmlformats.org/officeDocument/2006/relationships/table" Target="../tables/table1.xml"/><Relationship Id="rId4" Type="http://schemas.openxmlformats.org/officeDocument/2006/relationships/control" Target="../activeX/activeX1.xml"/><Relationship Id="rId9" Type="http://schemas.openxmlformats.org/officeDocument/2006/relationships/image" Target="../media/image3.emf"/></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1"/>
  <dimension ref="A1:AX789"/>
  <sheetViews>
    <sheetView showGridLines="0" tabSelected="1" view="pageBreakPreview" zoomScaleNormal="100" zoomScaleSheetLayoutView="100" workbookViewId="0">
      <pane ySplit="4" topLeftCell="A5" activePane="bottomLeft" state="frozen"/>
      <selection activeCell="L2" sqref="L2"/>
      <selection pane="bottomLeft" activeCell="A13" sqref="A13:A14"/>
    </sheetView>
  </sheetViews>
  <sheetFormatPr baseColWidth="10" defaultColWidth="14.7109375" defaultRowHeight="20.100000000000001" customHeight="1" outlineLevelCol="1" x14ac:dyDescent="0.25"/>
  <cols>
    <col min="1" max="1" width="14.7109375" style="1" customWidth="1"/>
    <col min="2" max="2" width="13.7109375" style="1" bestFit="1" customWidth="1"/>
    <col min="3" max="3" width="19.85546875" style="1" bestFit="1" customWidth="1"/>
    <col min="4" max="4" width="29.42578125" style="1" bestFit="1" customWidth="1"/>
    <col min="5" max="5" width="13.42578125" style="1" bestFit="1" customWidth="1"/>
    <col min="6" max="6" width="20.28515625" style="1" bestFit="1" customWidth="1"/>
    <col min="7" max="7" width="30" style="1" bestFit="1" customWidth="1"/>
    <col min="8" max="8" width="25.7109375" style="1" customWidth="1"/>
    <col min="9" max="9" width="24" style="1" bestFit="1" customWidth="1" outlineLevel="1" collapsed="1"/>
    <col min="10" max="12" width="14.7109375" style="1" customWidth="1"/>
    <col min="13" max="13" width="10.5703125" style="1" bestFit="1" customWidth="1"/>
    <col min="14" max="14" width="38" style="1" bestFit="1" customWidth="1"/>
    <col min="15" max="15" width="16.28515625" style="1" bestFit="1" customWidth="1"/>
    <col min="16" max="16" width="16.28515625" style="1" customWidth="1"/>
    <col min="17" max="17" width="17.28515625" style="1" bestFit="1" customWidth="1"/>
    <col min="18" max="18" width="15.7109375" style="1" bestFit="1" customWidth="1"/>
    <col min="19" max="20" width="25.7109375" style="1" hidden="1" customWidth="1" outlineLevel="1"/>
    <col min="21" max="21" width="24.85546875" style="7" customWidth="1" collapsed="1"/>
    <col min="22" max="22" width="19" style="7" customWidth="1"/>
    <col min="23" max="23" width="27.5703125" style="7" bestFit="1" customWidth="1"/>
    <col min="24" max="24" width="15.140625" style="7" bestFit="1" customWidth="1"/>
    <col min="25" max="25" width="10.5703125" style="1" bestFit="1" customWidth="1"/>
    <col min="26" max="26" width="11.28515625" style="6" bestFit="1" customWidth="1"/>
    <col min="27" max="27" width="10.5703125" style="1" bestFit="1" customWidth="1"/>
    <col min="28" max="28" width="11.28515625" style="6" bestFit="1" customWidth="1"/>
    <col min="29" max="29" width="10.5703125" style="1" bestFit="1" customWidth="1"/>
    <col min="30" max="30" width="11.28515625" style="6" bestFit="1" customWidth="1"/>
    <col min="31" max="31" width="10.5703125" style="1" bestFit="1" customWidth="1"/>
    <col min="32" max="32" width="11.28515625" style="6" bestFit="1" customWidth="1"/>
    <col min="33" max="33" width="10.5703125" style="1" bestFit="1" customWidth="1"/>
    <col min="34" max="34" width="11.28515625" style="6" bestFit="1" customWidth="1"/>
    <col min="35" max="35" width="10.5703125" style="1" bestFit="1" customWidth="1"/>
    <col min="36" max="36" width="11.28515625" style="6" bestFit="1" customWidth="1"/>
    <col min="37" max="37" width="10.5703125" style="1" bestFit="1" customWidth="1"/>
    <col min="38" max="38" width="11.28515625" style="6" bestFit="1" customWidth="1"/>
    <col min="39" max="39" width="10.5703125" style="1" bestFit="1" customWidth="1"/>
    <col min="40" max="40" width="11.28515625" style="6" bestFit="1" customWidth="1"/>
    <col min="41" max="41" width="10.5703125" style="1" bestFit="1" customWidth="1"/>
    <col min="42" max="42" width="11.28515625" style="6" bestFit="1" customWidth="1"/>
    <col min="43" max="43" width="10.5703125" style="1" bestFit="1" customWidth="1"/>
    <col min="44" max="44" width="11.28515625" style="6" bestFit="1" customWidth="1"/>
    <col min="45" max="45" width="10.5703125" style="1" bestFit="1" customWidth="1"/>
    <col min="46" max="46" width="11.28515625" style="6" bestFit="1" customWidth="1"/>
    <col min="47" max="47" width="10.5703125" style="1" bestFit="1" customWidth="1"/>
    <col min="48" max="48" width="11.28515625" style="6" bestFit="1" customWidth="1"/>
    <col min="49" max="49" width="10.5703125" style="1" bestFit="1" customWidth="1"/>
    <col min="50" max="50" width="14.7109375" style="6" customWidth="1"/>
    <col min="51" max="16384" width="14.7109375" style="1"/>
  </cols>
  <sheetData>
    <row r="1" spans="1:50" ht="110.25" x14ac:dyDescent="0.25">
      <c r="A1" s="119" t="s">
        <v>2140</v>
      </c>
      <c r="B1" s="119" t="s">
        <v>2141</v>
      </c>
      <c r="C1" s="119" t="s">
        <v>2133</v>
      </c>
      <c r="D1" s="119" t="s">
        <v>2134</v>
      </c>
      <c r="E1" s="119" t="s">
        <v>2135</v>
      </c>
      <c r="F1" s="119" t="s">
        <v>2136</v>
      </c>
      <c r="G1" s="119" t="s">
        <v>2137</v>
      </c>
      <c r="H1" s="119" t="s">
        <v>2138</v>
      </c>
      <c r="I1" s="119" t="s">
        <v>2139</v>
      </c>
      <c r="J1" s="119" t="s">
        <v>2142</v>
      </c>
      <c r="K1" s="119" t="s">
        <v>2143</v>
      </c>
      <c r="L1" s="119" t="s">
        <v>2144</v>
      </c>
      <c r="M1" s="124" t="s">
        <v>2150</v>
      </c>
      <c r="N1" s="124"/>
      <c r="O1" s="124"/>
      <c r="P1" s="124"/>
      <c r="Q1" s="124"/>
      <c r="R1" s="124"/>
      <c r="U1" s="120" t="s">
        <v>2145</v>
      </c>
      <c r="V1" s="122" t="s">
        <v>2146</v>
      </c>
      <c r="W1" s="121" t="s">
        <v>2147</v>
      </c>
      <c r="X1" s="121" t="s">
        <v>2148</v>
      </c>
      <c r="Y1" s="125" t="s">
        <v>2149</v>
      </c>
      <c r="Z1" s="125"/>
      <c r="AA1" s="125"/>
      <c r="AB1" s="125"/>
      <c r="AC1" s="125"/>
      <c r="AD1" s="125"/>
      <c r="AE1" s="125"/>
      <c r="AF1" s="125"/>
      <c r="AG1" s="125"/>
      <c r="AH1" s="125"/>
      <c r="AI1" s="125"/>
      <c r="AJ1" s="125"/>
      <c r="AK1" s="125"/>
      <c r="AL1" s="125"/>
      <c r="AM1" s="125"/>
      <c r="AN1" s="125"/>
      <c r="AO1" s="125"/>
      <c r="AP1" s="125"/>
      <c r="AQ1" s="125"/>
      <c r="AR1" s="125"/>
      <c r="AS1" s="125"/>
      <c r="AT1" s="125"/>
      <c r="AU1" s="125"/>
      <c r="AV1" s="125"/>
    </row>
    <row r="2" spans="1:50" s="26" customFormat="1" ht="20.100000000000001" customHeight="1" thickBot="1" x14ac:dyDescent="0.3">
      <c r="M2" s="29" t="s">
        <v>0</v>
      </c>
      <c r="U2" s="27"/>
      <c r="V2" s="27"/>
      <c r="W2" s="27"/>
      <c r="X2" s="28"/>
      <c r="Y2" s="30">
        <f>EDATE(V3,1)</f>
        <v>44287</v>
      </c>
      <c r="Z2" s="30">
        <f>EOMONTH(Y2,0)</f>
        <v>44316</v>
      </c>
      <c r="AA2" s="30">
        <f>EDATE(Y2,1)</f>
        <v>44317</v>
      </c>
      <c r="AB2" s="30">
        <f>EOMONTH(AA2,0)</f>
        <v>44347</v>
      </c>
      <c r="AC2" s="30">
        <f>EDATE(AA2,1)</f>
        <v>44348</v>
      </c>
      <c r="AD2" s="30">
        <f>EOMONTH(AC2,0)</f>
        <v>44377</v>
      </c>
      <c r="AE2" s="30">
        <f>EDATE(AC2,1)</f>
        <v>44378</v>
      </c>
      <c r="AF2" s="30">
        <f>EOMONTH(AE2,0)</f>
        <v>44408</v>
      </c>
      <c r="AG2" s="30">
        <f>EDATE(AE2,1)</f>
        <v>44409</v>
      </c>
      <c r="AH2" s="30">
        <f>EOMONTH(AG2,0)</f>
        <v>44439</v>
      </c>
      <c r="AI2" s="30">
        <f>EDATE(AG2,1)</f>
        <v>44440</v>
      </c>
      <c r="AJ2" s="30">
        <f>EOMONTH(AI2,0)</f>
        <v>44469</v>
      </c>
      <c r="AK2" s="30">
        <f>EDATE(AI2,1)</f>
        <v>44470</v>
      </c>
      <c r="AL2" s="30">
        <f>EOMONTH(AK2,0)</f>
        <v>44500</v>
      </c>
      <c r="AM2" s="30">
        <f>EDATE(AK2,1)</f>
        <v>44501</v>
      </c>
      <c r="AN2" s="30">
        <f>EOMONTH(AM2,0)</f>
        <v>44530</v>
      </c>
      <c r="AO2" s="30">
        <f>EDATE(AM2,1)</f>
        <v>44531</v>
      </c>
      <c r="AP2" s="30">
        <f>EOMONTH(AO2,0)</f>
        <v>44561</v>
      </c>
      <c r="AQ2" s="30">
        <f>EDATE(AO2,1)</f>
        <v>44562</v>
      </c>
      <c r="AR2" s="30">
        <f>EOMONTH(AQ2,0)</f>
        <v>44592</v>
      </c>
      <c r="AS2" s="30">
        <f>EDATE(AQ2,1)</f>
        <v>44593</v>
      </c>
      <c r="AT2" s="30">
        <f>EOMONTH(AS2,0)</f>
        <v>44620</v>
      </c>
      <c r="AU2" s="30">
        <f>EDATE(AS2,1)</f>
        <v>44621</v>
      </c>
      <c r="AV2" s="30">
        <f>EOMONTH(AU2,0)</f>
        <v>44651</v>
      </c>
      <c r="AW2" s="1"/>
      <c r="AX2" s="1"/>
    </row>
    <row r="3" spans="1:50" s="20" customFormat="1" ht="19.5" thickBot="1" x14ac:dyDescent="0.3">
      <c r="M3" s="128" t="s">
        <v>1</v>
      </c>
      <c r="N3" s="128"/>
      <c r="O3" s="128"/>
      <c r="P3" s="128"/>
      <c r="Q3" s="128"/>
      <c r="R3" s="128"/>
      <c r="S3" s="128"/>
      <c r="T3" s="60"/>
      <c r="V3" s="126">
        <v>44256</v>
      </c>
      <c r="W3" s="126"/>
      <c r="X3" s="127"/>
      <c r="Y3" s="129">
        <f>EDATE(V3,1)</f>
        <v>44287</v>
      </c>
      <c r="Z3" s="129"/>
      <c r="AA3" s="129">
        <f>EDATE(Y3,1)</f>
        <v>44317</v>
      </c>
      <c r="AB3" s="129"/>
      <c r="AC3" s="129">
        <f>EDATE(AA3,1)</f>
        <v>44348</v>
      </c>
      <c r="AD3" s="129"/>
      <c r="AE3" s="129">
        <f>EDATE(AC3,1)</f>
        <v>44378</v>
      </c>
      <c r="AF3" s="129"/>
      <c r="AG3" s="129">
        <f>EDATE(AE3,1)</f>
        <v>44409</v>
      </c>
      <c r="AH3" s="129"/>
      <c r="AI3" s="129">
        <f>EDATE(AG3,1)</f>
        <v>44440</v>
      </c>
      <c r="AJ3" s="129"/>
      <c r="AK3" s="129">
        <f>EDATE(AI3,1)</f>
        <v>44470</v>
      </c>
      <c r="AL3" s="129"/>
      <c r="AM3" s="129">
        <f>EDATE(AK3,1)</f>
        <v>44501</v>
      </c>
      <c r="AN3" s="129"/>
      <c r="AO3" s="129">
        <f>EDATE(AM3,1)</f>
        <v>44531</v>
      </c>
      <c r="AP3" s="129"/>
      <c r="AQ3" s="129">
        <f>EDATE(AO3,1)</f>
        <v>44562</v>
      </c>
      <c r="AR3" s="129"/>
      <c r="AS3" s="129">
        <f>EDATE(AQ3,1)</f>
        <v>44593</v>
      </c>
      <c r="AT3" s="129"/>
      <c r="AU3" s="129">
        <f>EDATE(AS3,1)</f>
        <v>44621</v>
      </c>
      <c r="AV3" s="129"/>
      <c r="AW3" s="129" t="s">
        <v>2</v>
      </c>
      <c r="AX3" s="129"/>
    </row>
    <row r="4" spans="1:50" s="19" customFormat="1" ht="26.25" thickBot="1" x14ac:dyDescent="0.3">
      <c r="A4" s="17" t="s">
        <v>3</v>
      </c>
      <c r="B4" s="17" t="s">
        <v>4</v>
      </c>
      <c r="C4" s="17" t="s">
        <v>5</v>
      </c>
      <c r="D4" s="17" t="s">
        <v>6</v>
      </c>
      <c r="E4" s="17" t="s">
        <v>7</v>
      </c>
      <c r="F4" s="17" t="s">
        <v>8</v>
      </c>
      <c r="G4" s="17" t="s">
        <v>9</v>
      </c>
      <c r="H4" s="17" t="s">
        <v>10</v>
      </c>
      <c r="I4" s="17" t="s">
        <v>11</v>
      </c>
      <c r="J4" s="17" t="s">
        <v>12</v>
      </c>
      <c r="K4" s="17" t="s">
        <v>13</v>
      </c>
      <c r="L4" s="17" t="s">
        <v>14</v>
      </c>
      <c r="M4" s="56" t="s">
        <v>15</v>
      </c>
      <c r="N4" s="56" t="s">
        <v>16</v>
      </c>
      <c r="O4" s="56" t="s">
        <v>17</v>
      </c>
      <c r="P4" s="56" t="s">
        <v>18</v>
      </c>
      <c r="Q4" s="56" t="s">
        <v>19</v>
      </c>
      <c r="R4" s="56" t="s">
        <v>20</v>
      </c>
      <c r="S4" s="55" t="s">
        <v>867</v>
      </c>
      <c r="T4" s="55" t="s">
        <v>866</v>
      </c>
      <c r="U4" s="18" t="s">
        <v>22</v>
      </c>
      <c r="V4" s="18" t="s">
        <v>23</v>
      </c>
      <c r="W4" s="18" t="s">
        <v>24</v>
      </c>
      <c r="X4" s="18" t="s">
        <v>25</v>
      </c>
      <c r="Y4" s="24" t="s">
        <v>26</v>
      </c>
      <c r="Z4" s="25" t="s">
        <v>27</v>
      </c>
      <c r="AA4" s="24" t="s">
        <v>28</v>
      </c>
      <c r="AB4" s="25" t="s">
        <v>29</v>
      </c>
      <c r="AC4" s="24" t="s">
        <v>30</v>
      </c>
      <c r="AD4" s="25" t="s">
        <v>31</v>
      </c>
      <c r="AE4" s="24" t="s">
        <v>32</v>
      </c>
      <c r="AF4" s="25" t="s">
        <v>33</v>
      </c>
      <c r="AG4" s="24" t="s">
        <v>34</v>
      </c>
      <c r="AH4" s="25" t="s">
        <v>35</v>
      </c>
      <c r="AI4" s="24" t="s">
        <v>36</v>
      </c>
      <c r="AJ4" s="25" t="s">
        <v>37</v>
      </c>
      <c r="AK4" s="24" t="s">
        <v>38</v>
      </c>
      <c r="AL4" s="25" t="s">
        <v>39</v>
      </c>
      <c r="AM4" s="24" t="s">
        <v>40</v>
      </c>
      <c r="AN4" s="25" t="s">
        <v>41</v>
      </c>
      <c r="AO4" s="24" t="s">
        <v>42</v>
      </c>
      <c r="AP4" s="25" t="s">
        <v>43</v>
      </c>
      <c r="AQ4" s="24" t="s">
        <v>44</v>
      </c>
      <c r="AR4" s="25" t="s">
        <v>45</v>
      </c>
      <c r="AS4" s="24" t="s">
        <v>46</v>
      </c>
      <c r="AT4" s="25" t="s">
        <v>47</v>
      </c>
      <c r="AU4" s="24" t="s">
        <v>48</v>
      </c>
      <c r="AV4" s="25" t="s">
        <v>49</v>
      </c>
      <c r="AW4" s="24" t="s">
        <v>50</v>
      </c>
      <c r="AX4" s="25" t="s">
        <v>51</v>
      </c>
    </row>
    <row r="5" spans="1:50" ht="20.100000000000001" customHeight="1" x14ac:dyDescent="0.25">
      <c r="A5" s="61" t="s">
        <v>52</v>
      </c>
      <c r="B5" s="112" t="s">
        <v>1008</v>
      </c>
      <c r="C5" s="62" t="s">
        <v>53</v>
      </c>
      <c r="D5" s="105" t="s">
        <v>1214</v>
      </c>
      <c r="E5" s="108" t="s">
        <v>1214</v>
      </c>
      <c r="F5" s="63">
        <v>1000</v>
      </c>
      <c r="G5" s="111" t="str">
        <f>VLOOKUP(Tabelle132[[#This Row],[CC
(FIBU)]],INDEX!D:E,2,FALSE)</f>
        <v>Abteilung 48</v>
      </c>
      <c r="H5" s="117" t="s">
        <v>1280</v>
      </c>
      <c r="I5" s="64" t="s">
        <v>54</v>
      </c>
      <c r="J5" s="72">
        <v>36892</v>
      </c>
      <c r="K5" s="72"/>
      <c r="L5" s="73"/>
      <c r="M5" s="77">
        <v>2072</v>
      </c>
      <c r="N5" s="104" t="s">
        <v>1468</v>
      </c>
      <c r="O5" s="78">
        <v>36892</v>
      </c>
      <c r="P5" s="79"/>
      <c r="Q5" s="62" t="s">
        <v>55</v>
      </c>
      <c r="R5" s="4" t="str">
        <f ca="1">IF(Tabelle132[[#This Row],[STOPPED
ON]]&lt;&gt;"","STOPPED",IF(AND(Tabelle132[[#This Row],[ACT. VALID
TILL]]&lt;TODAY(),Tabelle132[[#This Row],[ACT. VALID
TILL]]&lt;&gt;""),"INACTIVE",IF(Tabelle132[[#This Row],[Employee]]="NN","RECRUITE",IF(Tabelle132[[#This Row],[ACT. VALID
FROM]]&gt;TODAY(),"INACTIVE","ACTIVE"))))</f>
        <v>ACTIVE</v>
      </c>
      <c r="S5" s="84"/>
      <c r="T5" s="84"/>
      <c r="U5" s="10">
        <f>COUNTIFS(Tabelle2[Function-
No.],Tabelle132[[#This Row],[FUNC.-NO]],Tabelle2[Pers-
No.],Tabelle132[[#This Row],[P-No.]])</f>
        <v>0</v>
      </c>
      <c r="V5" s="88">
        <v>39</v>
      </c>
      <c r="W5" s="10">
        <f>IF(Tabelle132[[#This Row],[WAZ2]]&gt;39,1,Tabelle132[[#This Row],[WAZ2]]/39)/IF(Tabelle132[[#This Row],[SPLIT]]="YES",2,1)</f>
        <v>1</v>
      </c>
      <c r="X5" s="92">
        <v>5692</v>
      </c>
      <c r="Y5" s="35">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 s="23" cm="1">
        <f t="array" ref="Z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5692</v>
      </c>
      <c r="AA5" s="35">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 s="23" cm="1">
        <f t="array" ref="AB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5692</v>
      </c>
      <c r="AC5" s="35">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 s="23" cm="1">
        <f t="array" ref="AD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5692</v>
      </c>
      <c r="AE5" s="35">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 s="23" cm="1">
        <f t="array" ref="AF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5692</v>
      </c>
      <c r="AG5" s="35">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 s="23" cm="1">
        <f t="array" ref="AH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5692</v>
      </c>
      <c r="AI5" s="35">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 s="23" cm="1">
        <f t="array" ref="AJ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5692</v>
      </c>
      <c r="AK5" s="35">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 s="23" cm="1">
        <f t="array" ref="AL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5692</v>
      </c>
      <c r="AM5" s="35">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 s="23" cm="1">
        <f t="array" ref="AN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5692</v>
      </c>
      <c r="AO5" s="35">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 s="23" cm="1">
        <f t="array" ref="AP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5692</v>
      </c>
      <c r="AQ5" s="35">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 s="23" cm="1">
        <f t="array" ref="AR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5692</v>
      </c>
      <c r="AS5" s="35">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 s="23" cm="1">
        <f t="array" ref="AT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5692</v>
      </c>
      <c r="AU5" s="35">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 s="23" cm="1">
        <f t="array" ref="AV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5692</v>
      </c>
      <c r="AW5" s="45">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 s="40">
        <f>SUMIFS(Tabelle132[[#This Row],[FTE 01]:[SAL 12]],Tabelle132[[#Headers],[FTE 01]:[SAL 12]],"*" &amp; "SAL" &amp;"*")</f>
        <v>68304</v>
      </c>
    </row>
    <row r="6" spans="1:50" ht="20.100000000000001" customHeight="1" x14ac:dyDescent="0.25">
      <c r="A6" s="61" t="s">
        <v>57</v>
      </c>
      <c r="B6" s="113" t="s">
        <v>1009</v>
      </c>
      <c r="C6" s="62" t="s">
        <v>53</v>
      </c>
      <c r="D6" s="106" t="s">
        <v>1214</v>
      </c>
      <c r="E6" s="108" t="s">
        <v>1214</v>
      </c>
      <c r="F6" s="63">
        <v>1000</v>
      </c>
      <c r="G6" s="111" t="str">
        <f>VLOOKUP(Tabelle132[[#This Row],[CC
(FIBU)]],INDEX!D:E,2,FALSE)</f>
        <v>Abteilung 48</v>
      </c>
      <c r="H6" s="117" t="s">
        <v>1393</v>
      </c>
      <c r="I6" s="64" t="s">
        <v>54</v>
      </c>
      <c r="J6" s="72">
        <v>40787</v>
      </c>
      <c r="K6" s="72"/>
      <c r="L6" s="73"/>
      <c r="M6" s="77">
        <v>2187</v>
      </c>
      <c r="N6" s="104" t="s">
        <v>1583</v>
      </c>
      <c r="O6" s="78">
        <v>40787</v>
      </c>
      <c r="P6" s="80"/>
      <c r="Q6" s="62" t="s">
        <v>55</v>
      </c>
      <c r="R6" s="4" t="str">
        <f ca="1">IF(Tabelle132[[#This Row],[STOPPED
ON]]&lt;&gt;"","STOPPED",IF(AND(Tabelle132[[#This Row],[ACT. VALID
TILL]]&lt;TODAY(),Tabelle132[[#This Row],[ACT. VALID
TILL]]&lt;&gt;""),"INACTIVE",IF(Tabelle132[[#This Row],[Employee]]="NN","RECRUITE",IF(Tabelle132[[#This Row],[ACT. VALID
FROM]]&gt;TODAY(),"INACTIVE","ACTIVE"))))</f>
        <v>ACTIVE</v>
      </c>
      <c r="S6" s="85"/>
      <c r="T6" s="85"/>
      <c r="U6" s="11">
        <f>COUNTIFS(Tabelle2[Function-
No.],Tabelle132[[#This Row],[FUNC.-NO]],Tabelle2[Pers-
No.],Tabelle132[[#This Row],[P-No.]])</f>
        <v>0</v>
      </c>
      <c r="V6" s="89">
        <v>39</v>
      </c>
      <c r="W6" s="11">
        <f>IF(Tabelle132[[#This Row],[WAZ2]]&gt;39,1,Tabelle132[[#This Row],[WAZ2]]/39)/IF(Tabelle132[[#This Row],[SPLIT]]="YES",2,1)</f>
        <v>1</v>
      </c>
      <c r="X6" s="93">
        <v>5161</v>
      </c>
      <c r="Y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 s="21" cm="1">
        <f t="array" ref="Z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5161</v>
      </c>
      <c r="AA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 s="21" cm="1">
        <f t="array" ref="AB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5161</v>
      </c>
      <c r="AC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 s="21" cm="1">
        <f t="array" ref="AD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5161</v>
      </c>
      <c r="AE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 s="21" cm="1">
        <f t="array" ref="AF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5161</v>
      </c>
      <c r="AG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 s="21" cm="1">
        <f t="array" ref="AH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5161</v>
      </c>
      <c r="AI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 s="21" cm="1">
        <f t="array" ref="AJ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5161</v>
      </c>
      <c r="AK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 s="21" cm="1">
        <f t="array" ref="AL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5161</v>
      </c>
      <c r="AM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 s="21" cm="1">
        <f t="array" ref="AN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5161</v>
      </c>
      <c r="AO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 s="21" cm="1">
        <f t="array" ref="AP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5161</v>
      </c>
      <c r="AQ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 s="21" cm="1">
        <f t="array" ref="AR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5161</v>
      </c>
      <c r="AS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 s="21" cm="1">
        <f t="array" ref="AT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5161</v>
      </c>
      <c r="AU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 s="21" cm="1">
        <f t="array" ref="AV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5161</v>
      </c>
      <c r="AW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 s="41">
        <f>SUMIFS(Tabelle132[[#This Row],[FTE 01]:[SAL 12]],Tabelle132[[#Headers],[FTE 01]:[SAL 12]],"*" &amp; "SAL" &amp;"*")</f>
        <v>61932</v>
      </c>
    </row>
    <row r="7" spans="1:50" ht="20.100000000000001" customHeight="1" x14ac:dyDescent="0.25">
      <c r="A7" s="61" t="s">
        <v>60</v>
      </c>
      <c r="B7" s="113" t="s">
        <v>1119</v>
      </c>
      <c r="C7" s="62" t="s">
        <v>53</v>
      </c>
      <c r="D7" s="107" t="s">
        <v>1214</v>
      </c>
      <c r="E7" s="108" t="s">
        <v>1214</v>
      </c>
      <c r="F7" s="63">
        <v>1000</v>
      </c>
      <c r="G7" s="111" t="str">
        <f>VLOOKUP(Tabelle132[[#This Row],[CC
(FIBU)]],INDEX!D:E,2,FALSE)</f>
        <v>Abteilung 48</v>
      </c>
      <c r="H7" s="117" t="s">
        <v>1393</v>
      </c>
      <c r="I7" s="64" t="s">
        <v>54</v>
      </c>
      <c r="J7" s="72">
        <v>40909</v>
      </c>
      <c r="K7" s="72"/>
      <c r="L7" s="73"/>
      <c r="M7" s="77">
        <v>2196</v>
      </c>
      <c r="N7" s="104" t="s">
        <v>1592</v>
      </c>
      <c r="O7" s="78">
        <v>40909</v>
      </c>
      <c r="P7" s="80"/>
      <c r="Q7" s="62" t="s">
        <v>55</v>
      </c>
      <c r="R7" s="4" t="str">
        <f ca="1">IF(Tabelle132[[#This Row],[STOPPED
ON]]&lt;&gt;"","STOPPED",IF(AND(Tabelle132[[#This Row],[ACT. VALID
TILL]]&lt;TODAY(),Tabelle132[[#This Row],[ACT. VALID
TILL]]&lt;&gt;""),"INACTIVE",IF(Tabelle132[[#This Row],[Employee]]="NN","RECRUITE",IF(Tabelle132[[#This Row],[ACT. VALID
FROM]]&gt;TODAY(),"INACTIVE","ACTIVE"))))</f>
        <v>ACTIVE</v>
      </c>
      <c r="S7" s="85"/>
      <c r="T7" s="85"/>
      <c r="U7" s="11">
        <f>COUNTIFS(Tabelle2[Function-
No.],Tabelle132[[#This Row],[FUNC.-NO]],Tabelle2[Pers-
No.],Tabelle132[[#This Row],[P-No.]])</f>
        <v>4</v>
      </c>
      <c r="V7" s="89">
        <v>30</v>
      </c>
      <c r="W7" s="11">
        <f>IF(Tabelle132[[#This Row],[WAZ2]]&gt;39,1,Tabelle132[[#This Row],[WAZ2]]/39)/IF(Tabelle132[[#This Row],[SPLIT]]="YES",2,1)</f>
        <v>0.76923076923076927</v>
      </c>
      <c r="X7" s="93">
        <v>5250</v>
      </c>
      <c r="Y7"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7" s="21" cm="1">
        <f t="array" ref="Z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7"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7" s="21" cm="1">
        <f t="array" ref="AB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7"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7" s="21" cm="1">
        <f t="array" ref="AD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174.99999999999997</v>
      </c>
      <c r="AE7"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7" s="21" cm="1">
        <f t="array" ref="AF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7"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7" s="21" cm="1">
        <f t="array" ref="AH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1693.5483870967744</v>
      </c>
      <c r="AI7"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7" s="21" cm="1">
        <f t="array" ref="AJ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7"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7" s="21" cm="1">
        <f t="array" ref="AL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7" s="36" t="str">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FZ</v>
      </c>
      <c r="AN7" s="21" cm="1">
        <f t="array" ref="AN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7" s="36" t="str">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FZ</v>
      </c>
      <c r="AP7" s="21" cm="1">
        <f t="array" ref="AP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7" s="36" t="str">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FZ</v>
      </c>
      <c r="AR7" s="21" cm="1">
        <f t="array" ref="AR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7" s="36" t="str">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FZ</v>
      </c>
      <c r="AT7" s="21" cm="1">
        <f t="array" ref="AT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7" s="36" t="str">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FZ</v>
      </c>
      <c r="AV7" s="21" cm="1">
        <f t="array" ref="AV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 s="41">
        <f>SUMIFS(Tabelle132[[#This Row],[FTE 01]:[SAL 12]],Tabelle132[[#Headers],[FTE 01]:[SAL 12]],"*" &amp; "SAL" &amp;"*")</f>
        <v>1868.5483870967744</v>
      </c>
    </row>
    <row r="8" spans="1:50" ht="20.100000000000001" customHeight="1" x14ac:dyDescent="0.25">
      <c r="A8" s="61" t="s">
        <v>56</v>
      </c>
      <c r="B8" s="113" t="s">
        <v>1009</v>
      </c>
      <c r="C8" s="62" t="s">
        <v>53</v>
      </c>
      <c r="D8" s="107" t="s">
        <v>1214</v>
      </c>
      <c r="E8" s="108" t="s">
        <v>1214</v>
      </c>
      <c r="F8" s="63">
        <v>1000</v>
      </c>
      <c r="G8" s="111" t="str">
        <f>VLOOKUP(Tabelle132[[#This Row],[CC
(FIBU)]],INDEX!D:E,2,FALSE)</f>
        <v>Abteilung 48</v>
      </c>
      <c r="H8" s="117" t="s">
        <v>1393</v>
      </c>
      <c r="I8" s="64" t="s">
        <v>54</v>
      </c>
      <c r="J8" s="72">
        <v>41518</v>
      </c>
      <c r="K8" s="72"/>
      <c r="L8" s="73"/>
      <c r="M8" s="77">
        <v>2240</v>
      </c>
      <c r="N8" s="104" t="s">
        <v>1636</v>
      </c>
      <c r="O8" s="78">
        <v>41518</v>
      </c>
      <c r="P8" s="80"/>
      <c r="Q8" s="62" t="s">
        <v>55</v>
      </c>
      <c r="R8" s="4" t="str">
        <f ca="1">IF(Tabelle132[[#This Row],[STOPPED
ON]]&lt;&gt;"","STOPPED",IF(AND(Tabelle132[[#This Row],[ACT. VALID
TILL]]&lt;TODAY(),Tabelle132[[#This Row],[ACT. VALID
TILL]]&lt;&gt;""),"INACTIVE",IF(Tabelle132[[#This Row],[Employee]]="NN","RECRUITE",IF(Tabelle132[[#This Row],[ACT. VALID
FROM]]&gt;TODAY(),"INACTIVE","ACTIVE"))))</f>
        <v>ACTIVE</v>
      </c>
      <c r="S8" s="85"/>
      <c r="T8" s="85"/>
      <c r="U8" s="11">
        <f>COUNTIFS(Tabelle2[Function-
No.],Tabelle132[[#This Row],[FUNC.-NO]],Tabelle2[Pers-
No.],Tabelle132[[#This Row],[P-No.]])</f>
        <v>0</v>
      </c>
      <c r="V8" s="89">
        <v>39</v>
      </c>
      <c r="W8" s="11">
        <f>IF(Tabelle132[[#This Row],[WAZ2]]&gt;39,1,Tabelle132[[#This Row],[WAZ2]]/39)/IF(Tabelle132[[#This Row],[SPLIT]]="YES",2,1)</f>
        <v>1</v>
      </c>
      <c r="X8" s="93">
        <v>5112</v>
      </c>
      <c r="Y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8" s="21" cm="1">
        <f t="array" ref="Z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5112</v>
      </c>
      <c r="AA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8" s="21" cm="1">
        <f t="array" ref="AB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5112</v>
      </c>
      <c r="AC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8" s="21" cm="1">
        <f t="array" ref="AD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5112</v>
      </c>
      <c r="AE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8" s="21" cm="1">
        <f t="array" ref="AF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5112</v>
      </c>
      <c r="AG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8" s="21" cm="1">
        <f t="array" ref="AH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5112</v>
      </c>
      <c r="AI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8" s="21" cm="1">
        <f t="array" ref="AJ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5112</v>
      </c>
      <c r="AK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8" s="21" cm="1">
        <f t="array" ref="AL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5112</v>
      </c>
      <c r="AM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8" s="21" cm="1">
        <f t="array" ref="AN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5112</v>
      </c>
      <c r="AO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8" s="21" cm="1">
        <f t="array" ref="AP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5112</v>
      </c>
      <c r="AQ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8" s="21" cm="1">
        <f t="array" ref="AR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5112</v>
      </c>
      <c r="AS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8" s="21" cm="1">
        <f t="array" ref="AT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5112</v>
      </c>
      <c r="AU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8" s="21" cm="1">
        <f t="array" ref="AV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5112</v>
      </c>
      <c r="AW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8" s="41">
        <f>SUMIFS(Tabelle132[[#This Row],[FTE 01]:[SAL 12]],Tabelle132[[#Headers],[FTE 01]:[SAL 12]],"*" &amp; "SAL" &amp;"*")</f>
        <v>61344</v>
      </c>
    </row>
    <row r="9" spans="1:50" ht="20.100000000000001" customHeight="1" x14ac:dyDescent="0.25">
      <c r="A9" s="61" t="s">
        <v>61</v>
      </c>
      <c r="B9" s="113" t="s">
        <v>1150</v>
      </c>
      <c r="C9" s="62" t="s">
        <v>53</v>
      </c>
      <c r="D9" s="107" t="s">
        <v>1214</v>
      </c>
      <c r="E9" s="108" t="s">
        <v>1214</v>
      </c>
      <c r="F9" s="63">
        <v>1000</v>
      </c>
      <c r="G9" s="111" t="str">
        <f>VLOOKUP(Tabelle132[[#This Row],[CC
(FIBU)]],INDEX!D:E,2,FALSE)</f>
        <v>Abteilung 48</v>
      </c>
      <c r="H9" s="117" t="s">
        <v>1383</v>
      </c>
      <c r="I9" s="64" t="s">
        <v>54</v>
      </c>
      <c r="J9" s="72">
        <v>37865</v>
      </c>
      <c r="K9" s="72"/>
      <c r="L9" s="73"/>
      <c r="M9" s="77">
        <v>2280</v>
      </c>
      <c r="N9" s="104" t="s">
        <v>1676</v>
      </c>
      <c r="O9" s="78">
        <v>37865</v>
      </c>
      <c r="P9" s="80"/>
      <c r="Q9" s="62" t="s">
        <v>55</v>
      </c>
      <c r="R9" s="4" t="str">
        <f ca="1">IF(Tabelle132[[#This Row],[STOPPED
ON]]&lt;&gt;"","STOPPED",IF(AND(Tabelle132[[#This Row],[ACT. VALID
TILL]]&lt;TODAY(),Tabelle132[[#This Row],[ACT. VALID
TILL]]&lt;&gt;""),"INACTIVE",IF(Tabelle132[[#This Row],[Employee]]="NN","RECRUITE",IF(Tabelle132[[#This Row],[ACT. VALID
FROM]]&gt;TODAY(),"INACTIVE","ACTIVE"))))</f>
        <v>ACTIVE</v>
      </c>
      <c r="S9" s="85"/>
      <c r="T9" s="85"/>
      <c r="U9" s="11">
        <f>COUNTIFS(Tabelle2[Function-
No.],Tabelle132[[#This Row],[FUNC.-NO]],Tabelle2[Pers-
No.],Tabelle132[[#This Row],[P-No.]])</f>
        <v>2</v>
      </c>
      <c r="V9" s="89">
        <v>39</v>
      </c>
      <c r="W9" s="11">
        <f>IF(Tabelle132[[#This Row],[WAZ2]]&gt;39,1,Tabelle132[[#This Row],[WAZ2]]/39)/IF(Tabelle132[[#This Row],[SPLIT]]="YES",2,1)</f>
        <v>1</v>
      </c>
      <c r="X9" s="93">
        <v>5498</v>
      </c>
      <c r="Y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9" s="21" cm="1">
        <f t="array" ref="Z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5498</v>
      </c>
      <c r="AA9"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9" s="21" cm="1">
        <f t="array" ref="AB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5143.2903225806458</v>
      </c>
      <c r="AC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9" s="21" cm="1">
        <f t="array" ref="AD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183.26666666666662</v>
      </c>
      <c r="AE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9" s="21" cm="1">
        <f t="array" ref="AF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5498</v>
      </c>
      <c r="AG9"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9" s="21" cm="1">
        <f t="array" ref="AH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5143.2903225806458</v>
      </c>
      <c r="AI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9" s="21" cm="1">
        <f t="array" ref="AJ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183.26666666666662</v>
      </c>
      <c r="AK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9" s="21" cm="1">
        <f t="array" ref="AL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5498</v>
      </c>
      <c r="AM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9" s="21" cm="1">
        <f t="array" ref="AN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5498</v>
      </c>
      <c r="AO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9" s="21" cm="1">
        <f t="array" ref="AP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5498</v>
      </c>
      <c r="AQ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9" s="21" cm="1">
        <f t="array" ref="AR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5498</v>
      </c>
      <c r="AS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9" s="21" cm="1">
        <f t="array" ref="AT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5498</v>
      </c>
      <c r="AU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9" s="21" cm="1">
        <f t="array" ref="AV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5498</v>
      </c>
      <c r="AW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9" s="41">
        <f>SUMIFS(Tabelle132[[#This Row],[FTE 01]:[SAL 12]],Tabelle132[[#Headers],[FTE 01]:[SAL 12]],"*" &amp; "SAL" &amp;"*")</f>
        <v>54637.113978494628</v>
      </c>
    </row>
    <row r="10" spans="1:50" ht="20.100000000000001" customHeight="1" x14ac:dyDescent="0.25">
      <c r="A10" s="61" t="s">
        <v>59</v>
      </c>
      <c r="B10" s="113" t="s">
        <v>1009</v>
      </c>
      <c r="C10" s="62" t="s">
        <v>53</v>
      </c>
      <c r="D10" s="107" t="s">
        <v>1214</v>
      </c>
      <c r="E10" s="108" t="s">
        <v>1214</v>
      </c>
      <c r="F10" s="63">
        <v>1000</v>
      </c>
      <c r="G10" s="111" t="str">
        <f>VLOOKUP(Tabelle132[[#This Row],[CC
(FIBU)]],INDEX!D:E,2,FALSE)</f>
        <v>Abteilung 48</v>
      </c>
      <c r="H10" s="117" t="s">
        <v>1393</v>
      </c>
      <c r="I10" s="64" t="s">
        <v>54</v>
      </c>
      <c r="J10" s="72">
        <v>42248</v>
      </c>
      <c r="K10" s="72">
        <v>44439</v>
      </c>
      <c r="L10" s="73"/>
      <c r="M10" s="77">
        <v>2317</v>
      </c>
      <c r="N10" s="104" t="s">
        <v>1713</v>
      </c>
      <c r="O10" s="78">
        <v>42248</v>
      </c>
      <c r="P10" s="80">
        <v>44439</v>
      </c>
      <c r="Q10" s="62" t="s">
        <v>55</v>
      </c>
      <c r="R10" s="4" t="str">
        <f ca="1">IF(Tabelle132[[#This Row],[STOPPED
ON]]&lt;&gt;"","STOPPED",IF(AND(Tabelle132[[#This Row],[ACT. VALID
TILL]]&lt;TODAY(),Tabelle132[[#This Row],[ACT. VALID
TILL]]&lt;&gt;""),"INACTIVE",IF(Tabelle132[[#This Row],[Employee]]="NN","RECRUITE",IF(Tabelle132[[#This Row],[ACT. VALID
FROM]]&gt;TODAY(),"INACTIVE","ACTIVE"))))</f>
        <v>ACTIVE</v>
      </c>
      <c r="S10" s="85"/>
      <c r="T10" s="85"/>
      <c r="U10" s="11">
        <f>COUNTIFS(Tabelle2[Function-
No.],Tabelle132[[#This Row],[FUNC.-NO]],Tabelle2[Pers-
No.],Tabelle132[[#This Row],[P-No.]])</f>
        <v>0</v>
      </c>
      <c r="V10" s="89">
        <v>39</v>
      </c>
      <c r="W10" s="11">
        <f>IF(Tabelle132[[#This Row],[WAZ2]]&gt;39,1,Tabelle132[[#This Row],[WAZ2]]/39)/IF(Tabelle132[[#This Row],[SPLIT]]="YES",2,1)</f>
        <v>1</v>
      </c>
      <c r="X10" s="93">
        <v>5079</v>
      </c>
      <c r="Y1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0" s="21" cm="1">
        <f t="array" ref="Z1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5079</v>
      </c>
      <c r="AA1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0" s="21" cm="1">
        <f t="array" ref="AB1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5079</v>
      </c>
      <c r="AC1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0" s="21" cm="1">
        <f t="array" ref="AD1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5079</v>
      </c>
      <c r="AE1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0" s="21" cm="1">
        <f t="array" ref="AF1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5079</v>
      </c>
      <c r="AG1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0" s="21" cm="1">
        <f t="array" ref="AH1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5079</v>
      </c>
      <c r="AI1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0" s="21" cm="1">
        <f t="array" ref="AJ1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0" s="21" cm="1">
        <f t="array" ref="AL1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0" s="21" cm="1">
        <f t="array" ref="AN1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0" s="21" cm="1">
        <f t="array" ref="AP1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0" s="21" cm="1">
        <f t="array" ref="AR1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0" s="21" cm="1">
        <f t="array" ref="AT1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0" s="21" cm="1">
        <f t="array" ref="AV1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0" s="41">
        <f>SUMIFS(Tabelle132[[#This Row],[FTE 01]:[SAL 12]],Tabelle132[[#Headers],[FTE 01]:[SAL 12]],"*" &amp; "SAL" &amp;"*")</f>
        <v>25395</v>
      </c>
    </row>
    <row r="11" spans="1:50" ht="20.100000000000001" customHeight="1" x14ac:dyDescent="0.25">
      <c r="A11" s="61" t="s">
        <v>58</v>
      </c>
      <c r="B11" s="113" t="s">
        <v>1009</v>
      </c>
      <c r="C11" s="62" t="s">
        <v>53</v>
      </c>
      <c r="D11" s="107" t="s">
        <v>1214</v>
      </c>
      <c r="E11" s="108" t="s">
        <v>1214</v>
      </c>
      <c r="F11" s="63">
        <v>1000</v>
      </c>
      <c r="G11" s="111" t="str">
        <f>VLOOKUP(Tabelle132[[#This Row],[CC
(FIBU)]],INDEX!D:E,2,FALSE)</f>
        <v>Abteilung 48</v>
      </c>
      <c r="H11" s="117" t="s">
        <v>1393</v>
      </c>
      <c r="I11" s="64" t="s">
        <v>54</v>
      </c>
      <c r="J11" s="72">
        <v>42614</v>
      </c>
      <c r="K11" s="72"/>
      <c r="L11" s="73"/>
      <c r="M11" s="77">
        <v>2369</v>
      </c>
      <c r="N11" s="104" t="s">
        <v>1765</v>
      </c>
      <c r="O11" s="78">
        <v>42614</v>
      </c>
      <c r="P11" s="80"/>
      <c r="Q11" s="62" t="s">
        <v>55</v>
      </c>
      <c r="R11" s="4" t="str">
        <f ca="1">IF(Tabelle132[[#This Row],[STOPPED
ON]]&lt;&gt;"","STOPPED",IF(AND(Tabelle132[[#This Row],[ACT. VALID
TILL]]&lt;TODAY(),Tabelle132[[#This Row],[ACT. VALID
TILL]]&lt;&gt;""),"INACTIVE",IF(Tabelle132[[#This Row],[Employee]]="NN","RECRUITE",IF(Tabelle132[[#This Row],[ACT. VALID
FROM]]&gt;TODAY(),"INACTIVE","ACTIVE"))))</f>
        <v>ACTIVE</v>
      </c>
      <c r="S11" s="85"/>
      <c r="T11" s="85"/>
      <c r="U11" s="11">
        <f>COUNTIFS(Tabelle2[Function-
No.],Tabelle132[[#This Row],[FUNC.-NO]],Tabelle2[Pers-
No.],Tabelle132[[#This Row],[P-No.]])</f>
        <v>0</v>
      </c>
      <c r="V11" s="89">
        <v>39</v>
      </c>
      <c r="W11" s="11">
        <f>IF(Tabelle132[[#This Row],[WAZ2]]&gt;39,1,Tabelle132[[#This Row],[WAZ2]]/39)/IF(Tabelle132[[#This Row],[SPLIT]]="YES",2,1)</f>
        <v>1</v>
      </c>
      <c r="X11" s="93">
        <v>5075</v>
      </c>
      <c r="Y1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1" s="21" cm="1">
        <f t="array" ref="Z1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5075</v>
      </c>
      <c r="AA1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1" s="21" cm="1">
        <f t="array" ref="AB1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5075</v>
      </c>
      <c r="AC1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1" s="21" cm="1">
        <f t="array" ref="AD1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5075</v>
      </c>
      <c r="AE1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1" s="21" cm="1">
        <f t="array" ref="AF1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5075</v>
      </c>
      <c r="AG1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1" s="21" cm="1">
        <f t="array" ref="AH1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5075</v>
      </c>
      <c r="AI1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1" s="21" cm="1">
        <f t="array" ref="AJ1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5075</v>
      </c>
      <c r="AK1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1" s="21" cm="1">
        <f t="array" ref="AL1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5075</v>
      </c>
      <c r="AM1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1" s="21" cm="1">
        <f t="array" ref="AN1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5075</v>
      </c>
      <c r="AO1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1" s="21" cm="1">
        <f t="array" ref="AP1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5075</v>
      </c>
      <c r="AQ1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1" s="21" cm="1">
        <f t="array" ref="AR1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5075</v>
      </c>
      <c r="AS1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1" s="21" cm="1">
        <f t="array" ref="AT1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5075</v>
      </c>
      <c r="AU1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1" s="21" cm="1">
        <f t="array" ref="AV1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5075</v>
      </c>
      <c r="AW1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1" s="41">
        <f>SUMIFS(Tabelle132[[#This Row],[FTE 01]:[SAL 12]],Tabelle132[[#Headers],[FTE 01]:[SAL 12]],"*" &amp; "SAL" &amp;"*")</f>
        <v>60900</v>
      </c>
    </row>
    <row r="12" spans="1:50" ht="20.100000000000001" customHeight="1" x14ac:dyDescent="0.25">
      <c r="A12" s="61" t="s">
        <v>67</v>
      </c>
      <c r="B12" s="113" t="s">
        <v>1086</v>
      </c>
      <c r="C12" s="62" t="s">
        <v>53</v>
      </c>
      <c r="D12" s="107" t="s">
        <v>1214</v>
      </c>
      <c r="E12" s="108" t="s">
        <v>1214</v>
      </c>
      <c r="F12" s="63">
        <v>1001</v>
      </c>
      <c r="G12" s="111" t="str">
        <f>VLOOKUP(Tabelle132[[#This Row],[CC
(FIBU)]],INDEX!D:E,2,FALSE)</f>
        <v>Abteilung 39</v>
      </c>
      <c r="H12" s="117" t="s">
        <v>1280</v>
      </c>
      <c r="I12" s="64" t="s">
        <v>54</v>
      </c>
      <c r="J12" s="72">
        <v>38362</v>
      </c>
      <c r="K12" s="72"/>
      <c r="L12" s="73"/>
      <c r="M12" s="77">
        <v>2110</v>
      </c>
      <c r="N12" s="104" t="s">
        <v>1506</v>
      </c>
      <c r="O12" s="78">
        <v>38362</v>
      </c>
      <c r="P12" s="80"/>
      <c r="Q12" s="62" t="s">
        <v>55</v>
      </c>
      <c r="R12" s="4" t="str">
        <f ca="1">IF(Tabelle132[[#This Row],[STOPPED
ON]]&lt;&gt;"","STOPPED",IF(AND(Tabelle132[[#This Row],[ACT. VALID
TILL]]&lt;TODAY(),Tabelle132[[#This Row],[ACT. VALID
TILL]]&lt;&gt;""),"INACTIVE",IF(Tabelle132[[#This Row],[Employee]]="NN","RECRUITE",IF(Tabelle132[[#This Row],[ACT. VALID
FROM]]&gt;TODAY(),"INACTIVE","ACTIVE"))))</f>
        <v>ACTIVE</v>
      </c>
      <c r="S12" s="85"/>
      <c r="T12" s="85"/>
      <c r="U12" s="11">
        <f>COUNTIFS(Tabelle2[Function-
No.],Tabelle132[[#This Row],[FUNC.-NO]],Tabelle2[Pers-
No.],Tabelle132[[#This Row],[P-No.]])</f>
        <v>0</v>
      </c>
      <c r="V12" s="89">
        <v>39</v>
      </c>
      <c r="W12" s="11">
        <f>IF(Tabelle132[[#This Row],[WAZ2]]&gt;39,1,Tabelle132[[#This Row],[WAZ2]]/39)/IF(Tabelle132[[#This Row],[SPLIT]]="YES",2,1)</f>
        <v>1</v>
      </c>
      <c r="X12" s="93">
        <v>5730</v>
      </c>
      <c r="Y1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2" s="21" cm="1">
        <f t="array" ref="Z1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5730</v>
      </c>
      <c r="AA1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2" s="21" cm="1">
        <f t="array" ref="AB1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5730</v>
      </c>
      <c r="AC1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2" s="21" cm="1">
        <f t="array" ref="AD1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5730</v>
      </c>
      <c r="AE1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2" s="21" cm="1">
        <f t="array" ref="AF1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5730</v>
      </c>
      <c r="AG1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2" s="21" cm="1">
        <f t="array" ref="AH1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5730</v>
      </c>
      <c r="AI1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2" s="21" cm="1">
        <f t="array" ref="AJ1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5730</v>
      </c>
      <c r="AK1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2" s="21" cm="1">
        <f t="array" ref="AL1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5730</v>
      </c>
      <c r="AM1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2" s="21" cm="1">
        <f t="array" ref="AN1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5730</v>
      </c>
      <c r="AO1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2" s="21" cm="1">
        <f t="array" ref="AP1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5730</v>
      </c>
      <c r="AQ1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2" s="21" cm="1">
        <f t="array" ref="AR1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5730</v>
      </c>
      <c r="AS1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2" s="21" cm="1">
        <f t="array" ref="AT1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5730</v>
      </c>
      <c r="AU1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2" s="21" cm="1">
        <f t="array" ref="AV1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5730</v>
      </c>
      <c r="AW1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2" s="41">
        <f>SUMIFS(Tabelle132[[#This Row],[FTE 01]:[SAL 12]],Tabelle132[[#Headers],[FTE 01]:[SAL 12]],"*" &amp; "SAL" &amp;"*")</f>
        <v>68760</v>
      </c>
    </row>
    <row r="13" spans="1:50" ht="20.100000000000001" customHeight="1" x14ac:dyDescent="0.25">
      <c r="A13" s="61" t="s">
        <v>62</v>
      </c>
      <c r="B13" s="113" t="s">
        <v>1087</v>
      </c>
      <c r="C13" s="62" t="s">
        <v>53</v>
      </c>
      <c r="D13" s="107" t="s">
        <v>1214</v>
      </c>
      <c r="E13" s="108" t="s">
        <v>1214</v>
      </c>
      <c r="F13" s="63">
        <v>1001</v>
      </c>
      <c r="G13" s="111" t="str">
        <f>VLOOKUP(Tabelle132[[#This Row],[CC
(FIBU)]],INDEX!D:E,2,FALSE)</f>
        <v>Abteilung 39</v>
      </c>
      <c r="H13" s="117" t="s">
        <v>1305</v>
      </c>
      <c r="I13" s="64" t="s">
        <v>54</v>
      </c>
      <c r="J13" s="72">
        <v>38975</v>
      </c>
      <c r="K13" s="72"/>
      <c r="L13" s="73"/>
      <c r="M13" s="77">
        <v>2124</v>
      </c>
      <c r="N13" s="104" t="s">
        <v>1520</v>
      </c>
      <c r="O13" s="78">
        <v>38975</v>
      </c>
      <c r="P13" s="80"/>
      <c r="Q13" s="62" t="s">
        <v>55</v>
      </c>
      <c r="R13" s="5" t="str">
        <f ca="1">IF(Tabelle132[[#This Row],[STOPPED
ON]]&lt;&gt;"","STOPPED",IF(AND(Tabelle132[[#This Row],[ACT. VALID
TILL]]&lt;TODAY(),Tabelle132[[#This Row],[ACT. VALID
TILL]]&lt;&gt;""),"INACTIVE",IF(Tabelle132[[#This Row],[Employee]]="NN","RECRUITE",IF(Tabelle132[[#This Row],[ACT. VALID
FROM]]&gt;TODAY(),"INACTIVE","ACTIVE"))))</f>
        <v>ACTIVE</v>
      </c>
      <c r="S13" s="85"/>
      <c r="T13" s="85"/>
      <c r="U13" s="11">
        <f>COUNTIFS(Tabelle2[Function-
No.],Tabelle132[[#This Row],[FUNC.-NO]],Tabelle2[Pers-
No.],Tabelle132[[#This Row],[P-No.]])</f>
        <v>0</v>
      </c>
      <c r="V13" s="89">
        <v>39</v>
      </c>
      <c r="W13" s="11">
        <f>IF(Tabelle132[[#This Row],[WAZ2]]&gt;39,1,Tabelle132[[#This Row],[WAZ2]]/39)/IF(Tabelle132[[#This Row],[SPLIT]]="YES",2,1)</f>
        <v>1</v>
      </c>
      <c r="X13" s="93">
        <v>5691</v>
      </c>
      <c r="Y1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3" s="21" cm="1">
        <f t="array" ref="Z1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5691</v>
      </c>
      <c r="AA1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3" s="21" cm="1">
        <f t="array" ref="AB1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5691</v>
      </c>
      <c r="AC1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3" s="21" cm="1">
        <f t="array" ref="AD1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5691</v>
      </c>
      <c r="AE1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3" s="21" cm="1">
        <f t="array" ref="AF1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5691</v>
      </c>
      <c r="AG1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3" s="21" cm="1">
        <f t="array" ref="AH1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5691</v>
      </c>
      <c r="AI1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3" s="21" cm="1">
        <f t="array" ref="AJ1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5691</v>
      </c>
      <c r="AK1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3" s="21" cm="1">
        <f t="array" ref="AL1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5691</v>
      </c>
      <c r="AM1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3" s="21" cm="1">
        <f t="array" ref="AN1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5691</v>
      </c>
      <c r="AO1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3" s="21" cm="1">
        <f t="array" ref="AP1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5691</v>
      </c>
      <c r="AQ1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3" s="21" cm="1">
        <f t="array" ref="AR1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5691</v>
      </c>
      <c r="AS1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3" s="21" cm="1">
        <f t="array" ref="AT1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5691</v>
      </c>
      <c r="AU1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3" s="21" cm="1">
        <f t="array" ref="AV1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5691</v>
      </c>
      <c r="AW1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3" s="41">
        <f>SUMIFS(Tabelle132[[#This Row],[FTE 01]:[SAL 12]],Tabelle132[[#Headers],[FTE 01]:[SAL 12]],"*" &amp; "SAL" &amp;"*")</f>
        <v>68292</v>
      </c>
    </row>
    <row r="14" spans="1:50" ht="20.100000000000001" customHeight="1" x14ac:dyDescent="0.25">
      <c r="A14" s="61" t="s">
        <v>64</v>
      </c>
      <c r="B14" s="113" t="s">
        <v>1089</v>
      </c>
      <c r="C14" s="62" t="s">
        <v>53</v>
      </c>
      <c r="D14" s="107" t="s">
        <v>1214</v>
      </c>
      <c r="E14" s="108" t="s">
        <v>1214</v>
      </c>
      <c r="F14" s="63">
        <v>1001</v>
      </c>
      <c r="G14" s="111" t="str">
        <f>VLOOKUP(Tabelle132[[#This Row],[CC
(FIBU)]],INDEX!D:E,2,FALSE)</f>
        <v>Abteilung 39</v>
      </c>
      <c r="H14" s="117" t="s">
        <v>1305</v>
      </c>
      <c r="I14" s="64" t="s">
        <v>54</v>
      </c>
      <c r="J14" s="72">
        <v>40817</v>
      </c>
      <c r="K14" s="72"/>
      <c r="L14" s="73"/>
      <c r="M14" s="77">
        <v>2191</v>
      </c>
      <c r="N14" s="104" t="s">
        <v>1587</v>
      </c>
      <c r="O14" s="78">
        <v>40817</v>
      </c>
      <c r="P14" s="80"/>
      <c r="Q14" s="62" t="s">
        <v>55</v>
      </c>
      <c r="R14" s="5" t="str">
        <f ca="1">IF(Tabelle132[[#This Row],[STOPPED
ON]]&lt;&gt;"","STOPPED",IF(AND(Tabelle132[[#This Row],[ACT. VALID
TILL]]&lt;TODAY(),Tabelle132[[#This Row],[ACT. VALID
TILL]]&lt;&gt;""),"INACTIVE",IF(Tabelle132[[#This Row],[Employee]]="NN","RECRUITE",IF(Tabelle132[[#This Row],[ACT. VALID
FROM]]&gt;TODAY(),"INACTIVE","ACTIVE"))))</f>
        <v>ACTIVE</v>
      </c>
      <c r="S14" s="85"/>
      <c r="T14" s="85"/>
      <c r="U14" s="11">
        <f>COUNTIFS(Tabelle2[Function-
No.],Tabelle132[[#This Row],[FUNC.-NO]],Tabelle2[Pers-
No.],Tabelle132[[#This Row],[P-No.]])</f>
        <v>0</v>
      </c>
      <c r="V14" s="89">
        <v>39</v>
      </c>
      <c r="W14" s="11">
        <f>IF(Tabelle132[[#This Row],[WAZ2]]&gt;39,1,Tabelle132[[#This Row],[WAZ2]]/39)/IF(Tabelle132[[#This Row],[SPLIT]]="YES",2,1)</f>
        <v>1</v>
      </c>
      <c r="X14" s="93">
        <v>5491</v>
      </c>
      <c r="Y1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4" s="21" cm="1">
        <f t="array" ref="Z1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5491</v>
      </c>
      <c r="AA1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4" s="21" cm="1">
        <f t="array" ref="AB1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5491</v>
      </c>
      <c r="AC1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4" s="21" cm="1">
        <f t="array" ref="AD1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5491</v>
      </c>
      <c r="AE1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4" s="21" cm="1">
        <f t="array" ref="AF1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5491</v>
      </c>
      <c r="AG1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4" s="21" cm="1">
        <f t="array" ref="AH1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5491</v>
      </c>
      <c r="AI1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4" s="21" cm="1">
        <f t="array" ref="AJ1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5491</v>
      </c>
      <c r="AK1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4" s="21" cm="1">
        <f t="array" ref="AL1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5491</v>
      </c>
      <c r="AM1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4" s="21" cm="1">
        <f t="array" ref="AN1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5491</v>
      </c>
      <c r="AO1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4" s="21" cm="1">
        <f t="array" ref="AP1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5491</v>
      </c>
      <c r="AQ1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4" s="21" cm="1">
        <f t="array" ref="AR1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5491</v>
      </c>
      <c r="AS1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4" s="21" cm="1">
        <f t="array" ref="AT1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5491</v>
      </c>
      <c r="AU1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4" s="21" cm="1">
        <f t="array" ref="AV1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5491</v>
      </c>
      <c r="AW1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4" s="41">
        <f>SUMIFS(Tabelle132[[#This Row],[FTE 01]:[SAL 12]],Tabelle132[[#Headers],[FTE 01]:[SAL 12]],"*" &amp; "SAL" &amp;"*")</f>
        <v>65892</v>
      </c>
    </row>
    <row r="15" spans="1:50" ht="20.100000000000001" customHeight="1" x14ac:dyDescent="0.25">
      <c r="A15" s="61" t="s">
        <v>65</v>
      </c>
      <c r="B15" s="113" t="s">
        <v>1157</v>
      </c>
      <c r="C15" s="62" t="s">
        <v>53</v>
      </c>
      <c r="D15" s="107" t="s">
        <v>1214</v>
      </c>
      <c r="E15" s="108" t="s">
        <v>1214</v>
      </c>
      <c r="F15" s="63">
        <v>1001</v>
      </c>
      <c r="G15" s="111" t="str">
        <f>VLOOKUP(Tabelle132[[#This Row],[CC
(FIBU)]],INDEX!D:E,2,FALSE)</f>
        <v>Abteilung 39</v>
      </c>
      <c r="H15" s="117" t="s">
        <v>1305</v>
      </c>
      <c r="I15" s="64" t="s">
        <v>54</v>
      </c>
      <c r="J15" s="72">
        <v>41518</v>
      </c>
      <c r="K15" s="72"/>
      <c r="L15" s="73"/>
      <c r="M15" s="77">
        <v>2279</v>
      </c>
      <c r="N15" s="104" t="s">
        <v>1675</v>
      </c>
      <c r="O15" s="78">
        <v>41518</v>
      </c>
      <c r="P15" s="80"/>
      <c r="Q15" s="62" t="s">
        <v>55</v>
      </c>
      <c r="R15" s="5" t="str">
        <f ca="1">IF(Tabelle132[[#This Row],[STOPPED
ON]]&lt;&gt;"","STOPPED",IF(AND(Tabelle132[[#This Row],[ACT. VALID
TILL]]&lt;TODAY(),Tabelle132[[#This Row],[ACT. VALID
TILL]]&lt;&gt;""),"INACTIVE",IF(Tabelle132[[#This Row],[Employee]]="NN","RECRUITE",IF(Tabelle132[[#This Row],[ACT. VALID
FROM]]&gt;TODAY(),"INACTIVE","ACTIVE"))))</f>
        <v>ACTIVE</v>
      </c>
      <c r="S15" s="85"/>
      <c r="T15" s="85"/>
      <c r="U15" s="11">
        <f>COUNTIFS(Tabelle2[Function-
No.],Tabelle132[[#This Row],[FUNC.-NO]],Tabelle2[Pers-
No.],Tabelle132[[#This Row],[P-No.]])</f>
        <v>0</v>
      </c>
      <c r="V15" s="89">
        <v>39</v>
      </c>
      <c r="W15" s="11">
        <f>IF(Tabelle132[[#This Row],[WAZ2]]&gt;39,1,Tabelle132[[#This Row],[WAZ2]]/39)/IF(Tabelle132[[#This Row],[SPLIT]]="YES",2,1)</f>
        <v>1</v>
      </c>
      <c r="X15" s="93">
        <v>5475</v>
      </c>
      <c r="Y1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5" s="21" cm="1">
        <f t="array" ref="Z1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5475</v>
      </c>
      <c r="AA1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5" s="21" cm="1">
        <f t="array" ref="AB1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5475</v>
      </c>
      <c r="AC1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5" s="21" cm="1">
        <f t="array" ref="AD1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5475</v>
      </c>
      <c r="AE1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5" s="21" cm="1">
        <f t="array" ref="AF1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5475</v>
      </c>
      <c r="AG1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5" s="21" cm="1">
        <f t="array" ref="AH1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5475</v>
      </c>
      <c r="AI1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5" s="21" cm="1">
        <f t="array" ref="AJ1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5475</v>
      </c>
      <c r="AK1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5" s="21" cm="1">
        <f t="array" ref="AL1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5475</v>
      </c>
      <c r="AM1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5" s="21" cm="1">
        <f t="array" ref="AN1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5475</v>
      </c>
      <c r="AO1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5" s="21" cm="1">
        <f t="array" ref="AP1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5475</v>
      </c>
      <c r="AQ1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5" s="21" cm="1">
        <f t="array" ref="AR1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5475</v>
      </c>
      <c r="AS1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5" s="21" cm="1">
        <f t="array" ref="AT1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5475</v>
      </c>
      <c r="AU1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5" s="21" cm="1">
        <f t="array" ref="AV1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5475</v>
      </c>
      <c r="AW1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5" s="41">
        <f>SUMIFS(Tabelle132[[#This Row],[FTE 01]:[SAL 12]],Tabelle132[[#Headers],[FTE 01]:[SAL 12]],"*" &amp; "SAL" &amp;"*")</f>
        <v>65700</v>
      </c>
    </row>
    <row r="16" spans="1:50" ht="20.100000000000001" customHeight="1" x14ac:dyDescent="0.25">
      <c r="A16" s="61" t="s">
        <v>63</v>
      </c>
      <c r="B16" s="113" t="s">
        <v>1088</v>
      </c>
      <c r="C16" s="62" t="s">
        <v>53</v>
      </c>
      <c r="D16" s="107" t="s">
        <v>1214</v>
      </c>
      <c r="E16" s="108" t="s">
        <v>1214</v>
      </c>
      <c r="F16" s="63">
        <v>1001</v>
      </c>
      <c r="G16" s="111" t="str">
        <f>VLOOKUP(Tabelle132[[#This Row],[CC
(FIBU)]],INDEX!D:E,2,FALSE)</f>
        <v>Abteilung 39</v>
      </c>
      <c r="H16" s="117" t="s">
        <v>1305</v>
      </c>
      <c r="I16" s="64" t="s">
        <v>54</v>
      </c>
      <c r="J16" s="72">
        <v>39326</v>
      </c>
      <c r="K16" s="72"/>
      <c r="L16" s="73"/>
      <c r="M16" s="77">
        <v>2320</v>
      </c>
      <c r="N16" s="104" t="s">
        <v>1716</v>
      </c>
      <c r="O16" s="78">
        <v>39326</v>
      </c>
      <c r="P16" s="80"/>
      <c r="Q16" s="62" t="s">
        <v>55</v>
      </c>
      <c r="R16" s="5" t="str">
        <f ca="1">IF(Tabelle132[[#This Row],[STOPPED
ON]]&lt;&gt;"","STOPPED",IF(AND(Tabelle132[[#This Row],[ACT. VALID
TILL]]&lt;TODAY(),Tabelle132[[#This Row],[ACT. VALID
TILL]]&lt;&gt;""),"INACTIVE",IF(Tabelle132[[#This Row],[Employee]]="NN","RECRUITE",IF(Tabelle132[[#This Row],[ACT. VALID
FROM]]&gt;TODAY(),"INACTIVE","ACTIVE"))))</f>
        <v>ACTIVE</v>
      </c>
      <c r="S16" s="85"/>
      <c r="T16" s="85"/>
      <c r="U16" s="11">
        <f>COUNTIFS(Tabelle2[Function-
No.],Tabelle132[[#This Row],[FUNC.-NO]],Tabelle2[Pers-
No.],Tabelle132[[#This Row],[P-No.]])</f>
        <v>0</v>
      </c>
      <c r="V16" s="89">
        <v>39</v>
      </c>
      <c r="W16" s="11">
        <f>IF(Tabelle132[[#This Row],[WAZ2]]&gt;39,1,Tabelle132[[#This Row],[WAZ2]]/39)/IF(Tabelle132[[#This Row],[SPLIT]]="YES",2,1)</f>
        <v>1</v>
      </c>
      <c r="X16" s="93">
        <v>5412</v>
      </c>
      <c r="Y1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6" s="21" cm="1">
        <f t="array" ref="Z1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5412</v>
      </c>
      <c r="AA1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6" s="21" cm="1">
        <f t="array" ref="AB1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5412</v>
      </c>
      <c r="AC1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6" s="21" cm="1">
        <f t="array" ref="AD1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5412</v>
      </c>
      <c r="AE1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6" s="21" cm="1">
        <f t="array" ref="AF1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5412</v>
      </c>
      <c r="AG1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6" s="21" cm="1">
        <f t="array" ref="AH1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5412</v>
      </c>
      <c r="AI1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6" s="21" cm="1">
        <f t="array" ref="AJ1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5412</v>
      </c>
      <c r="AK1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6" s="21" cm="1">
        <f t="array" ref="AL1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5412</v>
      </c>
      <c r="AM1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6" s="21" cm="1">
        <f t="array" ref="AN1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5412</v>
      </c>
      <c r="AO1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6" s="21" cm="1">
        <f t="array" ref="AP1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5412</v>
      </c>
      <c r="AQ1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6" s="21" cm="1">
        <f t="array" ref="AR1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5412</v>
      </c>
      <c r="AS1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6" s="21" cm="1">
        <f t="array" ref="AT1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5412</v>
      </c>
      <c r="AU1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6" s="21" cm="1">
        <f t="array" ref="AV1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5412</v>
      </c>
      <c r="AW1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6" s="41">
        <f>SUMIFS(Tabelle132[[#This Row],[FTE 01]:[SAL 12]],Tabelle132[[#Headers],[FTE 01]:[SAL 12]],"*" &amp; "SAL" &amp;"*")</f>
        <v>64944</v>
      </c>
    </row>
    <row r="17" spans="1:50" ht="20.100000000000001" customHeight="1" x14ac:dyDescent="0.25">
      <c r="A17" s="61" t="s">
        <v>66</v>
      </c>
      <c r="B17" s="113" t="s">
        <v>1048</v>
      </c>
      <c r="C17" s="62" t="s">
        <v>53</v>
      </c>
      <c r="D17" s="107" t="s">
        <v>1214</v>
      </c>
      <c r="E17" s="108" t="s">
        <v>1214</v>
      </c>
      <c r="F17" s="63">
        <v>1001</v>
      </c>
      <c r="G17" s="111" t="str">
        <f>VLOOKUP(Tabelle132[[#This Row],[CC
(FIBU)]],INDEX!D:E,2,FALSE)</f>
        <v>Abteilung 39</v>
      </c>
      <c r="H17" s="117" t="s">
        <v>1305</v>
      </c>
      <c r="I17" s="64" t="s">
        <v>54</v>
      </c>
      <c r="J17" s="72">
        <v>43040</v>
      </c>
      <c r="K17" s="72">
        <v>44407</v>
      </c>
      <c r="L17" s="73"/>
      <c r="M17" s="77">
        <v>2429</v>
      </c>
      <c r="N17" s="104" t="s">
        <v>1825</v>
      </c>
      <c r="O17" s="78">
        <v>43040</v>
      </c>
      <c r="P17" s="80"/>
      <c r="Q17" s="62" t="s">
        <v>55</v>
      </c>
      <c r="R17" s="5" t="str">
        <f ca="1">IF(Tabelle132[[#This Row],[STOPPED
ON]]&lt;&gt;"","STOPPED",IF(AND(Tabelle132[[#This Row],[ACT. VALID
TILL]]&lt;TODAY(),Tabelle132[[#This Row],[ACT. VALID
TILL]]&lt;&gt;""),"INACTIVE",IF(Tabelle132[[#This Row],[Employee]]="NN","RECRUITE",IF(Tabelle132[[#This Row],[ACT. VALID
FROM]]&gt;TODAY(),"INACTIVE","ACTIVE"))))</f>
        <v>ACTIVE</v>
      </c>
      <c r="S17" s="85"/>
      <c r="T17" s="85"/>
      <c r="U17" s="11">
        <f>COUNTIFS(Tabelle2[Function-
No.],Tabelle132[[#This Row],[FUNC.-NO]],Tabelle2[Pers-
No.],Tabelle132[[#This Row],[P-No.]])</f>
        <v>0</v>
      </c>
      <c r="V17" s="89">
        <v>39</v>
      </c>
      <c r="W17" s="11">
        <f>IF(Tabelle132[[#This Row],[WAZ2]]&gt;39,1,Tabelle132[[#This Row],[WAZ2]]/39)/IF(Tabelle132[[#This Row],[SPLIT]]="YES",2,1)</f>
        <v>1</v>
      </c>
      <c r="X17" s="93">
        <v>5413</v>
      </c>
      <c r="Y1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7" s="21" cm="1">
        <f t="array" ref="Z1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5413</v>
      </c>
      <c r="AA1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7" s="21" cm="1">
        <f t="array" ref="AB1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5413</v>
      </c>
      <c r="AC1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7" s="21" cm="1">
        <f t="array" ref="AD1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5413</v>
      </c>
      <c r="AE1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17" s="21" cm="1">
        <f t="array" ref="AF1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1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17" s="21" cm="1">
        <f t="array" ref="AH1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1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7" s="21" cm="1">
        <f t="array" ref="AJ1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7" s="21" cm="1">
        <f t="array" ref="AL1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7" s="21" cm="1">
        <f t="array" ref="AN1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7" s="21" cm="1">
        <f t="array" ref="AP1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7" s="21" cm="1">
        <f t="array" ref="AR1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7" s="21" cm="1">
        <f t="array" ref="AT1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7" s="21" cm="1">
        <f t="array" ref="AV1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7" s="41">
        <f>SUMIFS(Tabelle132[[#This Row],[FTE 01]:[SAL 12]],Tabelle132[[#Headers],[FTE 01]:[SAL 12]],"*" &amp; "SAL" &amp;"*")</f>
        <v>16239</v>
      </c>
    </row>
    <row r="18" spans="1:50" ht="20.100000000000001" customHeight="1" x14ac:dyDescent="0.25">
      <c r="A18" s="61" t="s">
        <v>69</v>
      </c>
      <c r="B18" s="113" t="s">
        <v>1026</v>
      </c>
      <c r="C18" s="62" t="s">
        <v>53</v>
      </c>
      <c r="D18" s="107" t="s">
        <v>1214</v>
      </c>
      <c r="E18" s="108" t="s">
        <v>1214</v>
      </c>
      <c r="F18" s="63">
        <v>1002</v>
      </c>
      <c r="G18" s="111" t="str">
        <f>VLOOKUP(Tabelle132[[#This Row],[CC
(FIBU)]],INDEX!D:E,2,FALSE)</f>
        <v>Abteilung 37</v>
      </c>
      <c r="H18" s="117" t="s">
        <v>1280</v>
      </c>
      <c r="I18" s="64" t="s">
        <v>54</v>
      </c>
      <c r="J18" s="72">
        <v>34759</v>
      </c>
      <c r="K18" s="72">
        <v>44377</v>
      </c>
      <c r="L18" s="73"/>
      <c r="M18" s="77">
        <v>2038</v>
      </c>
      <c r="N18" s="104" t="s">
        <v>1434</v>
      </c>
      <c r="O18" s="78">
        <v>34759</v>
      </c>
      <c r="P18" s="80">
        <v>44377</v>
      </c>
      <c r="Q18" s="62" t="s">
        <v>55</v>
      </c>
      <c r="R18" s="5" t="str">
        <f ca="1">IF(Tabelle132[[#This Row],[STOPPED
ON]]&lt;&gt;"","STOPPED",IF(AND(Tabelle132[[#This Row],[ACT. VALID
TILL]]&lt;TODAY(),Tabelle132[[#This Row],[ACT. VALID
TILL]]&lt;&gt;""),"INACTIVE",IF(Tabelle132[[#This Row],[Employee]]="NN","RECRUITE",IF(Tabelle132[[#This Row],[ACT. VALID
FROM]]&gt;TODAY(),"INACTIVE","ACTIVE"))))</f>
        <v>INACTIVE</v>
      </c>
      <c r="S18" s="85"/>
      <c r="T18" s="85"/>
      <c r="U18" s="11">
        <f>COUNTIFS(Tabelle2[Function-
No.],Tabelle132[[#This Row],[FUNC.-NO]],Tabelle2[Pers-
No.],Tabelle132[[#This Row],[P-No.]])</f>
        <v>0</v>
      </c>
      <c r="V18" s="89">
        <v>39</v>
      </c>
      <c r="W18" s="11">
        <f>IF(Tabelle132[[#This Row],[WAZ2]]&gt;39,1,Tabelle132[[#This Row],[WAZ2]]/39)/IF(Tabelle132[[#This Row],[SPLIT]]="YES",2,1)</f>
        <v>1</v>
      </c>
      <c r="X18" s="93">
        <v>5741</v>
      </c>
      <c r="Y1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8" s="21" cm="1">
        <f t="array" ref="Z1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5741</v>
      </c>
      <c r="AA1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8" s="21" cm="1">
        <f t="array" ref="AB1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5741</v>
      </c>
      <c r="AC1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8" s="21" cm="1">
        <f t="array" ref="AD1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5741</v>
      </c>
      <c r="AE1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18" s="21" cm="1">
        <f t="array" ref="AF1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1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18" s="21" cm="1">
        <f t="array" ref="AH1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1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8" s="21" cm="1">
        <f t="array" ref="AJ1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8" s="21" cm="1">
        <f t="array" ref="AL1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8" s="21" cm="1">
        <f t="array" ref="AN1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8" s="21" cm="1">
        <f t="array" ref="AP1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8" s="21" cm="1">
        <f t="array" ref="AR1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8" s="21" cm="1">
        <f t="array" ref="AT1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8" s="21" cm="1">
        <f t="array" ref="AV1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8" s="41">
        <f>SUMIFS(Tabelle132[[#This Row],[FTE 01]:[SAL 12]],Tabelle132[[#Headers],[FTE 01]:[SAL 12]],"*" &amp; "SAL" &amp;"*")</f>
        <v>17223</v>
      </c>
    </row>
    <row r="19" spans="1:50" ht="20.100000000000001" customHeight="1" x14ac:dyDescent="0.25">
      <c r="A19" s="61" t="s">
        <v>70</v>
      </c>
      <c r="B19" s="113" t="s">
        <v>1026</v>
      </c>
      <c r="C19" s="62" t="s">
        <v>53</v>
      </c>
      <c r="D19" s="107" t="s">
        <v>1214</v>
      </c>
      <c r="E19" s="108" t="s">
        <v>1214</v>
      </c>
      <c r="F19" s="63">
        <v>1002</v>
      </c>
      <c r="G19" s="111" t="str">
        <f>VLOOKUP(Tabelle132[[#This Row],[CC
(FIBU)]],INDEX!D:E,2,FALSE)</f>
        <v>Abteilung 37</v>
      </c>
      <c r="H19" s="117" t="s">
        <v>1280</v>
      </c>
      <c r="I19" s="64" t="s">
        <v>54</v>
      </c>
      <c r="J19" s="72">
        <v>36570</v>
      </c>
      <c r="K19" s="72"/>
      <c r="L19" s="73"/>
      <c r="M19" s="77">
        <v>2084</v>
      </c>
      <c r="N19" s="104" t="s">
        <v>1480</v>
      </c>
      <c r="O19" s="78">
        <v>36570</v>
      </c>
      <c r="P19" s="80"/>
      <c r="Q19" s="62" t="s">
        <v>55</v>
      </c>
      <c r="R19" s="5" t="str">
        <f ca="1">IF(Tabelle132[[#This Row],[STOPPED
ON]]&lt;&gt;"","STOPPED",IF(AND(Tabelle132[[#This Row],[ACT. VALID
TILL]]&lt;TODAY(),Tabelle132[[#This Row],[ACT. VALID
TILL]]&lt;&gt;""),"INACTIVE",IF(Tabelle132[[#This Row],[Employee]]="NN","RECRUITE",IF(Tabelle132[[#This Row],[ACT. VALID
FROM]]&gt;TODAY(),"INACTIVE","ACTIVE"))))</f>
        <v>ACTIVE</v>
      </c>
      <c r="S19" s="85"/>
      <c r="T19" s="85"/>
      <c r="U19" s="11">
        <f>COUNTIFS(Tabelle2[Function-
No.],Tabelle132[[#This Row],[FUNC.-NO]],Tabelle2[Pers-
No.],Tabelle132[[#This Row],[P-No.]])</f>
        <v>0</v>
      </c>
      <c r="V19" s="89">
        <v>39</v>
      </c>
      <c r="W19" s="11">
        <f>IF(Tabelle132[[#This Row],[WAZ2]]&gt;39,1,Tabelle132[[#This Row],[WAZ2]]/39)/IF(Tabelle132[[#This Row],[SPLIT]]="YES",2,1)</f>
        <v>1</v>
      </c>
      <c r="X19" s="93">
        <v>5713</v>
      </c>
      <c r="Y1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9" s="21" cm="1">
        <f t="array" ref="Z1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5713</v>
      </c>
      <c r="AA1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9" s="21" cm="1">
        <f t="array" ref="AB1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5713</v>
      </c>
      <c r="AC1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9" s="21" cm="1">
        <f t="array" ref="AD1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5713</v>
      </c>
      <c r="AE1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9" s="21" cm="1">
        <f t="array" ref="AF1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5713</v>
      </c>
      <c r="AG1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9" s="21" cm="1">
        <f t="array" ref="AH1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5713</v>
      </c>
      <c r="AI1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9" s="21" cm="1">
        <f t="array" ref="AJ1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5713</v>
      </c>
      <c r="AK1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9" s="21" cm="1">
        <f t="array" ref="AL1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5713</v>
      </c>
      <c r="AM1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9" s="21" cm="1">
        <f t="array" ref="AN1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5713</v>
      </c>
      <c r="AO1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9" s="21" cm="1">
        <f t="array" ref="AP1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5713</v>
      </c>
      <c r="AQ1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9" s="21" cm="1">
        <f t="array" ref="AR1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5713</v>
      </c>
      <c r="AS1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9" s="21" cm="1">
        <f t="array" ref="AT1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5713</v>
      </c>
      <c r="AU1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9" s="21" cm="1">
        <f t="array" ref="AV1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5713</v>
      </c>
      <c r="AW1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9" s="41">
        <f>SUMIFS(Tabelle132[[#This Row],[FTE 01]:[SAL 12]],Tabelle132[[#Headers],[FTE 01]:[SAL 12]],"*" &amp; "SAL" &amp;"*")</f>
        <v>68556</v>
      </c>
    </row>
    <row r="20" spans="1:50" ht="20.100000000000001" customHeight="1" x14ac:dyDescent="0.25">
      <c r="A20" s="61" t="s">
        <v>71</v>
      </c>
      <c r="B20" s="113" t="s">
        <v>1154</v>
      </c>
      <c r="C20" s="62" t="s">
        <v>53</v>
      </c>
      <c r="D20" s="107" t="s">
        <v>1214</v>
      </c>
      <c r="E20" s="108" t="s">
        <v>1214</v>
      </c>
      <c r="F20" s="63">
        <v>1002</v>
      </c>
      <c r="G20" s="111" t="str">
        <f>VLOOKUP(Tabelle132[[#This Row],[CC
(FIBU)]],INDEX!D:E,2,FALSE)</f>
        <v>Abteilung 37</v>
      </c>
      <c r="H20" s="117" t="s">
        <v>1336</v>
      </c>
      <c r="I20" s="64" t="s">
        <v>54</v>
      </c>
      <c r="J20" s="72">
        <v>41579</v>
      </c>
      <c r="K20" s="72"/>
      <c r="L20" s="73"/>
      <c r="M20" s="77">
        <v>2247</v>
      </c>
      <c r="N20" s="104" t="s">
        <v>1643</v>
      </c>
      <c r="O20" s="78">
        <v>41579</v>
      </c>
      <c r="P20" s="80"/>
      <c r="Q20" s="62" t="s">
        <v>55</v>
      </c>
      <c r="R20" s="5" t="str">
        <f ca="1">IF(Tabelle132[[#This Row],[STOPPED
ON]]&lt;&gt;"","STOPPED",IF(AND(Tabelle132[[#This Row],[ACT. VALID
TILL]]&lt;TODAY(),Tabelle132[[#This Row],[ACT. VALID
TILL]]&lt;&gt;""),"INACTIVE",IF(Tabelle132[[#This Row],[Employee]]="NN","RECRUITE",IF(Tabelle132[[#This Row],[ACT. VALID
FROM]]&gt;TODAY(),"INACTIVE","ACTIVE"))))</f>
        <v>ACTIVE</v>
      </c>
      <c r="S20" s="85"/>
      <c r="T20" s="85"/>
      <c r="U20" s="11">
        <f>COUNTIFS(Tabelle2[Function-
No.],Tabelle132[[#This Row],[FUNC.-NO]],Tabelle2[Pers-
No.],Tabelle132[[#This Row],[P-No.]])</f>
        <v>0</v>
      </c>
      <c r="V20" s="89">
        <v>39</v>
      </c>
      <c r="W20" s="11">
        <f>IF(Tabelle132[[#This Row],[WAZ2]]&gt;39,1,Tabelle132[[#This Row],[WAZ2]]/39)/IF(Tabelle132[[#This Row],[SPLIT]]="YES",2,1)</f>
        <v>1</v>
      </c>
      <c r="X20" s="93">
        <v>5521</v>
      </c>
      <c r="Y2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0" s="21" cm="1">
        <f t="array" ref="Z2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5521</v>
      </c>
      <c r="AA2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0" s="21" cm="1">
        <f t="array" ref="AB2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5521</v>
      </c>
      <c r="AC2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0" s="21" cm="1">
        <f t="array" ref="AD2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5521</v>
      </c>
      <c r="AE2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0" s="21" cm="1">
        <f t="array" ref="AF2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5521</v>
      </c>
      <c r="AG2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0" s="21" cm="1">
        <f t="array" ref="AH2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5521</v>
      </c>
      <c r="AI2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0" s="21" cm="1">
        <f t="array" ref="AJ2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5521</v>
      </c>
      <c r="AK2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0" s="21" cm="1">
        <f t="array" ref="AL2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5521</v>
      </c>
      <c r="AM2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0" s="21" cm="1">
        <f t="array" ref="AN2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5521</v>
      </c>
      <c r="AO2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0" s="21" cm="1">
        <f t="array" ref="AP2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5521</v>
      </c>
      <c r="AQ2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0" s="21" cm="1">
        <f t="array" ref="AR2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5521</v>
      </c>
      <c r="AS2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0" s="21" cm="1">
        <f t="array" ref="AT2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5521</v>
      </c>
      <c r="AU2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0" s="21" cm="1">
        <f t="array" ref="AV2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5521</v>
      </c>
      <c r="AW2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0" s="41">
        <f>SUMIFS(Tabelle132[[#This Row],[FTE 01]:[SAL 12]],Tabelle132[[#Headers],[FTE 01]:[SAL 12]],"*" &amp; "SAL" &amp;"*")</f>
        <v>66252</v>
      </c>
    </row>
    <row r="21" spans="1:50" ht="20.100000000000001" customHeight="1" x14ac:dyDescent="0.25">
      <c r="A21" s="61" t="s">
        <v>68</v>
      </c>
      <c r="B21" s="113" t="s">
        <v>877</v>
      </c>
      <c r="C21" s="62" t="s">
        <v>53</v>
      </c>
      <c r="D21" s="107" t="s">
        <v>1214</v>
      </c>
      <c r="E21" s="108" t="s">
        <v>1214</v>
      </c>
      <c r="F21" s="63">
        <v>1002</v>
      </c>
      <c r="G21" s="111" t="str">
        <f>VLOOKUP(Tabelle132[[#This Row],[CC
(FIBU)]],INDEX!D:E,2,FALSE)</f>
        <v>Abteilung 37</v>
      </c>
      <c r="H21" s="117" t="s">
        <v>1382</v>
      </c>
      <c r="I21" s="64" t="s">
        <v>54</v>
      </c>
      <c r="J21" s="72">
        <v>41883</v>
      </c>
      <c r="K21" s="72"/>
      <c r="L21" s="73"/>
      <c r="M21" s="77">
        <v>2268</v>
      </c>
      <c r="N21" s="104" t="s">
        <v>1664</v>
      </c>
      <c r="O21" s="78">
        <v>41883</v>
      </c>
      <c r="P21" s="80"/>
      <c r="Q21" s="62" t="s">
        <v>55</v>
      </c>
      <c r="R21" s="5" t="str">
        <f ca="1">IF(Tabelle132[[#This Row],[STOPPED
ON]]&lt;&gt;"","STOPPED",IF(AND(Tabelle132[[#This Row],[ACT. VALID
TILL]]&lt;TODAY(),Tabelle132[[#This Row],[ACT. VALID
TILL]]&lt;&gt;""),"INACTIVE",IF(Tabelle132[[#This Row],[Employee]]="NN","RECRUITE",IF(Tabelle132[[#This Row],[ACT. VALID
FROM]]&gt;TODAY(),"INACTIVE","ACTIVE"))))</f>
        <v>ACTIVE</v>
      </c>
      <c r="S21" s="85"/>
      <c r="T21" s="85"/>
      <c r="U21" s="11">
        <f>COUNTIFS(Tabelle2[Function-
No.],Tabelle132[[#This Row],[FUNC.-NO]],Tabelle2[Pers-
No.],Tabelle132[[#This Row],[P-No.]])</f>
        <v>0</v>
      </c>
      <c r="V21" s="89">
        <v>39</v>
      </c>
      <c r="W21" s="11">
        <f>IF(Tabelle132[[#This Row],[WAZ2]]&gt;39,1,Tabelle132[[#This Row],[WAZ2]]/39)/IF(Tabelle132[[#This Row],[SPLIT]]="YES",2,1)</f>
        <v>1</v>
      </c>
      <c r="X21" s="93">
        <v>5098</v>
      </c>
      <c r="Y2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1" s="21" cm="1">
        <f t="array" ref="Z2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5098</v>
      </c>
      <c r="AA2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1" s="21" cm="1">
        <f t="array" ref="AB2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5098</v>
      </c>
      <c r="AC2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1" s="21" cm="1">
        <f t="array" ref="AD2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5098</v>
      </c>
      <c r="AE2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1" s="21" cm="1">
        <f t="array" ref="AF2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5098</v>
      </c>
      <c r="AG2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1" s="21" cm="1">
        <f t="array" ref="AH2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5098</v>
      </c>
      <c r="AI2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1" s="21" cm="1">
        <f t="array" ref="AJ2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5098</v>
      </c>
      <c r="AK2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1" s="21" cm="1">
        <f t="array" ref="AL2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5098</v>
      </c>
      <c r="AM2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1" s="21" cm="1">
        <f t="array" ref="AN2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5098</v>
      </c>
      <c r="AO2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1" s="21" cm="1">
        <f t="array" ref="AP2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5098</v>
      </c>
      <c r="AQ2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1" s="21" cm="1">
        <f t="array" ref="AR2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5098</v>
      </c>
      <c r="AS2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1" s="21" cm="1">
        <f t="array" ref="AT2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5098</v>
      </c>
      <c r="AU2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1" s="21" cm="1">
        <f t="array" ref="AV2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5098</v>
      </c>
      <c r="AW2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1" s="41">
        <f>SUMIFS(Tabelle132[[#This Row],[FTE 01]:[SAL 12]],Tabelle132[[#Headers],[FTE 01]:[SAL 12]],"*" &amp; "SAL" &amp;"*")</f>
        <v>61176</v>
      </c>
    </row>
    <row r="22" spans="1:50" ht="20.100000000000001" customHeight="1" x14ac:dyDescent="0.25">
      <c r="A22" s="61" t="s">
        <v>74</v>
      </c>
      <c r="B22" s="113" t="s">
        <v>1152</v>
      </c>
      <c r="C22" s="62" t="s">
        <v>53</v>
      </c>
      <c r="D22" s="107" t="s">
        <v>1214</v>
      </c>
      <c r="E22" s="108" t="s">
        <v>1214</v>
      </c>
      <c r="F22" s="63">
        <v>1003</v>
      </c>
      <c r="G22" s="111" t="str">
        <f>VLOOKUP(Tabelle132[[#This Row],[CC
(FIBU)]],INDEX!D:E,2,FALSE)</f>
        <v>Abteilung 4</v>
      </c>
      <c r="H22" s="117" t="s">
        <v>1343</v>
      </c>
      <c r="I22" s="64" t="s">
        <v>54</v>
      </c>
      <c r="J22" s="72">
        <v>39326</v>
      </c>
      <c r="K22" s="72"/>
      <c r="L22" s="73"/>
      <c r="M22" s="77">
        <v>2274</v>
      </c>
      <c r="N22" s="104" t="s">
        <v>1670</v>
      </c>
      <c r="O22" s="78">
        <v>39326</v>
      </c>
      <c r="P22" s="80"/>
      <c r="Q22" s="62" t="s">
        <v>55</v>
      </c>
      <c r="R22" s="5" t="str">
        <f ca="1">IF(Tabelle132[[#This Row],[STOPPED
ON]]&lt;&gt;"","STOPPED",IF(AND(Tabelle132[[#This Row],[ACT. VALID
TILL]]&lt;TODAY(),Tabelle132[[#This Row],[ACT. VALID
TILL]]&lt;&gt;""),"INACTIVE",IF(Tabelle132[[#This Row],[Employee]]="NN","RECRUITE",IF(Tabelle132[[#This Row],[ACT. VALID
FROM]]&gt;TODAY(),"INACTIVE","ACTIVE"))))</f>
        <v>ACTIVE</v>
      </c>
      <c r="S22" s="85"/>
      <c r="T22" s="85"/>
      <c r="U22" s="11">
        <f>COUNTIFS(Tabelle2[Function-
No.],Tabelle132[[#This Row],[FUNC.-NO]],Tabelle2[Pers-
No.],Tabelle132[[#This Row],[P-No.]])</f>
        <v>0</v>
      </c>
      <c r="V22" s="89">
        <v>39</v>
      </c>
      <c r="W22" s="11">
        <f>IF(Tabelle132[[#This Row],[WAZ2]]&gt;39,1,Tabelle132[[#This Row],[WAZ2]]/39)/IF(Tabelle132[[#This Row],[SPLIT]]="YES",2,1)</f>
        <v>1</v>
      </c>
      <c r="X22" s="93">
        <v>5539</v>
      </c>
      <c r="Y2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2" s="21" cm="1">
        <f t="array" ref="Z2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5539</v>
      </c>
      <c r="AA2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2" s="21" cm="1">
        <f t="array" ref="AB2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5539</v>
      </c>
      <c r="AC2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2" s="21" cm="1">
        <f t="array" ref="AD2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5539</v>
      </c>
      <c r="AE2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2" s="21" cm="1">
        <f t="array" ref="AF2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5539</v>
      </c>
      <c r="AG2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2" s="21" cm="1">
        <f t="array" ref="AH2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5539</v>
      </c>
      <c r="AI2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2" s="21" cm="1">
        <f t="array" ref="AJ2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5539</v>
      </c>
      <c r="AK2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2" s="21" cm="1">
        <f t="array" ref="AL2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5539</v>
      </c>
      <c r="AM2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2" s="21" cm="1">
        <f t="array" ref="AN2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5539</v>
      </c>
      <c r="AO2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2" s="21" cm="1">
        <f t="array" ref="AP2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5539</v>
      </c>
      <c r="AQ2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2" s="21" cm="1">
        <f t="array" ref="AR2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5539</v>
      </c>
      <c r="AS2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2" s="21" cm="1">
        <f t="array" ref="AT2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5539</v>
      </c>
      <c r="AU2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2" s="21" cm="1">
        <f t="array" ref="AV2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5539</v>
      </c>
      <c r="AW2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2" s="41">
        <f>SUMIFS(Tabelle132[[#This Row],[FTE 01]:[SAL 12]],Tabelle132[[#Headers],[FTE 01]:[SAL 12]],"*" &amp; "SAL" &amp;"*")</f>
        <v>66468</v>
      </c>
    </row>
    <row r="23" spans="1:50" ht="20.100000000000001" customHeight="1" x14ac:dyDescent="0.25">
      <c r="A23" s="61" t="s">
        <v>73</v>
      </c>
      <c r="B23" s="113" t="s">
        <v>1055</v>
      </c>
      <c r="C23" s="62" t="s">
        <v>53</v>
      </c>
      <c r="D23" s="107" t="s">
        <v>1214</v>
      </c>
      <c r="E23" s="108" t="s">
        <v>1214</v>
      </c>
      <c r="F23" s="63">
        <v>1003</v>
      </c>
      <c r="G23" s="111" t="str">
        <f>VLOOKUP(Tabelle132[[#This Row],[CC
(FIBU)]],INDEX!D:E,2,FALSE)</f>
        <v>Abteilung 4</v>
      </c>
      <c r="H23" s="117" t="s">
        <v>1289</v>
      </c>
      <c r="I23" s="64" t="s">
        <v>54</v>
      </c>
      <c r="J23" s="72">
        <v>42095</v>
      </c>
      <c r="K23" s="72"/>
      <c r="L23" s="73"/>
      <c r="M23" s="77">
        <v>2292</v>
      </c>
      <c r="N23" s="104" t="s">
        <v>1688</v>
      </c>
      <c r="O23" s="78">
        <v>42095</v>
      </c>
      <c r="P23" s="80"/>
      <c r="Q23" s="62" t="s">
        <v>55</v>
      </c>
      <c r="R23" s="5" t="str">
        <f ca="1">IF(Tabelle132[[#This Row],[STOPPED
ON]]&lt;&gt;"","STOPPED",IF(AND(Tabelle132[[#This Row],[ACT. VALID
TILL]]&lt;TODAY(),Tabelle132[[#This Row],[ACT. VALID
TILL]]&lt;&gt;""),"INACTIVE",IF(Tabelle132[[#This Row],[Employee]]="NN","RECRUITE",IF(Tabelle132[[#This Row],[ACT. VALID
FROM]]&gt;TODAY(),"INACTIVE","ACTIVE"))))</f>
        <v>ACTIVE</v>
      </c>
      <c r="S23" s="85"/>
      <c r="T23" s="85"/>
      <c r="U23" s="11">
        <f>COUNTIFS(Tabelle2[Function-
No.],Tabelle132[[#This Row],[FUNC.-NO]],Tabelle2[Pers-
No.],Tabelle132[[#This Row],[P-No.]])</f>
        <v>0</v>
      </c>
      <c r="V23" s="89">
        <v>39</v>
      </c>
      <c r="W23" s="11">
        <f>IF(Tabelle132[[#This Row],[WAZ2]]&gt;39,1,Tabelle132[[#This Row],[WAZ2]]/39)/IF(Tabelle132[[#This Row],[SPLIT]]="YES",2,1)</f>
        <v>1</v>
      </c>
      <c r="X23" s="93">
        <v>5456</v>
      </c>
      <c r="Y2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3" s="21" cm="1">
        <f t="array" ref="Z2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5456</v>
      </c>
      <c r="AA2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3" s="21" cm="1">
        <f t="array" ref="AB2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5456</v>
      </c>
      <c r="AC2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3" s="21" cm="1">
        <f t="array" ref="AD2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5456</v>
      </c>
      <c r="AE2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3" s="21" cm="1">
        <f t="array" ref="AF2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5456</v>
      </c>
      <c r="AG2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3" s="21" cm="1">
        <f t="array" ref="AH2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5456</v>
      </c>
      <c r="AI2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3" s="21" cm="1">
        <f t="array" ref="AJ2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5456</v>
      </c>
      <c r="AK2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3" s="21" cm="1">
        <f t="array" ref="AL2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5456</v>
      </c>
      <c r="AM2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3" s="21" cm="1">
        <f t="array" ref="AN2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5456</v>
      </c>
      <c r="AO2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3" s="21" cm="1">
        <f t="array" ref="AP2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5456</v>
      </c>
      <c r="AQ2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3" s="21" cm="1">
        <f t="array" ref="AR2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5456</v>
      </c>
      <c r="AS2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3" s="21" cm="1">
        <f t="array" ref="AT2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5456</v>
      </c>
      <c r="AU2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3" s="21" cm="1">
        <f t="array" ref="AV2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5456</v>
      </c>
      <c r="AW2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3" s="41">
        <f>SUMIFS(Tabelle132[[#This Row],[FTE 01]:[SAL 12]],Tabelle132[[#Headers],[FTE 01]:[SAL 12]],"*" &amp; "SAL" &amp;"*")</f>
        <v>65472</v>
      </c>
    </row>
    <row r="24" spans="1:50" ht="20.100000000000001" customHeight="1" x14ac:dyDescent="0.25">
      <c r="A24" s="61" t="s">
        <v>72</v>
      </c>
      <c r="B24" s="113" t="s">
        <v>1055</v>
      </c>
      <c r="C24" s="62" t="s">
        <v>53</v>
      </c>
      <c r="D24" s="107" t="s">
        <v>1214</v>
      </c>
      <c r="E24" s="108" t="s">
        <v>1214</v>
      </c>
      <c r="F24" s="63">
        <v>1003</v>
      </c>
      <c r="G24" s="111" t="str">
        <f>VLOOKUP(Tabelle132[[#This Row],[CC
(FIBU)]],INDEX!D:E,2,FALSE)</f>
        <v>Abteilung 4</v>
      </c>
      <c r="H24" s="117" t="s">
        <v>1289</v>
      </c>
      <c r="I24" s="64" t="s">
        <v>54</v>
      </c>
      <c r="J24" s="72">
        <v>43586</v>
      </c>
      <c r="K24" s="72"/>
      <c r="L24" s="73"/>
      <c r="M24" s="77">
        <v>2583</v>
      </c>
      <c r="N24" s="104" t="s">
        <v>1979</v>
      </c>
      <c r="O24" s="78">
        <v>43586</v>
      </c>
      <c r="P24" s="80"/>
      <c r="Q24" s="62" t="s">
        <v>55</v>
      </c>
      <c r="R24" s="5" t="str">
        <f ca="1">IF(Tabelle132[[#This Row],[STOPPED
ON]]&lt;&gt;"","STOPPED",IF(AND(Tabelle132[[#This Row],[ACT. VALID
TILL]]&lt;TODAY(),Tabelle132[[#This Row],[ACT. VALID
TILL]]&lt;&gt;""),"INACTIVE",IF(Tabelle132[[#This Row],[Employee]]="NN","RECRUITE",IF(Tabelle132[[#This Row],[ACT. VALID
FROM]]&gt;TODAY(),"INACTIVE","ACTIVE"))))</f>
        <v>ACTIVE</v>
      </c>
      <c r="S24" s="85"/>
      <c r="T24" s="85"/>
      <c r="U24" s="11">
        <f>COUNTIFS(Tabelle2[Function-
No.],Tabelle132[[#This Row],[FUNC.-NO]],Tabelle2[Pers-
No.],Tabelle132[[#This Row],[P-No.]])</f>
        <v>0</v>
      </c>
      <c r="V24" s="89">
        <v>39</v>
      </c>
      <c r="W24" s="11">
        <f>IF(Tabelle132[[#This Row],[WAZ2]]&gt;39,1,Tabelle132[[#This Row],[WAZ2]]/39)/IF(Tabelle132[[#This Row],[SPLIT]]="YES",2,1)</f>
        <v>1</v>
      </c>
      <c r="X24" s="93">
        <v>5459</v>
      </c>
      <c r="Y2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4" s="21" cm="1">
        <f t="array" ref="Z2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5459</v>
      </c>
      <c r="AA2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4" s="21" cm="1">
        <f t="array" ref="AB2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5459</v>
      </c>
      <c r="AC2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4" s="21" cm="1">
        <f t="array" ref="AD2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5459</v>
      </c>
      <c r="AE2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4" s="21" cm="1">
        <f t="array" ref="AF2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5459</v>
      </c>
      <c r="AG2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4" s="21" cm="1">
        <f t="array" ref="AH2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5459</v>
      </c>
      <c r="AI2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4" s="21" cm="1">
        <f t="array" ref="AJ2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5459</v>
      </c>
      <c r="AK2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4" s="21" cm="1">
        <f t="array" ref="AL2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5459</v>
      </c>
      <c r="AM2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4" s="21" cm="1">
        <f t="array" ref="AN2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5459</v>
      </c>
      <c r="AO2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4" s="21" cm="1">
        <f t="array" ref="AP2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5459</v>
      </c>
      <c r="AQ2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4" s="21" cm="1">
        <f t="array" ref="AR2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5459</v>
      </c>
      <c r="AS2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4" s="21" cm="1">
        <f t="array" ref="AT2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5459</v>
      </c>
      <c r="AU2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4" s="21" cm="1">
        <f t="array" ref="AV2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5459</v>
      </c>
      <c r="AW2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4" s="41">
        <f>SUMIFS(Tabelle132[[#This Row],[FTE 01]:[SAL 12]],Tabelle132[[#Headers],[FTE 01]:[SAL 12]],"*" &amp; "SAL" &amp;"*")</f>
        <v>65508</v>
      </c>
    </row>
    <row r="25" spans="1:50" ht="20.100000000000001" customHeight="1" x14ac:dyDescent="0.25">
      <c r="A25" s="61" t="s">
        <v>81</v>
      </c>
      <c r="B25" s="113" t="s">
        <v>1155</v>
      </c>
      <c r="C25" s="62" t="s">
        <v>53</v>
      </c>
      <c r="D25" s="107" t="s">
        <v>1214</v>
      </c>
      <c r="E25" s="108" t="s">
        <v>1214</v>
      </c>
      <c r="F25" s="63">
        <v>1004</v>
      </c>
      <c r="G25" s="111" t="str">
        <f>VLOOKUP(Tabelle132[[#This Row],[CC
(FIBU)]],INDEX!D:E,2,FALSE)</f>
        <v>Abteilung 36</v>
      </c>
      <c r="H25" s="117" t="s">
        <v>1336</v>
      </c>
      <c r="I25" s="64" t="s">
        <v>54</v>
      </c>
      <c r="J25" s="72">
        <v>34960</v>
      </c>
      <c r="K25" s="72"/>
      <c r="L25" s="73"/>
      <c r="M25" s="77">
        <v>2042</v>
      </c>
      <c r="N25" s="104" t="s">
        <v>1438</v>
      </c>
      <c r="O25" s="78">
        <v>34960</v>
      </c>
      <c r="P25" s="80"/>
      <c r="Q25" s="62" t="s">
        <v>55</v>
      </c>
      <c r="R25" s="5" t="str">
        <f ca="1">IF(Tabelle132[[#This Row],[STOPPED
ON]]&lt;&gt;"","STOPPED",IF(AND(Tabelle132[[#This Row],[ACT. VALID
TILL]]&lt;TODAY(),Tabelle132[[#This Row],[ACT. VALID
TILL]]&lt;&gt;""),"INACTIVE",IF(Tabelle132[[#This Row],[Employee]]="NN","RECRUITE",IF(Tabelle132[[#This Row],[ACT. VALID
FROM]]&gt;TODAY(),"INACTIVE","ACTIVE"))))</f>
        <v>ACTIVE</v>
      </c>
      <c r="S25" s="85"/>
      <c r="T25" s="85"/>
      <c r="U25" s="11">
        <f>COUNTIFS(Tabelle2[Function-
No.],Tabelle132[[#This Row],[FUNC.-NO]],Tabelle2[Pers-
No.],Tabelle132[[#This Row],[P-No.]])</f>
        <v>0</v>
      </c>
      <c r="V25" s="89">
        <v>39</v>
      </c>
      <c r="W25" s="11">
        <f>IF(Tabelle132[[#This Row],[WAZ2]]&gt;39,1,Tabelle132[[#This Row],[WAZ2]]/39)/IF(Tabelle132[[#This Row],[SPLIT]]="YES",2,1)</f>
        <v>1</v>
      </c>
      <c r="X25" s="93">
        <v>5528</v>
      </c>
      <c r="Y2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5" s="21" cm="1">
        <f t="array" ref="Z2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5528</v>
      </c>
      <c r="AA2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5" s="21" cm="1">
        <f t="array" ref="AB2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5528</v>
      </c>
      <c r="AC2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5" s="21" cm="1">
        <f t="array" ref="AD2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5528</v>
      </c>
      <c r="AE2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5" s="21" cm="1">
        <f t="array" ref="AF2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5528</v>
      </c>
      <c r="AG2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5" s="21" cm="1">
        <f t="array" ref="AH2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5528</v>
      </c>
      <c r="AI2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5" s="21" cm="1">
        <f t="array" ref="AJ2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5528</v>
      </c>
      <c r="AK2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5" s="21" cm="1">
        <f t="array" ref="AL2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5528</v>
      </c>
      <c r="AM2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5" s="21" cm="1">
        <f t="array" ref="AN2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5528</v>
      </c>
      <c r="AO2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5" s="21" cm="1">
        <f t="array" ref="AP2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5528</v>
      </c>
      <c r="AQ2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5" s="21" cm="1">
        <f t="array" ref="AR2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5528</v>
      </c>
      <c r="AS2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5" s="21" cm="1">
        <f t="array" ref="AT2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5528</v>
      </c>
      <c r="AU2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5" s="21" cm="1">
        <f t="array" ref="AV2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5528</v>
      </c>
      <c r="AW2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5" s="41">
        <f>SUMIFS(Tabelle132[[#This Row],[FTE 01]:[SAL 12]],Tabelle132[[#Headers],[FTE 01]:[SAL 12]],"*" &amp; "SAL" &amp;"*")</f>
        <v>66336</v>
      </c>
    </row>
    <row r="26" spans="1:50" ht="20.100000000000001" customHeight="1" x14ac:dyDescent="0.25">
      <c r="A26" s="61" t="s">
        <v>76</v>
      </c>
      <c r="B26" s="113" t="s">
        <v>1002</v>
      </c>
      <c r="C26" s="62" t="s">
        <v>53</v>
      </c>
      <c r="D26" s="107" t="s">
        <v>1214</v>
      </c>
      <c r="E26" s="108" t="s">
        <v>1214</v>
      </c>
      <c r="F26" s="63">
        <v>1004</v>
      </c>
      <c r="G26" s="111" t="str">
        <f>VLOOKUP(Tabelle132[[#This Row],[CC
(FIBU)]],INDEX!D:E,2,FALSE)</f>
        <v>Abteilung 36</v>
      </c>
      <c r="H26" s="117" t="s">
        <v>1336</v>
      </c>
      <c r="I26" s="64" t="s">
        <v>54</v>
      </c>
      <c r="J26" s="72">
        <v>38033</v>
      </c>
      <c r="K26" s="72"/>
      <c r="L26" s="73"/>
      <c r="M26" s="77">
        <v>2103</v>
      </c>
      <c r="N26" s="104" t="s">
        <v>1499</v>
      </c>
      <c r="O26" s="78">
        <v>38033</v>
      </c>
      <c r="P26" s="80"/>
      <c r="Q26" s="62" t="s">
        <v>55</v>
      </c>
      <c r="R26" s="5" t="str">
        <f ca="1">IF(Tabelle132[[#This Row],[STOPPED
ON]]&lt;&gt;"","STOPPED",IF(AND(Tabelle132[[#This Row],[ACT. VALID
TILL]]&lt;TODAY(),Tabelle132[[#This Row],[ACT. VALID
TILL]]&lt;&gt;""),"INACTIVE",IF(Tabelle132[[#This Row],[Employee]]="NN","RECRUITE",IF(Tabelle132[[#This Row],[ACT. VALID
FROM]]&gt;TODAY(),"INACTIVE","ACTIVE"))))</f>
        <v>ACTIVE</v>
      </c>
      <c r="S26" s="85"/>
      <c r="T26" s="85"/>
      <c r="U26" s="11">
        <f>COUNTIFS(Tabelle2[Function-
No.],Tabelle132[[#This Row],[FUNC.-NO]],Tabelle2[Pers-
No.],Tabelle132[[#This Row],[P-No.]])</f>
        <v>0</v>
      </c>
      <c r="V26" s="89">
        <v>39</v>
      </c>
      <c r="W26" s="11">
        <f>IF(Tabelle132[[#This Row],[WAZ2]]&gt;39,1,Tabelle132[[#This Row],[WAZ2]]/39)/IF(Tabelle132[[#This Row],[SPLIT]]="YES",2,1)</f>
        <v>1</v>
      </c>
      <c r="X26" s="93">
        <v>5482</v>
      </c>
      <c r="Y2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6" s="21" cm="1">
        <f t="array" ref="Z2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5482</v>
      </c>
      <c r="AA2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6" s="21" cm="1">
        <f t="array" ref="AB2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5482</v>
      </c>
      <c r="AC2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6" s="21" cm="1">
        <f t="array" ref="AD2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5482</v>
      </c>
      <c r="AE2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6" s="21" cm="1">
        <f t="array" ref="AF2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5482</v>
      </c>
      <c r="AG2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6" s="21" cm="1">
        <f t="array" ref="AH2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5482</v>
      </c>
      <c r="AI2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6" s="21" cm="1">
        <f t="array" ref="AJ2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5482</v>
      </c>
      <c r="AK2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6" s="21" cm="1">
        <f t="array" ref="AL2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5482</v>
      </c>
      <c r="AM2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6" s="21" cm="1">
        <f t="array" ref="AN2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5482</v>
      </c>
      <c r="AO2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6" s="21" cm="1">
        <f t="array" ref="AP2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5482</v>
      </c>
      <c r="AQ2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6" s="21" cm="1">
        <f t="array" ref="AR2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5482</v>
      </c>
      <c r="AS2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6" s="21" cm="1">
        <f t="array" ref="AT2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5482</v>
      </c>
      <c r="AU2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6" s="21" cm="1">
        <f t="array" ref="AV2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5482</v>
      </c>
      <c r="AW2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6" s="41">
        <f>SUMIFS(Tabelle132[[#This Row],[FTE 01]:[SAL 12]],Tabelle132[[#Headers],[FTE 01]:[SAL 12]],"*" &amp; "SAL" &amp;"*")</f>
        <v>65784</v>
      </c>
    </row>
    <row r="27" spans="1:50" ht="20.100000000000001" customHeight="1" x14ac:dyDescent="0.25">
      <c r="A27" s="61" t="s">
        <v>77</v>
      </c>
      <c r="B27" s="113" t="s">
        <v>1076</v>
      </c>
      <c r="C27" s="62" t="s">
        <v>53</v>
      </c>
      <c r="D27" s="107" t="s">
        <v>1214</v>
      </c>
      <c r="E27" s="108" t="s">
        <v>1214</v>
      </c>
      <c r="F27" s="63">
        <v>1004</v>
      </c>
      <c r="G27" s="111" t="str">
        <f>VLOOKUP(Tabelle132[[#This Row],[CC
(FIBU)]],INDEX!D:E,2,FALSE)</f>
        <v>Abteilung 36</v>
      </c>
      <c r="H27" s="117" t="s">
        <v>1290</v>
      </c>
      <c r="I27" s="64" t="s">
        <v>54</v>
      </c>
      <c r="J27" s="72">
        <v>40865</v>
      </c>
      <c r="K27" s="72"/>
      <c r="L27" s="73"/>
      <c r="M27" s="77">
        <v>2195</v>
      </c>
      <c r="N27" s="104" t="s">
        <v>1591</v>
      </c>
      <c r="O27" s="78">
        <v>40865</v>
      </c>
      <c r="P27" s="80"/>
      <c r="Q27" s="62" t="s">
        <v>55</v>
      </c>
      <c r="R27" s="5" t="str">
        <f ca="1">IF(Tabelle132[[#This Row],[STOPPED
ON]]&lt;&gt;"","STOPPED",IF(AND(Tabelle132[[#This Row],[ACT. VALID
TILL]]&lt;TODAY(),Tabelle132[[#This Row],[ACT. VALID
TILL]]&lt;&gt;""),"INACTIVE",IF(Tabelle132[[#This Row],[Employee]]="NN","RECRUITE",IF(Tabelle132[[#This Row],[ACT. VALID
FROM]]&gt;TODAY(),"INACTIVE","ACTIVE"))))</f>
        <v>ACTIVE</v>
      </c>
      <c r="S27" s="85"/>
      <c r="T27" s="85"/>
      <c r="U27" s="11">
        <f>COUNTIFS(Tabelle2[Function-
No.],Tabelle132[[#This Row],[FUNC.-NO]],Tabelle2[Pers-
No.],Tabelle132[[#This Row],[P-No.]])</f>
        <v>0</v>
      </c>
      <c r="V27" s="89">
        <v>39</v>
      </c>
      <c r="W27" s="11">
        <f>IF(Tabelle132[[#This Row],[WAZ2]]&gt;39,1,Tabelle132[[#This Row],[WAZ2]]/39)/IF(Tabelle132[[#This Row],[SPLIT]]="YES",2,1)</f>
        <v>1</v>
      </c>
      <c r="X27" s="93">
        <v>5192</v>
      </c>
      <c r="Y2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7" s="21" cm="1">
        <f t="array" ref="Z2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5192</v>
      </c>
      <c r="AA2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7" s="21" cm="1">
        <f t="array" ref="AB2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5192</v>
      </c>
      <c r="AC2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7" s="21" cm="1">
        <f t="array" ref="AD2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5192</v>
      </c>
      <c r="AE2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7" s="21" cm="1">
        <f t="array" ref="AF2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5192</v>
      </c>
      <c r="AG2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7" s="21" cm="1">
        <f t="array" ref="AH2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5192</v>
      </c>
      <c r="AI2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7" s="21" cm="1">
        <f t="array" ref="AJ2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5192</v>
      </c>
      <c r="AK2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7" s="21" cm="1">
        <f t="array" ref="AL2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5192</v>
      </c>
      <c r="AM2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7" s="21" cm="1">
        <f t="array" ref="AN2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5192</v>
      </c>
      <c r="AO2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7" s="21" cm="1">
        <f t="array" ref="AP2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5192</v>
      </c>
      <c r="AQ2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7" s="21" cm="1">
        <f t="array" ref="AR2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5192</v>
      </c>
      <c r="AS2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7" s="21" cm="1">
        <f t="array" ref="AT2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5192</v>
      </c>
      <c r="AU2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7" s="21" cm="1">
        <f t="array" ref="AV2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5192</v>
      </c>
      <c r="AW2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7" s="41">
        <f>SUMIFS(Tabelle132[[#This Row],[FTE 01]:[SAL 12]],Tabelle132[[#Headers],[FTE 01]:[SAL 12]],"*" &amp; "SAL" &amp;"*")</f>
        <v>62304</v>
      </c>
    </row>
    <row r="28" spans="1:50" ht="20.100000000000001" customHeight="1" x14ac:dyDescent="0.25">
      <c r="A28" s="61" t="s">
        <v>78</v>
      </c>
      <c r="B28" s="113" t="s">
        <v>1076</v>
      </c>
      <c r="C28" s="62" t="s">
        <v>53</v>
      </c>
      <c r="D28" s="107" t="s">
        <v>1214</v>
      </c>
      <c r="E28" s="108" t="s">
        <v>1214</v>
      </c>
      <c r="F28" s="63">
        <v>1004</v>
      </c>
      <c r="G28" s="111" t="str">
        <f>VLOOKUP(Tabelle132[[#This Row],[CC
(FIBU)]],INDEX!D:E,2,FALSE)</f>
        <v>Abteilung 36</v>
      </c>
      <c r="H28" s="117" t="s">
        <v>1290</v>
      </c>
      <c r="I28" s="64" t="s">
        <v>54</v>
      </c>
      <c r="J28" s="72">
        <v>41518</v>
      </c>
      <c r="K28" s="72"/>
      <c r="L28" s="73"/>
      <c r="M28" s="77">
        <v>2239</v>
      </c>
      <c r="N28" s="104" t="s">
        <v>1635</v>
      </c>
      <c r="O28" s="78">
        <v>41518</v>
      </c>
      <c r="P28" s="80"/>
      <c r="Q28" s="62" t="s">
        <v>55</v>
      </c>
      <c r="R28" s="5" t="str">
        <f ca="1">IF(Tabelle132[[#This Row],[STOPPED
ON]]&lt;&gt;"","STOPPED",IF(AND(Tabelle132[[#This Row],[ACT. VALID
TILL]]&lt;TODAY(),Tabelle132[[#This Row],[ACT. VALID
TILL]]&lt;&gt;""),"INACTIVE",IF(Tabelle132[[#This Row],[Employee]]="NN","RECRUITE",IF(Tabelle132[[#This Row],[ACT. VALID
FROM]]&gt;TODAY(),"INACTIVE","ACTIVE"))))</f>
        <v>ACTIVE</v>
      </c>
      <c r="S28" s="85"/>
      <c r="T28" s="85"/>
      <c r="U28" s="11">
        <f>COUNTIFS(Tabelle2[Function-
No.],Tabelle132[[#This Row],[FUNC.-NO]],Tabelle2[Pers-
No.],Tabelle132[[#This Row],[P-No.]])</f>
        <v>0</v>
      </c>
      <c r="V28" s="89">
        <v>39</v>
      </c>
      <c r="W28" s="11">
        <f>IF(Tabelle132[[#This Row],[WAZ2]]&gt;39,1,Tabelle132[[#This Row],[WAZ2]]/39)/IF(Tabelle132[[#This Row],[SPLIT]]="YES",2,1)</f>
        <v>1</v>
      </c>
      <c r="X28" s="93">
        <v>5113</v>
      </c>
      <c r="Y2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8" s="21" cm="1">
        <f t="array" ref="Z2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5113</v>
      </c>
      <c r="AA2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8" s="21" cm="1">
        <f t="array" ref="AB2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5113</v>
      </c>
      <c r="AC2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8" s="21" cm="1">
        <f t="array" ref="AD2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5113</v>
      </c>
      <c r="AE2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8" s="21" cm="1">
        <f t="array" ref="AF2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5113</v>
      </c>
      <c r="AG2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8" s="21" cm="1">
        <f t="array" ref="AH2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5113</v>
      </c>
      <c r="AI2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8" s="21" cm="1">
        <f t="array" ref="AJ2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5113</v>
      </c>
      <c r="AK2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8" s="21" cm="1">
        <f t="array" ref="AL2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5113</v>
      </c>
      <c r="AM2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8" s="21" cm="1">
        <f t="array" ref="AN2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5113</v>
      </c>
      <c r="AO2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8" s="21" cm="1">
        <f t="array" ref="AP2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5113</v>
      </c>
      <c r="AQ2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8" s="21" cm="1">
        <f t="array" ref="AR2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5113</v>
      </c>
      <c r="AS2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8" s="21" cm="1">
        <f t="array" ref="AT2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5113</v>
      </c>
      <c r="AU2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8" s="21" cm="1">
        <f t="array" ref="AV2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5113</v>
      </c>
      <c r="AW2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8" s="41">
        <f>SUMIFS(Tabelle132[[#This Row],[FTE 01]:[SAL 12]],Tabelle132[[#Headers],[FTE 01]:[SAL 12]],"*" &amp; "SAL" &amp;"*")</f>
        <v>61356</v>
      </c>
    </row>
    <row r="29" spans="1:50" ht="20.100000000000001" customHeight="1" x14ac:dyDescent="0.25">
      <c r="A29" s="61" t="s">
        <v>75</v>
      </c>
      <c r="B29" s="113" t="s">
        <v>876</v>
      </c>
      <c r="C29" s="62" t="s">
        <v>53</v>
      </c>
      <c r="D29" s="107" t="s">
        <v>1214</v>
      </c>
      <c r="E29" s="108" t="s">
        <v>1214</v>
      </c>
      <c r="F29" s="63">
        <v>1004</v>
      </c>
      <c r="G29" s="111" t="str">
        <f>VLOOKUP(Tabelle132[[#This Row],[CC
(FIBU)]],INDEX!D:E,2,FALSE)</f>
        <v>Abteilung 36</v>
      </c>
      <c r="H29" s="117" t="s">
        <v>1290</v>
      </c>
      <c r="I29" s="64" t="s">
        <v>54</v>
      </c>
      <c r="J29" s="72">
        <v>41883</v>
      </c>
      <c r="K29" s="72"/>
      <c r="L29" s="73"/>
      <c r="M29" s="77">
        <v>2271</v>
      </c>
      <c r="N29" s="104" t="s">
        <v>1667</v>
      </c>
      <c r="O29" s="78">
        <v>41883</v>
      </c>
      <c r="P29" s="80"/>
      <c r="Q29" s="62" t="s">
        <v>55</v>
      </c>
      <c r="R29" s="5" t="str">
        <f ca="1">IF(Tabelle132[[#This Row],[STOPPED
ON]]&lt;&gt;"","STOPPED",IF(AND(Tabelle132[[#This Row],[ACT. VALID
TILL]]&lt;TODAY(),Tabelle132[[#This Row],[ACT. VALID
TILL]]&lt;&gt;""),"INACTIVE",IF(Tabelle132[[#This Row],[Employee]]="NN","RECRUITE",IF(Tabelle132[[#This Row],[ACT. VALID
FROM]]&gt;TODAY(),"INACTIVE","ACTIVE"))))</f>
        <v>ACTIVE</v>
      </c>
      <c r="S29" s="85"/>
      <c r="T29" s="85"/>
      <c r="U29" s="11">
        <f>COUNTIFS(Tabelle2[Function-
No.],Tabelle132[[#This Row],[FUNC.-NO]],Tabelle2[Pers-
No.],Tabelle132[[#This Row],[P-No.]])</f>
        <v>0</v>
      </c>
      <c r="V29" s="89">
        <v>39</v>
      </c>
      <c r="W29" s="11">
        <f>IF(Tabelle132[[#This Row],[WAZ2]]&gt;39,1,Tabelle132[[#This Row],[WAZ2]]/39)/IF(Tabelle132[[#This Row],[SPLIT]]="YES",2,1)</f>
        <v>1</v>
      </c>
      <c r="X29" s="93">
        <v>5099</v>
      </c>
      <c r="Y2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9" s="21" cm="1">
        <f t="array" ref="Z2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5099</v>
      </c>
      <c r="AA2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9" s="21" cm="1">
        <f t="array" ref="AB2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5099</v>
      </c>
      <c r="AC2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9" s="21" cm="1">
        <f t="array" ref="AD2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5099</v>
      </c>
      <c r="AE2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9" s="21" cm="1">
        <f t="array" ref="AF2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5099</v>
      </c>
      <c r="AG2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9" s="21" cm="1">
        <f t="array" ref="AH2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5099</v>
      </c>
      <c r="AI2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9" s="21" cm="1">
        <f t="array" ref="AJ2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5099</v>
      </c>
      <c r="AK2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9" s="21" cm="1">
        <f t="array" ref="AL2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5099</v>
      </c>
      <c r="AM2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9" s="21" cm="1">
        <f t="array" ref="AN2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5099</v>
      </c>
      <c r="AO2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9" s="21" cm="1">
        <f t="array" ref="AP2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5099</v>
      </c>
      <c r="AQ2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9" s="21" cm="1">
        <f t="array" ref="AR2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5099</v>
      </c>
      <c r="AS2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9" s="21" cm="1">
        <f t="array" ref="AT2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5099</v>
      </c>
      <c r="AU2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9" s="21" cm="1">
        <f t="array" ref="AV2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5099</v>
      </c>
      <c r="AW2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9" s="41">
        <f>SUMIFS(Tabelle132[[#This Row],[FTE 01]:[SAL 12]],Tabelle132[[#Headers],[FTE 01]:[SAL 12]],"*" &amp; "SAL" &amp;"*")</f>
        <v>61188</v>
      </c>
    </row>
    <row r="30" spans="1:50" ht="20.100000000000001" customHeight="1" x14ac:dyDescent="0.25">
      <c r="A30" s="61" t="s">
        <v>80</v>
      </c>
      <c r="B30" s="113" t="s">
        <v>1077</v>
      </c>
      <c r="C30" s="62" t="s">
        <v>53</v>
      </c>
      <c r="D30" s="107" t="s">
        <v>1214</v>
      </c>
      <c r="E30" s="108" t="s">
        <v>1214</v>
      </c>
      <c r="F30" s="63">
        <v>1004</v>
      </c>
      <c r="G30" s="111" t="str">
        <f>VLOOKUP(Tabelle132[[#This Row],[CC
(FIBU)]],INDEX!D:E,2,FALSE)</f>
        <v>Abteilung 36</v>
      </c>
      <c r="H30" s="117" t="s">
        <v>1290</v>
      </c>
      <c r="I30" s="64" t="s">
        <v>54</v>
      </c>
      <c r="J30" s="72">
        <v>33287</v>
      </c>
      <c r="K30" s="72"/>
      <c r="L30" s="73"/>
      <c r="M30" s="77">
        <v>2393</v>
      </c>
      <c r="N30" s="104" t="s">
        <v>1789</v>
      </c>
      <c r="O30" s="78">
        <v>33287</v>
      </c>
      <c r="P30" s="80"/>
      <c r="Q30" s="62" t="s">
        <v>55</v>
      </c>
      <c r="R30" s="5" t="str">
        <f ca="1">IF(Tabelle132[[#This Row],[STOPPED
ON]]&lt;&gt;"","STOPPED",IF(AND(Tabelle132[[#This Row],[ACT. VALID
TILL]]&lt;TODAY(),Tabelle132[[#This Row],[ACT. VALID
TILL]]&lt;&gt;""),"INACTIVE",IF(Tabelle132[[#This Row],[Employee]]="NN","RECRUITE",IF(Tabelle132[[#This Row],[ACT. VALID
FROM]]&gt;TODAY(),"INACTIVE","ACTIVE"))))</f>
        <v>ACTIVE</v>
      </c>
      <c r="S30" s="85"/>
      <c r="T30" s="85"/>
      <c r="U30" s="11">
        <f>COUNTIFS(Tabelle2[Function-
No.],Tabelle132[[#This Row],[FUNC.-NO]],Tabelle2[Pers-
No.],Tabelle132[[#This Row],[P-No.]])</f>
        <v>0</v>
      </c>
      <c r="V30" s="89">
        <v>39</v>
      </c>
      <c r="W30" s="11">
        <f>IF(Tabelle132[[#This Row],[WAZ2]]&gt;39,1,Tabelle132[[#This Row],[WAZ2]]/39)/IF(Tabelle132[[#This Row],[SPLIT]]="YES",2,1)</f>
        <v>1</v>
      </c>
      <c r="X30" s="93">
        <v>5109</v>
      </c>
      <c r="Y3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0" s="21" cm="1">
        <f t="array" ref="Z3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5109</v>
      </c>
      <c r="AA3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0" s="21" cm="1">
        <f t="array" ref="AB3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5109</v>
      </c>
      <c r="AC3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0" s="21" cm="1">
        <f t="array" ref="AD3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5109</v>
      </c>
      <c r="AE3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0" s="21" cm="1">
        <f t="array" ref="AF3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5109</v>
      </c>
      <c r="AG3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0" s="21" cm="1">
        <f t="array" ref="AH3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5109</v>
      </c>
      <c r="AI3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0" s="21" cm="1">
        <f t="array" ref="AJ3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5109</v>
      </c>
      <c r="AK3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0" s="21" cm="1">
        <f t="array" ref="AL3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5109</v>
      </c>
      <c r="AM3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0" s="21" cm="1">
        <f t="array" ref="AN3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5109</v>
      </c>
      <c r="AO3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0" s="21" cm="1">
        <f t="array" ref="AP3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5109</v>
      </c>
      <c r="AQ3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0" s="21" cm="1">
        <f t="array" ref="AR3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5109</v>
      </c>
      <c r="AS3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0" s="21" cm="1">
        <f t="array" ref="AT3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5109</v>
      </c>
      <c r="AU3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0" s="21" cm="1">
        <f t="array" ref="AV3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5109</v>
      </c>
      <c r="AW3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0" s="41">
        <f>SUMIFS(Tabelle132[[#This Row],[FTE 01]:[SAL 12]],Tabelle132[[#Headers],[FTE 01]:[SAL 12]],"*" &amp; "SAL" &amp;"*")</f>
        <v>61308</v>
      </c>
    </row>
    <row r="31" spans="1:50" ht="20.100000000000001" customHeight="1" x14ac:dyDescent="0.25">
      <c r="A31" s="61" t="s">
        <v>79</v>
      </c>
      <c r="B31" s="113" t="s">
        <v>1077</v>
      </c>
      <c r="C31" s="62" t="s">
        <v>53</v>
      </c>
      <c r="D31" s="107" t="s">
        <v>1214</v>
      </c>
      <c r="E31" s="108" t="s">
        <v>1214</v>
      </c>
      <c r="F31" s="63">
        <v>1004</v>
      </c>
      <c r="G31" s="111" t="str">
        <f>VLOOKUP(Tabelle132[[#This Row],[CC
(FIBU)]],INDEX!D:E,2,FALSE)</f>
        <v>Abteilung 36</v>
      </c>
      <c r="H31" s="117" t="s">
        <v>1290</v>
      </c>
      <c r="I31" s="64" t="s">
        <v>54</v>
      </c>
      <c r="J31" s="72">
        <v>42979</v>
      </c>
      <c r="K31" s="72"/>
      <c r="L31" s="73"/>
      <c r="M31" s="77">
        <v>2421</v>
      </c>
      <c r="N31" s="104" t="s">
        <v>1817</v>
      </c>
      <c r="O31" s="78">
        <v>42979</v>
      </c>
      <c r="P31" s="80"/>
      <c r="Q31" s="62" t="s">
        <v>55</v>
      </c>
      <c r="R31" s="5" t="str">
        <f ca="1">IF(Tabelle132[[#This Row],[STOPPED
ON]]&lt;&gt;"","STOPPED",IF(AND(Tabelle132[[#This Row],[ACT. VALID
TILL]]&lt;TODAY(),Tabelle132[[#This Row],[ACT. VALID
TILL]]&lt;&gt;""),"INACTIVE",IF(Tabelle132[[#This Row],[Employee]]="NN","RECRUITE",IF(Tabelle132[[#This Row],[ACT. VALID
FROM]]&gt;TODAY(),"INACTIVE","ACTIVE"))))</f>
        <v>ACTIVE</v>
      </c>
      <c r="S31" s="85"/>
      <c r="T31" s="85"/>
      <c r="U31" s="11">
        <f>COUNTIFS(Tabelle2[Function-
No.],Tabelle132[[#This Row],[FUNC.-NO]],Tabelle2[Pers-
No.],Tabelle132[[#This Row],[P-No.]])</f>
        <v>0</v>
      </c>
      <c r="V31" s="89">
        <v>25</v>
      </c>
      <c r="W31" s="11">
        <f>IF(Tabelle132[[#This Row],[WAZ2]]&gt;39,1,Tabelle132[[#This Row],[WAZ2]]/39)/IF(Tabelle132[[#This Row],[SPLIT]]="YES",2,1)</f>
        <v>0.64102564102564108</v>
      </c>
      <c r="X31" s="93">
        <v>5054</v>
      </c>
      <c r="Y3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0.64102564102564108</v>
      </c>
      <c r="Z31" s="21" cm="1">
        <f t="array" ref="Z3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5054</v>
      </c>
      <c r="AA3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0.64102564102564108</v>
      </c>
      <c r="AB31" s="21" cm="1">
        <f t="array" ref="AB3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5054</v>
      </c>
      <c r="AC3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0.64102564102564108</v>
      </c>
      <c r="AD31" s="21" cm="1">
        <f t="array" ref="AD3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5054</v>
      </c>
      <c r="AE3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0.64102564102564108</v>
      </c>
      <c r="AF31" s="21" cm="1">
        <f t="array" ref="AF3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5054</v>
      </c>
      <c r="AG3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0.64102564102564108</v>
      </c>
      <c r="AH31" s="21" cm="1">
        <f t="array" ref="AH3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5054</v>
      </c>
      <c r="AI3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0.64102564102564108</v>
      </c>
      <c r="AJ31" s="21" cm="1">
        <f t="array" ref="AJ3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5054</v>
      </c>
      <c r="AK3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0.64102564102564108</v>
      </c>
      <c r="AL31" s="21" cm="1">
        <f t="array" ref="AL3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5054</v>
      </c>
      <c r="AM3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0.64102564102564108</v>
      </c>
      <c r="AN31" s="21" cm="1">
        <f t="array" ref="AN3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5054</v>
      </c>
      <c r="AO3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0.64102564102564108</v>
      </c>
      <c r="AP31" s="21" cm="1">
        <f t="array" ref="AP3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5054</v>
      </c>
      <c r="AQ3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0.64102564102564108</v>
      </c>
      <c r="AR31" s="21" cm="1">
        <f t="array" ref="AR3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5054</v>
      </c>
      <c r="AS3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0.64102564102564108</v>
      </c>
      <c r="AT31" s="21" cm="1">
        <f t="array" ref="AT3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5054</v>
      </c>
      <c r="AU3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0.64102564102564108</v>
      </c>
      <c r="AV31" s="21" cm="1">
        <f t="array" ref="AV3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5054</v>
      </c>
      <c r="AW3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1" s="41">
        <f>SUMIFS(Tabelle132[[#This Row],[FTE 01]:[SAL 12]],Tabelle132[[#Headers],[FTE 01]:[SAL 12]],"*" &amp; "SAL" &amp;"*")</f>
        <v>60648</v>
      </c>
    </row>
    <row r="32" spans="1:50" ht="20.100000000000001" customHeight="1" x14ac:dyDescent="0.25">
      <c r="A32" s="61" t="s">
        <v>84</v>
      </c>
      <c r="B32" s="113" t="s">
        <v>1047</v>
      </c>
      <c r="C32" s="62" t="s">
        <v>53</v>
      </c>
      <c r="D32" s="107" t="s">
        <v>1214</v>
      </c>
      <c r="E32" s="108" t="s">
        <v>1214</v>
      </c>
      <c r="F32" s="63">
        <v>1005</v>
      </c>
      <c r="G32" s="111" t="str">
        <f>VLOOKUP(Tabelle132[[#This Row],[CC
(FIBU)]],INDEX!D:E,2,FALSE)</f>
        <v>Abteilung 11</v>
      </c>
      <c r="H32" s="117" t="s">
        <v>1280</v>
      </c>
      <c r="I32" s="64" t="s">
        <v>54</v>
      </c>
      <c r="J32" s="72">
        <v>34669</v>
      </c>
      <c r="K32" s="72"/>
      <c r="L32" s="73"/>
      <c r="M32" s="77">
        <v>2094</v>
      </c>
      <c r="N32" s="104" t="s">
        <v>1490</v>
      </c>
      <c r="O32" s="78">
        <v>34669</v>
      </c>
      <c r="P32" s="80"/>
      <c r="Q32" s="62" t="s">
        <v>55</v>
      </c>
      <c r="R32" s="5" t="str">
        <f ca="1">IF(Tabelle132[[#This Row],[STOPPED
ON]]&lt;&gt;"","STOPPED",IF(AND(Tabelle132[[#This Row],[ACT. VALID
TILL]]&lt;TODAY(),Tabelle132[[#This Row],[ACT. VALID
TILL]]&lt;&gt;""),"INACTIVE",IF(Tabelle132[[#This Row],[Employee]]="NN","RECRUITE",IF(Tabelle132[[#This Row],[ACT. VALID
FROM]]&gt;TODAY(),"INACTIVE","ACTIVE"))))</f>
        <v>ACTIVE</v>
      </c>
      <c r="S32" s="85"/>
      <c r="T32" s="85"/>
      <c r="U32" s="11">
        <f>COUNTIFS(Tabelle2[Function-
No.],Tabelle132[[#This Row],[FUNC.-NO]],Tabelle2[Pers-
No.],Tabelle132[[#This Row],[P-No.]])</f>
        <v>0</v>
      </c>
      <c r="V32" s="89">
        <v>39</v>
      </c>
      <c r="W32" s="11">
        <f>IF(Tabelle132[[#This Row],[WAZ2]]&gt;39,1,Tabelle132[[#This Row],[WAZ2]]/39)/IF(Tabelle132[[#This Row],[SPLIT]]="YES",2,1)</f>
        <v>1</v>
      </c>
      <c r="X32" s="93">
        <v>5740</v>
      </c>
      <c r="Y3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2" s="21" cm="1">
        <f t="array" ref="Z3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5740</v>
      </c>
      <c r="AA3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2" s="21" cm="1">
        <f t="array" ref="AB3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5740</v>
      </c>
      <c r="AC3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2" s="21" cm="1">
        <f t="array" ref="AD3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5740</v>
      </c>
      <c r="AE3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2" s="21" cm="1">
        <f t="array" ref="AF3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5740</v>
      </c>
      <c r="AG3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2" s="21" cm="1">
        <f t="array" ref="AH3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5740</v>
      </c>
      <c r="AI3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2" s="21" cm="1">
        <f t="array" ref="AJ3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5740</v>
      </c>
      <c r="AK3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2" s="21" cm="1">
        <f t="array" ref="AL3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5740</v>
      </c>
      <c r="AM3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2" s="21" cm="1">
        <f t="array" ref="AN3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5740</v>
      </c>
      <c r="AO3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2" s="21" cm="1">
        <f t="array" ref="AP3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5740</v>
      </c>
      <c r="AQ3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2" s="21" cm="1">
        <f t="array" ref="AR3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5740</v>
      </c>
      <c r="AS3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2" s="21" cm="1">
        <f t="array" ref="AT3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5740</v>
      </c>
      <c r="AU3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2" s="21" cm="1">
        <f t="array" ref="AV3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5740</v>
      </c>
      <c r="AW3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2" s="41">
        <f>SUMIFS(Tabelle132[[#This Row],[FTE 01]:[SAL 12]],Tabelle132[[#Headers],[FTE 01]:[SAL 12]],"*" &amp; "SAL" &amp;"*")</f>
        <v>68880</v>
      </c>
    </row>
    <row r="33" spans="1:50" ht="20.100000000000001" customHeight="1" x14ac:dyDescent="0.25">
      <c r="A33" s="61" t="s">
        <v>88</v>
      </c>
      <c r="B33" s="113" t="s">
        <v>1062</v>
      </c>
      <c r="C33" s="62" t="s">
        <v>53</v>
      </c>
      <c r="D33" s="107" t="s">
        <v>1214</v>
      </c>
      <c r="E33" s="108" t="s">
        <v>1214</v>
      </c>
      <c r="F33" s="63">
        <v>1005</v>
      </c>
      <c r="G33" s="111" t="str">
        <f>VLOOKUP(Tabelle132[[#This Row],[CC
(FIBU)]],INDEX!D:E,2,FALSE)</f>
        <v>Abteilung 11</v>
      </c>
      <c r="H33" s="117" t="s">
        <v>1301</v>
      </c>
      <c r="I33" s="64" t="s">
        <v>54</v>
      </c>
      <c r="J33" s="72">
        <v>38078</v>
      </c>
      <c r="K33" s="72"/>
      <c r="L33" s="73"/>
      <c r="M33" s="77">
        <v>2104</v>
      </c>
      <c r="N33" s="104" t="s">
        <v>1500</v>
      </c>
      <c r="O33" s="78">
        <v>38078</v>
      </c>
      <c r="P33" s="80"/>
      <c r="Q33" s="62" t="s">
        <v>55</v>
      </c>
      <c r="R33" s="5" t="str">
        <f ca="1">IF(Tabelle132[[#This Row],[STOPPED
ON]]&lt;&gt;"","STOPPED",IF(AND(Tabelle132[[#This Row],[ACT. VALID
TILL]]&lt;TODAY(),Tabelle132[[#This Row],[ACT. VALID
TILL]]&lt;&gt;""),"INACTIVE",IF(Tabelle132[[#This Row],[Employee]]="NN","RECRUITE",IF(Tabelle132[[#This Row],[ACT. VALID
FROM]]&gt;TODAY(),"INACTIVE","ACTIVE"))))</f>
        <v>ACTIVE</v>
      </c>
      <c r="S33" s="85"/>
      <c r="T33" s="85"/>
      <c r="U33" s="11">
        <f>COUNTIFS(Tabelle2[Function-
No.],Tabelle132[[#This Row],[FUNC.-NO]],Tabelle2[Pers-
No.],Tabelle132[[#This Row],[P-No.]])</f>
        <v>0</v>
      </c>
      <c r="V33" s="89">
        <v>39</v>
      </c>
      <c r="W33" s="11">
        <f>IF(Tabelle132[[#This Row],[WAZ2]]&gt;39,1,Tabelle132[[#This Row],[WAZ2]]/39)/IF(Tabelle132[[#This Row],[SPLIT]]="YES",2,1)</f>
        <v>1</v>
      </c>
      <c r="X33" s="93">
        <v>5487</v>
      </c>
      <c r="Y3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3" s="21" cm="1">
        <f t="array" ref="Z3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5487</v>
      </c>
      <c r="AA3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3" s="21" cm="1">
        <f t="array" ref="AB3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5487</v>
      </c>
      <c r="AC3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3" s="21" cm="1">
        <f t="array" ref="AD3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5487</v>
      </c>
      <c r="AE3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3" s="21" cm="1">
        <f t="array" ref="AF3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5487</v>
      </c>
      <c r="AG3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3" s="21" cm="1">
        <f t="array" ref="AH3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5487</v>
      </c>
      <c r="AI3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3" s="21" cm="1">
        <f t="array" ref="AJ3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5487</v>
      </c>
      <c r="AK3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3" s="21" cm="1">
        <f t="array" ref="AL3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5487</v>
      </c>
      <c r="AM3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3" s="21" cm="1">
        <f t="array" ref="AN3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5487</v>
      </c>
      <c r="AO3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3" s="21" cm="1">
        <f t="array" ref="AP3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5487</v>
      </c>
      <c r="AQ3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3" s="21" cm="1">
        <f t="array" ref="AR3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5487</v>
      </c>
      <c r="AS3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3" s="21" cm="1">
        <f t="array" ref="AT3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5487</v>
      </c>
      <c r="AU3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3" s="21" cm="1">
        <f t="array" ref="AV3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5487</v>
      </c>
      <c r="AW3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3" s="41">
        <f>SUMIFS(Tabelle132[[#This Row],[FTE 01]:[SAL 12]],Tabelle132[[#Headers],[FTE 01]:[SAL 12]],"*" &amp; "SAL" &amp;"*")</f>
        <v>65844</v>
      </c>
    </row>
    <row r="34" spans="1:50" ht="20.100000000000001" customHeight="1" x14ac:dyDescent="0.25">
      <c r="A34" s="61" t="s">
        <v>87</v>
      </c>
      <c r="B34" s="113" t="s">
        <v>1062</v>
      </c>
      <c r="C34" s="62" t="s">
        <v>53</v>
      </c>
      <c r="D34" s="107" t="s">
        <v>1214</v>
      </c>
      <c r="E34" s="108" t="s">
        <v>1214</v>
      </c>
      <c r="F34" s="63">
        <v>1005</v>
      </c>
      <c r="G34" s="111" t="str">
        <f>VLOOKUP(Tabelle132[[#This Row],[CC
(FIBU)]],INDEX!D:E,2,FALSE)</f>
        <v>Abteilung 11</v>
      </c>
      <c r="H34" s="117" t="s">
        <v>1291</v>
      </c>
      <c r="I34" s="64" t="s">
        <v>54</v>
      </c>
      <c r="J34" s="72">
        <v>37774</v>
      </c>
      <c r="K34" s="72"/>
      <c r="L34" s="73"/>
      <c r="M34" s="77">
        <v>2115</v>
      </c>
      <c r="N34" s="104" t="s">
        <v>1511</v>
      </c>
      <c r="O34" s="78">
        <v>37774</v>
      </c>
      <c r="P34" s="80"/>
      <c r="Q34" s="62" t="s">
        <v>55</v>
      </c>
      <c r="R34" s="5" t="str">
        <f ca="1">IF(Tabelle132[[#This Row],[STOPPED
ON]]&lt;&gt;"","STOPPED",IF(AND(Tabelle132[[#This Row],[ACT. VALID
TILL]]&lt;TODAY(),Tabelle132[[#This Row],[ACT. VALID
TILL]]&lt;&gt;""),"INACTIVE",IF(Tabelle132[[#This Row],[Employee]]="NN","RECRUITE",IF(Tabelle132[[#This Row],[ACT. VALID
FROM]]&gt;TODAY(),"INACTIVE","ACTIVE"))))</f>
        <v>ACTIVE</v>
      </c>
      <c r="S34" s="85"/>
      <c r="T34" s="85"/>
      <c r="U34" s="11">
        <f>COUNTIFS(Tabelle2[Function-
No.],Tabelle132[[#This Row],[FUNC.-NO]],Tabelle2[Pers-
No.],Tabelle132[[#This Row],[P-No.]])</f>
        <v>0</v>
      </c>
      <c r="V34" s="89">
        <v>39</v>
      </c>
      <c r="W34" s="11">
        <f>IF(Tabelle132[[#This Row],[WAZ2]]&gt;39,1,Tabelle132[[#This Row],[WAZ2]]/39)/IF(Tabelle132[[#This Row],[SPLIT]]="YES",2,1)</f>
        <v>1</v>
      </c>
      <c r="X34" s="93">
        <v>5414</v>
      </c>
      <c r="Y3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4" s="21" cm="1">
        <f t="array" ref="Z3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5414</v>
      </c>
      <c r="AA3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4" s="21" cm="1">
        <f t="array" ref="AB3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5414</v>
      </c>
      <c r="AC3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4" s="21" cm="1">
        <f t="array" ref="AD3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5414</v>
      </c>
      <c r="AE3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4" s="21" cm="1">
        <f t="array" ref="AF3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5414</v>
      </c>
      <c r="AG3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4" s="21" cm="1">
        <f t="array" ref="AH3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5414</v>
      </c>
      <c r="AI3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4" s="21" cm="1">
        <f t="array" ref="AJ3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5414</v>
      </c>
      <c r="AK3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4" s="21" cm="1">
        <f t="array" ref="AL3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5414</v>
      </c>
      <c r="AM3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4" s="21" cm="1">
        <f t="array" ref="AN3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5414</v>
      </c>
      <c r="AO3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4" s="21" cm="1">
        <f t="array" ref="AP3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5414</v>
      </c>
      <c r="AQ3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4" s="21" cm="1">
        <f t="array" ref="AR3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5414</v>
      </c>
      <c r="AS3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4" s="21" cm="1">
        <f t="array" ref="AT3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5414</v>
      </c>
      <c r="AU3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4" s="21" cm="1">
        <f t="array" ref="AV3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5414</v>
      </c>
      <c r="AW3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4" s="41">
        <f>SUMIFS(Tabelle132[[#This Row],[FTE 01]:[SAL 12]],Tabelle132[[#Headers],[FTE 01]:[SAL 12]],"*" &amp; "SAL" &amp;"*")</f>
        <v>64968</v>
      </c>
    </row>
    <row r="35" spans="1:50" ht="20.100000000000001" customHeight="1" x14ac:dyDescent="0.25">
      <c r="A35" s="61" t="s">
        <v>93</v>
      </c>
      <c r="B35" s="113" t="s">
        <v>1126</v>
      </c>
      <c r="C35" s="62" t="s">
        <v>53</v>
      </c>
      <c r="D35" s="107" t="s">
        <v>1214</v>
      </c>
      <c r="E35" s="108" t="s">
        <v>1214</v>
      </c>
      <c r="F35" s="63">
        <v>1005</v>
      </c>
      <c r="G35" s="111" t="str">
        <f>VLOOKUP(Tabelle132[[#This Row],[CC
(FIBU)]],INDEX!D:E,2,FALSE)</f>
        <v>Abteilung 11</v>
      </c>
      <c r="H35" s="117" t="s">
        <v>1346</v>
      </c>
      <c r="I35" s="64" t="s">
        <v>54</v>
      </c>
      <c r="J35" s="72">
        <v>39630</v>
      </c>
      <c r="K35" s="72"/>
      <c r="L35" s="73"/>
      <c r="M35" s="77">
        <v>2147</v>
      </c>
      <c r="N35" s="104" t="s">
        <v>1543</v>
      </c>
      <c r="O35" s="78">
        <v>39630</v>
      </c>
      <c r="P35" s="80"/>
      <c r="Q35" s="62" t="s">
        <v>55</v>
      </c>
      <c r="R35" s="5" t="str">
        <f ca="1">IF(Tabelle132[[#This Row],[STOPPED
ON]]&lt;&gt;"","STOPPED",IF(AND(Tabelle132[[#This Row],[ACT. VALID
TILL]]&lt;TODAY(),Tabelle132[[#This Row],[ACT. VALID
TILL]]&lt;&gt;""),"INACTIVE",IF(Tabelle132[[#This Row],[Employee]]="NN","RECRUITE",IF(Tabelle132[[#This Row],[ACT. VALID
FROM]]&gt;TODAY(),"INACTIVE","ACTIVE"))))</f>
        <v>ACTIVE</v>
      </c>
      <c r="S35" s="85"/>
      <c r="T35" s="85"/>
      <c r="U35" s="11">
        <f>COUNTIFS(Tabelle2[Function-
No.],Tabelle132[[#This Row],[FUNC.-NO]],Tabelle2[Pers-
No.],Tabelle132[[#This Row],[P-No.]])</f>
        <v>0</v>
      </c>
      <c r="V35" s="89">
        <v>32</v>
      </c>
      <c r="W35" s="11">
        <f>IF(Tabelle132[[#This Row],[WAZ2]]&gt;39,1,Tabelle132[[#This Row],[WAZ2]]/39)/IF(Tabelle132[[#This Row],[SPLIT]]="YES",2,1)</f>
        <v>0.82051282051282048</v>
      </c>
      <c r="X35" s="93">
        <v>5666</v>
      </c>
      <c r="Y3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0.82051282051282048</v>
      </c>
      <c r="Z35" s="21" cm="1">
        <f t="array" ref="Z3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5666</v>
      </c>
      <c r="AA3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0.82051282051282048</v>
      </c>
      <c r="AB35" s="21" cm="1">
        <f t="array" ref="AB3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5666</v>
      </c>
      <c r="AC3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0.82051282051282048</v>
      </c>
      <c r="AD35" s="21" cm="1">
        <f t="array" ref="AD3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5666</v>
      </c>
      <c r="AE3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0.82051282051282048</v>
      </c>
      <c r="AF35" s="21" cm="1">
        <f t="array" ref="AF3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5666</v>
      </c>
      <c r="AG3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0.82051282051282048</v>
      </c>
      <c r="AH35" s="21" cm="1">
        <f t="array" ref="AH3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5666</v>
      </c>
      <c r="AI3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0.82051282051282048</v>
      </c>
      <c r="AJ35" s="21" cm="1">
        <f t="array" ref="AJ3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5666</v>
      </c>
      <c r="AK3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0.82051282051282048</v>
      </c>
      <c r="AL35" s="21" cm="1">
        <f t="array" ref="AL3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5666</v>
      </c>
      <c r="AM3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0.82051282051282048</v>
      </c>
      <c r="AN35" s="21" cm="1">
        <f t="array" ref="AN3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5666</v>
      </c>
      <c r="AO3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0.82051282051282048</v>
      </c>
      <c r="AP35" s="21" cm="1">
        <f t="array" ref="AP3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5666</v>
      </c>
      <c r="AQ3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0.82051282051282048</v>
      </c>
      <c r="AR35" s="21" cm="1">
        <f t="array" ref="AR3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5666</v>
      </c>
      <c r="AS3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0.82051282051282048</v>
      </c>
      <c r="AT35" s="21" cm="1">
        <f t="array" ref="AT3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5666</v>
      </c>
      <c r="AU3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0.82051282051282048</v>
      </c>
      <c r="AV35" s="21" cm="1">
        <f t="array" ref="AV3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5666</v>
      </c>
      <c r="AW3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5" s="41">
        <f>SUMIFS(Tabelle132[[#This Row],[FTE 01]:[SAL 12]],Tabelle132[[#Headers],[FTE 01]:[SAL 12]],"*" &amp; "SAL" &amp;"*")</f>
        <v>67992</v>
      </c>
    </row>
    <row r="36" spans="1:50" ht="20.100000000000001" customHeight="1" x14ac:dyDescent="0.25">
      <c r="A36" s="61" t="s">
        <v>95</v>
      </c>
      <c r="B36" s="113" t="s">
        <v>1153</v>
      </c>
      <c r="C36" s="62" t="s">
        <v>53</v>
      </c>
      <c r="D36" s="107" t="s">
        <v>1214</v>
      </c>
      <c r="E36" s="108" t="s">
        <v>1214</v>
      </c>
      <c r="F36" s="63">
        <v>1005</v>
      </c>
      <c r="G36" s="111" t="str">
        <f>VLOOKUP(Tabelle132[[#This Row],[CC
(FIBU)]],INDEX!D:E,2,FALSE)</f>
        <v>Abteilung 11</v>
      </c>
      <c r="H36" s="117" t="s">
        <v>1346</v>
      </c>
      <c r="I36" s="64" t="s">
        <v>54</v>
      </c>
      <c r="J36" s="72">
        <v>40940</v>
      </c>
      <c r="K36" s="72"/>
      <c r="L36" s="73"/>
      <c r="M36" s="77">
        <v>2201</v>
      </c>
      <c r="N36" s="104" t="s">
        <v>1597</v>
      </c>
      <c r="O36" s="78">
        <v>40940</v>
      </c>
      <c r="P36" s="80"/>
      <c r="Q36" s="62" t="s">
        <v>55</v>
      </c>
      <c r="R36" s="5" t="str">
        <f ca="1">IF(Tabelle132[[#This Row],[STOPPED
ON]]&lt;&gt;"","STOPPED",IF(AND(Tabelle132[[#This Row],[ACT. VALID
TILL]]&lt;TODAY(),Tabelle132[[#This Row],[ACT. VALID
TILL]]&lt;&gt;""),"INACTIVE",IF(Tabelle132[[#This Row],[Employee]]="NN","RECRUITE",IF(Tabelle132[[#This Row],[ACT. VALID
FROM]]&gt;TODAY(),"INACTIVE","ACTIVE"))))</f>
        <v>ACTIVE</v>
      </c>
      <c r="S36" s="85"/>
      <c r="T36" s="85"/>
      <c r="U36" s="11">
        <f>COUNTIFS(Tabelle2[Function-
No.],Tabelle132[[#This Row],[FUNC.-NO]],Tabelle2[Pers-
No.],Tabelle132[[#This Row],[P-No.]])</f>
        <v>0</v>
      </c>
      <c r="V36" s="89">
        <v>39</v>
      </c>
      <c r="W36" s="11">
        <f>IF(Tabelle132[[#This Row],[WAZ2]]&gt;39,1,Tabelle132[[#This Row],[WAZ2]]/39)/IF(Tabelle132[[#This Row],[SPLIT]]="YES",2,1)</f>
        <v>1</v>
      </c>
      <c r="X36" s="93">
        <v>5667</v>
      </c>
      <c r="Y3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6" s="21" cm="1">
        <f t="array" ref="Z3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5667</v>
      </c>
      <c r="AA3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6" s="21" cm="1">
        <f t="array" ref="AB3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5667</v>
      </c>
      <c r="AC3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6" s="21" cm="1">
        <f t="array" ref="AD3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5667</v>
      </c>
      <c r="AE3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6" s="21" cm="1">
        <f t="array" ref="AF3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5667</v>
      </c>
      <c r="AG3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6" s="21" cm="1">
        <f t="array" ref="AH3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5667</v>
      </c>
      <c r="AI3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6" s="21" cm="1">
        <f t="array" ref="AJ3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5667</v>
      </c>
      <c r="AK3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6" s="21" cm="1">
        <f t="array" ref="AL3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5667</v>
      </c>
      <c r="AM3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6" s="21" cm="1">
        <f t="array" ref="AN3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5667</v>
      </c>
      <c r="AO3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6" s="21" cm="1">
        <f t="array" ref="AP3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5667</v>
      </c>
      <c r="AQ3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6" s="21" cm="1">
        <f t="array" ref="AR3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5667</v>
      </c>
      <c r="AS3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6" s="21" cm="1">
        <f t="array" ref="AT3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5667</v>
      </c>
      <c r="AU3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6" s="21" cm="1">
        <f t="array" ref="AV3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5667</v>
      </c>
      <c r="AW3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6" s="41">
        <f>SUMIFS(Tabelle132[[#This Row],[FTE 01]:[SAL 12]],Tabelle132[[#Headers],[FTE 01]:[SAL 12]],"*" &amp; "SAL" &amp;"*")</f>
        <v>68004</v>
      </c>
    </row>
    <row r="37" spans="1:50" ht="20.100000000000001" customHeight="1" x14ac:dyDescent="0.25">
      <c r="A37" s="61" t="s">
        <v>89</v>
      </c>
      <c r="B37" s="113" t="s">
        <v>1064</v>
      </c>
      <c r="C37" s="62" t="s">
        <v>53</v>
      </c>
      <c r="D37" s="107" t="s">
        <v>1214</v>
      </c>
      <c r="E37" s="108" t="s">
        <v>1214</v>
      </c>
      <c r="F37" s="63">
        <v>1005</v>
      </c>
      <c r="G37" s="111" t="str">
        <f>VLOOKUP(Tabelle132[[#This Row],[CC
(FIBU)]],INDEX!D:E,2,FALSE)</f>
        <v>Abteilung 11</v>
      </c>
      <c r="H37" s="117" t="s">
        <v>1301</v>
      </c>
      <c r="I37" s="64" t="s">
        <v>54</v>
      </c>
      <c r="J37" s="72">
        <v>42125</v>
      </c>
      <c r="K37" s="72"/>
      <c r="L37" s="73"/>
      <c r="M37" s="77">
        <v>2297</v>
      </c>
      <c r="N37" s="104" t="s">
        <v>1693</v>
      </c>
      <c r="O37" s="78">
        <v>42125</v>
      </c>
      <c r="P37" s="80"/>
      <c r="Q37" s="62" t="s">
        <v>55</v>
      </c>
      <c r="R37" s="5" t="str">
        <f ca="1">IF(Tabelle132[[#This Row],[STOPPED
ON]]&lt;&gt;"","STOPPED",IF(AND(Tabelle132[[#This Row],[ACT. VALID
TILL]]&lt;TODAY(),Tabelle132[[#This Row],[ACT. VALID
TILL]]&lt;&gt;""),"INACTIVE",IF(Tabelle132[[#This Row],[Employee]]="NN","RECRUITE",IF(Tabelle132[[#This Row],[ACT. VALID
FROM]]&gt;TODAY(),"INACTIVE","ACTIVE"))))</f>
        <v>ACTIVE</v>
      </c>
      <c r="S37" s="85"/>
      <c r="T37" s="85"/>
      <c r="U37" s="11">
        <f>COUNTIFS(Tabelle2[Function-
No.],Tabelle132[[#This Row],[FUNC.-NO]],Tabelle2[Pers-
No.],Tabelle132[[#This Row],[P-No.]])</f>
        <v>0</v>
      </c>
      <c r="V37" s="89">
        <v>39</v>
      </c>
      <c r="W37" s="11">
        <f>IF(Tabelle132[[#This Row],[WAZ2]]&gt;39,1,Tabelle132[[#This Row],[WAZ2]]/39)/IF(Tabelle132[[#This Row],[SPLIT]]="YES",2,1)</f>
        <v>1</v>
      </c>
      <c r="X37" s="93">
        <v>5346</v>
      </c>
      <c r="Y3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7" s="21" cm="1">
        <f t="array" ref="Z3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5346</v>
      </c>
      <c r="AA3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7" s="21" cm="1">
        <f t="array" ref="AB3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5346</v>
      </c>
      <c r="AC3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7" s="21" cm="1">
        <f t="array" ref="AD3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5346</v>
      </c>
      <c r="AE3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7" s="21" cm="1">
        <f t="array" ref="AF3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5346</v>
      </c>
      <c r="AG3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7" s="21" cm="1">
        <f t="array" ref="AH3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5346</v>
      </c>
      <c r="AI3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7" s="21" cm="1">
        <f t="array" ref="AJ3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5346</v>
      </c>
      <c r="AK3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7" s="21" cm="1">
        <f t="array" ref="AL3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5346</v>
      </c>
      <c r="AM3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7" s="21" cm="1">
        <f t="array" ref="AN3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5346</v>
      </c>
      <c r="AO3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7" s="21" cm="1">
        <f t="array" ref="AP3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5346</v>
      </c>
      <c r="AQ3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7" s="21" cm="1">
        <f t="array" ref="AR3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5346</v>
      </c>
      <c r="AS3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7" s="21" cm="1">
        <f t="array" ref="AT3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5346</v>
      </c>
      <c r="AU3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7" s="21" cm="1">
        <f t="array" ref="AV3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5346</v>
      </c>
      <c r="AW3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7" s="41">
        <f>SUMIFS(Tabelle132[[#This Row],[FTE 01]:[SAL 12]],Tabelle132[[#Headers],[FTE 01]:[SAL 12]],"*" &amp; "SAL" &amp;"*")</f>
        <v>64152</v>
      </c>
    </row>
    <row r="38" spans="1:50" ht="20.100000000000001" customHeight="1" x14ac:dyDescent="0.25">
      <c r="A38" s="61" t="s">
        <v>83</v>
      </c>
      <c r="B38" s="113" t="s">
        <v>1035</v>
      </c>
      <c r="C38" s="62" t="s">
        <v>53</v>
      </c>
      <c r="D38" s="107" t="s">
        <v>1214</v>
      </c>
      <c r="E38" s="108" t="s">
        <v>1214</v>
      </c>
      <c r="F38" s="63">
        <v>1005</v>
      </c>
      <c r="G38" s="111" t="str">
        <f>VLOOKUP(Tabelle132[[#This Row],[CC
(FIBU)]],INDEX!D:E,2,FALSE)</f>
        <v>Abteilung 11</v>
      </c>
      <c r="H38" s="117" t="s">
        <v>1301</v>
      </c>
      <c r="I38" s="64" t="s">
        <v>54</v>
      </c>
      <c r="J38" s="72">
        <v>40634</v>
      </c>
      <c r="K38" s="72"/>
      <c r="L38" s="73"/>
      <c r="M38" s="77">
        <v>2325</v>
      </c>
      <c r="N38" s="104" t="s">
        <v>1721</v>
      </c>
      <c r="O38" s="78">
        <v>40634</v>
      </c>
      <c r="P38" s="80"/>
      <c r="Q38" s="62" t="s">
        <v>55</v>
      </c>
      <c r="R38" s="5" t="str">
        <f ca="1">IF(Tabelle132[[#This Row],[STOPPED
ON]]&lt;&gt;"","STOPPED",IF(AND(Tabelle132[[#This Row],[ACT. VALID
TILL]]&lt;TODAY(),Tabelle132[[#This Row],[ACT. VALID
TILL]]&lt;&gt;""),"INACTIVE",IF(Tabelle132[[#This Row],[Employee]]="NN","RECRUITE",IF(Tabelle132[[#This Row],[ACT. VALID
FROM]]&gt;TODAY(),"INACTIVE","ACTIVE"))))</f>
        <v>ACTIVE</v>
      </c>
      <c r="S38" s="85"/>
      <c r="T38" s="85"/>
      <c r="U38" s="11">
        <f>COUNTIFS(Tabelle2[Function-
No.],Tabelle132[[#This Row],[FUNC.-NO]],Tabelle2[Pers-
No.],Tabelle132[[#This Row],[P-No.]])</f>
        <v>0</v>
      </c>
      <c r="V38" s="89">
        <v>39</v>
      </c>
      <c r="W38" s="11">
        <f>IF(Tabelle132[[#This Row],[WAZ2]]&gt;39,1,Tabelle132[[#This Row],[WAZ2]]/39)/IF(Tabelle132[[#This Row],[SPLIT]]="YES",2,1)</f>
        <v>1</v>
      </c>
      <c r="X38" s="93">
        <v>5366</v>
      </c>
      <c r="Y3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8" s="21" cm="1">
        <f t="array" ref="Z3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5366</v>
      </c>
      <c r="AA3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8" s="21" cm="1">
        <f t="array" ref="AB3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5366</v>
      </c>
      <c r="AC3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8" s="21" cm="1">
        <f t="array" ref="AD3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5366</v>
      </c>
      <c r="AE3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8" s="21" cm="1">
        <f t="array" ref="AF3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5366</v>
      </c>
      <c r="AG3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8" s="21" cm="1">
        <f t="array" ref="AH3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5366</v>
      </c>
      <c r="AI3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8" s="21" cm="1">
        <f t="array" ref="AJ3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5366</v>
      </c>
      <c r="AK3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8" s="21" cm="1">
        <f t="array" ref="AL3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5366</v>
      </c>
      <c r="AM3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8" s="21" cm="1">
        <f t="array" ref="AN3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5366</v>
      </c>
      <c r="AO3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8" s="21" cm="1">
        <f t="array" ref="AP3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5366</v>
      </c>
      <c r="AQ3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8" s="21" cm="1">
        <f t="array" ref="AR3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5366</v>
      </c>
      <c r="AS3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8" s="21" cm="1">
        <f t="array" ref="AT3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5366</v>
      </c>
      <c r="AU3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8" s="21" cm="1">
        <f t="array" ref="AV3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5366</v>
      </c>
      <c r="AW3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8" s="41">
        <f>SUMIFS(Tabelle132[[#This Row],[FTE 01]:[SAL 12]],Tabelle132[[#Headers],[FTE 01]:[SAL 12]],"*" &amp; "SAL" &amp;"*")</f>
        <v>64392</v>
      </c>
    </row>
    <row r="39" spans="1:50" ht="20.100000000000001" customHeight="1" x14ac:dyDescent="0.25">
      <c r="A39" s="61" t="s">
        <v>86</v>
      </c>
      <c r="B39" s="113" t="s">
        <v>1062</v>
      </c>
      <c r="C39" s="62" t="s">
        <v>53</v>
      </c>
      <c r="D39" s="107" t="s">
        <v>1214</v>
      </c>
      <c r="E39" s="108" t="s">
        <v>1214</v>
      </c>
      <c r="F39" s="63">
        <v>1005</v>
      </c>
      <c r="G39" s="111" t="str">
        <f>VLOOKUP(Tabelle132[[#This Row],[CC
(FIBU)]],INDEX!D:E,2,FALSE)</f>
        <v>Abteilung 11</v>
      </c>
      <c r="H39" s="117" t="s">
        <v>1291</v>
      </c>
      <c r="I39" s="64" t="s">
        <v>54</v>
      </c>
      <c r="J39" s="72">
        <v>42767</v>
      </c>
      <c r="K39" s="72"/>
      <c r="L39" s="73"/>
      <c r="M39" s="77">
        <v>2385</v>
      </c>
      <c r="N39" s="104" t="s">
        <v>1781</v>
      </c>
      <c r="O39" s="78">
        <v>42767</v>
      </c>
      <c r="P39" s="80"/>
      <c r="Q39" s="62" t="s">
        <v>55</v>
      </c>
      <c r="R39" s="5" t="str">
        <f ca="1">IF(Tabelle132[[#This Row],[STOPPED
ON]]&lt;&gt;"","STOPPED",IF(AND(Tabelle132[[#This Row],[ACT. VALID
TILL]]&lt;TODAY(),Tabelle132[[#This Row],[ACT. VALID
TILL]]&lt;&gt;""),"INACTIVE",IF(Tabelle132[[#This Row],[Employee]]="NN","RECRUITE",IF(Tabelle132[[#This Row],[ACT. VALID
FROM]]&gt;TODAY(),"INACTIVE","ACTIVE"))))</f>
        <v>ACTIVE</v>
      </c>
      <c r="S39" s="85"/>
      <c r="T39" s="85"/>
      <c r="U39" s="11">
        <f>COUNTIFS(Tabelle2[Function-
No.],Tabelle132[[#This Row],[FUNC.-NO]],Tabelle2[Pers-
No.],Tabelle132[[#This Row],[P-No.]])</f>
        <v>0</v>
      </c>
      <c r="V39" s="89">
        <v>39</v>
      </c>
      <c r="W39" s="11">
        <f>IF(Tabelle132[[#This Row],[WAZ2]]&gt;39,1,Tabelle132[[#This Row],[WAZ2]]/39)/IF(Tabelle132[[#This Row],[SPLIT]]="YES",2,1)</f>
        <v>1</v>
      </c>
      <c r="X39" s="93">
        <v>5357</v>
      </c>
      <c r="Y3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9" s="21" cm="1">
        <f t="array" ref="Z3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5357</v>
      </c>
      <c r="AA3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9" s="21" cm="1">
        <f t="array" ref="AB3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5357</v>
      </c>
      <c r="AC3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9" s="21" cm="1">
        <f t="array" ref="AD3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5357</v>
      </c>
      <c r="AE3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9" s="21" cm="1">
        <f t="array" ref="AF3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5357</v>
      </c>
      <c r="AG3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9" s="21" cm="1">
        <f t="array" ref="AH3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5357</v>
      </c>
      <c r="AI3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9" s="21" cm="1">
        <f t="array" ref="AJ3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5357</v>
      </c>
      <c r="AK3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9" s="21" cm="1">
        <f t="array" ref="AL3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5357</v>
      </c>
      <c r="AM3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9" s="21" cm="1">
        <f t="array" ref="AN3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5357</v>
      </c>
      <c r="AO3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9" s="21" cm="1">
        <f t="array" ref="AP3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5357</v>
      </c>
      <c r="AQ3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9" s="21" cm="1">
        <f t="array" ref="AR3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5357</v>
      </c>
      <c r="AS3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9" s="21" cm="1">
        <f t="array" ref="AT3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5357</v>
      </c>
      <c r="AU3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9" s="21" cm="1">
        <f t="array" ref="AV3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5357</v>
      </c>
      <c r="AW3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9" s="41">
        <f>SUMIFS(Tabelle132[[#This Row],[FTE 01]:[SAL 12]],Tabelle132[[#Headers],[FTE 01]:[SAL 12]],"*" &amp; "SAL" &amp;"*")</f>
        <v>64284</v>
      </c>
    </row>
    <row r="40" spans="1:50" ht="20.100000000000001" customHeight="1" x14ac:dyDescent="0.25">
      <c r="A40" s="61" t="s">
        <v>92</v>
      </c>
      <c r="B40" s="113" t="s">
        <v>1067</v>
      </c>
      <c r="C40" s="62" t="s">
        <v>53</v>
      </c>
      <c r="D40" s="107" t="s">
        <v>1214</v>
      </c>
      <c r="E40" s="108" t="s">
        <v>1214</v>
      </c>
      <c r="F40" s="63">
        <v>1005</v>
      </c>
      <c r="G40" s="111" t="str">
        <f>VLOOKUP(Tabelle132[[#This Row],[CC
(FIBU)]],INDEX!D:E,2,FALSE)</f>
        <v>Abteilung 11</v>
      </c>
      <c r="H40" s="117" t="s">
        <v>1301</v>
      </c>
      <c r="I40" s="64" t="s">
        <v>54</v>
      </c>
      <c r="J40" s="72">
        <v>42887</v>
      </c>
      <c r="K40" s="72"/>
      <c r="L40" s="73"/>
      <c r="M40" s="77">
        <v>2398</v>
      </c>
      <c r="N40" s="104" t="s">
        <v>1794</v>
      </c>
      <c r="O40" s="78">
        <v>42887</v>
      </c>
      <c r="P40" s="80"/>
      <c r="Q40" s="62" t="s">
        <v>55</v>
      </c>
      <c r="R40" s="5" t="str">
        <f ca="1">IF(Tabelle132[[#This Row],[STOPPED
ON]]&lt;&gt;"","STOPPED",IF(AND(Tabelle132[[#This Row],[ACT. VALID
TILL]]&lt;TODAY(),Tabelle132[[#This Row],[ACT. VALID
TILL]]&lt;&gt;""),"INACTIVE",IF(Tabelle132[[#This Row],[Employee]]="NN","RECRUITE",IF(Tabelle132[[#This Row],[ACT. VALID
FROM]]&gt;TODAY(),"INACTIVE","ACTIVE"))))</f>
        <v>ACTIVE</v>
      </c>
      <c r="S40" s="85"/>
      <c r="T40" s="85"/>
      <c r="U40" s="11">
        <f>COUNTIFS(Tabelle2[Function-
No.],Tabelle132[[#This Row],[FUNC.-NO]],Tabelle2[Pers-
No.],Tabelle132[[#This Row],[P-No.]])</f>
        <v>0</v>
      </c>
      <c r="V40" s="89">
        <v>39</v>
      </c>
      <c r="W40" s="11">
        <f>IF(Tabelle132[[#This Row],[WAZ2]]&gt;39,1,Tabelle132[[#This Row],[WAZ2]]/39)/IF(Tabelle132[[#This Row],[SPLIT]]="YES",2,1)</f>
        <v>1</v>
      </c>
      <c r="X40" s="93">
        <v>5339</v>
      </c>
      <c r="Y4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0" s="21" cm="1">
        <f t="array" ref="Z4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5339</v>
      </c>
      <c r="AA4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0" s="21" cm="1">
        <f t="array" ref="AB4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5339</v>
      </c>
      <c r="AC4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0" s="21" cm="1">
        <f t="array" ref="AD4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5339</v>
      </c>
      <c r="AE4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0" s="21" cm="1">
        <f t="array" ref="AF4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5339</v>
      </c>
      <c r="AG4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0" s="21" cm="1">
        <f t="array" ref="AH4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5339</v>
      </c>
      <c r="AI4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0" s="21" cm="1">
        <f t="array" ref="AJ4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5339</v>
      </c>
      <c r="AK4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0" s="21" cm="1">
        <f t="array" ref="AL4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5339</v>
      </c>
      <c r="AM4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0" s="21" cm="1">
        <f t="array" ref="AN4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5339</v>
      </c>
      <c r="AO4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0" s="21" cm="1">
        <f t="array" ref="AP4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5339</v>
      </c>
      <c r="AQ4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0" s="21" cm="1">
        <f t="array" ref="AR4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5339</v>
      </c>
      <c r="AS4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0" s="21" cm="1">
        <f t="array" ref="AT4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5339</v>
      </c>
      <c r="AU4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0" s="21" cm="1">
        <f t="array" ref="AV4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5339</v>
      </c>
      <c r="AW4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0" s="41">
        <f>SUMIFS(Tabelle132[[#This Row],[FTE 01]:[SAL 12]],Tabelle132[[#Headers],[FTE 01]:[SAL 12]],"*" &amp; "SAL" &amp;"*")</f>
        <v>64068</v>
      </c>
    </row>
    <row r="41" spans="1:50" ht="20.100000000000001" customHeight="1" x14ac:dyDescent="0.25">
      <c r="A41" s="61" t="s">
        <v>82</v>
      </c>
      <c r="B41" s="113" t="s">
        <v>1035</v>
      </c>
      <c r="C41" s="62" t="s">
        <v>53</v>
      </c>
      <c r="D41" s="107" t="s">
        <v>1214</v>
      </c>
      <c r="E41" s="108" t="s">
        <v>1214</v>
      </c>
      <c r="F41" s="63">
        <v>1005</v>
      </c>
      <c r="G41" s="111" t="str">
        <f>VLOOKUP(Tabelle132[[#This Row],[CC
(FIBU)]],INDEX!D:E,2,FALSE)</f>
        <v>Abteilung 11</v>
      </c>
      <c r="H41" s="117" t="s">
        <v>1301</v>
      </c>
      <c r="I41" s="64" t="s">
        <v>54</v>
      </c>
      <c r="J41" s="72">
        <v>43344</v>
      </c>
      <c r="K41" s="72"/>
      <c r="L41" s="73"/>
      <c r="M41" s="77">
        <v>2526</v>
      </c>
      <c r="N41" s="104" t="s">
        <v>1922</v>
      </c>
      <c r="O41" s="78">
        <v>43344</v>
      </c>
      <c r="P41" s="80"/>
      <c r="Q41" s="62" t="s">
        <v>55</v>
      </c>
      <c r="R41" s="5" t="str">
        <f ca="1">IF(Tabelle132[[#This Row],[STOPPED
ON]]&lt;&gt;"","STOPPED",IF(AND(Tabelle132[[#This Row],[ACT. VALID
TILL]]&lt;TODAY(),Tabelle132[[#This Row],[ACT. VALID
TILL]]&lt;&gt;""),"INACTIVE",IF(Tabelle132[[#This Row],[Employee]]="NN","RECRUITE",IF(Tabelle132[[#This Row],[ACT. VALID
FROM]]&gt;TODAY(),"INACTIVE","ACTIVE"))))</f>
        <v>ACTIVE</v>
      </c>
      <c r="S41" s="85"/>
      <c r="T41" s="85"/>
      <c r="U41" s="11">
        <f>COUNTIFS(Tabelle2[Function-
No.],Tabelle132[[#This Row],[FUNC.-NO]],Tabelle2[Pers-
No.],Tabelle132[[#This Row],[P-No.]])</f>
        <v>0</v>
      </c>
      <c r="V41" s="89">
        <v>39</v>
      </c>
      <c r="W41" s="11">
        <f>IF(Tabelle132[[#This Row],[WAZ2]]&gt;39,1,Tabelle132[[#This Row],[WAZ2]]/39)/IF(Tabelle132[[#This Row],[SPLIT]]="YES",2,1)</f>
        <v>1</v>
      </c>
      <c r="X41" s="93">
        <v>5458</v>
      </c>
      <c r="Y4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1" s="21" cm="1">
        <f t="array" ref="Z4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5458</v>
      </c>
      <c r="AA4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1" s="21" cm="1">
        <f t="array" ref="AB4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5458</v>
      </c>
      <c r="AC4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1" s="21" cm="1">
        <f t="array" ref="AD4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5458</v>
      </c>
      <c r="AE4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1" s="21" cm="1">
        <f t="array" ref="AF4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5458</v>
      </c>
      <c r="AG4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1" s="21" cm="1">
        <f t="array" ref="AH4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5458</v>
      </c>
      <c r="AI4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1" s="21" cm="1">
        <f t="array" ref="AJ4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5458</v>
      </c>
      <c r="AK4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1" s="21" cm="1">
        <f t="array" ref="AL4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5458</v>
      </c>
      <c r="AM4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1" s="21" cm="1">
        <f t="array" ref="AN4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5458</v>
      </c>
      <c r="AO4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1" s="21" cm="1">
        <f t="array" ref="AP4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5458</v>
      </c>
      <c r="AQ4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1" s="21" cm="1">
        <f t="array" ref="AR4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5458</v>
      </c>
      <c r="AS4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1" s="21" cm="1">
        <f t="array" ref="AT4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5458</v>
      </c>
      <c r="AU4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1" s="21" cm="1">
        <f t="array" ref="AV4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5458</v>
      </c>
      <c r="AW4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1" s="41">
        <f>SUMIFS(Tabelle132[[#This Row],[FTE 01]:[SAL 12]],Tabelle132[[#Headers],[FTE 01]:[SAL 12]],"*" &amp; "SAL" &amp;"*")</f>
        <v>65496</v>
      </c>
    </row>
    <row r="42" spans="1:50" ht="20.100000000000001" customHeight="1" x14ac:dyDescent="0.25">
      <c r="A42" s="61" t="s">
        <v>94</v>
      </c>
      <c r="B42" s="113" t="s">
        <v>1149</v>
      </c>
      <c r="C42" s="62" t="s">
        <v>53</v>
      </c>
      <c r="D42" s="107" t="s">
        <v>1214</v>
      </c>
      <c r="E42" s="108" t="s">
        <v>1214</v>
      </c>
      <c r="F42" s="63">
        <v>1005</v>
      </c>
      <c r="G42" s="111" t="str">
        <f>VLOOKUP(Tabelle132[[#This Row],[CC
(FIBU)]],INDEX!D:E,2,FALSE)</f>
        <v>Abteilung 11</v>
      </c>
      <c r="H42" s="117" t="s">
        <v>1346</v>
      </c>
      <c r="I42" s="64" t="s">
        <v>54</v>
      </c>
      <c r="J42" s="72">
        <v>37500</v>
      </c>
      <c r="K42" s="72"/>
      <c r="L42" s="73"/>
      <c r="M42" s="77">
        <v>2580</v>
      </c>
      <c r="N42" s="104" t="s">
        <v>1976</v>
      </c>
      <c r="O42" s="78">
        <v>37500</v>
      </c>
      <c r="P42" s="80"/>
      <c r="Q42" s="62" t="s">
        <v>55</v>
      </c>
      <c r="R42" s="5" t="str">
        <f ca="1">IF(Tabelle132[[#This Row],[STOPPED
ON]]&lt;&gt;"","STOPPED",IF(AND(Tabelle132[[#This Row],[ACT. VALID
TILL]]&lt;TODAY(),Tabelle132[[#This Row],[ACT. VALID
TILL]]&lt;&gt;""),"INACTIVE",IF(Tabelle132[[#This Row],[Employee]]="NN","RECRUITE",IF(Tabelle132[[#This Row],[ACT. VALID
FROM]]&gt;TODAY(),"INACTIVE","ACTIVE"))))</f>
        <v>ACTIVE</v>
      </c>
      <c r="S42" s="85"/>
      <c r="T42" s="85"/>
      <c r="U42" s="11">
        <f>COUNTIFS(Tabelle2[Function-
No.],Tabelle132[[#This Row],[FUNC.-NO]],Tabelle2[Pers-
No.],Tabelle132[[#This Row],[P-No.]])</f>
        <v>0</v>
      </c>
      <c r="V42" s="89">
        <v>39</v>
      </c>
      <c r="W42" s="11">
        <f>IF(Tabelle132[[#This Row],[WAZ2]]&gt;39,1,Tabelle132[[#This Row],[WAZ2]]/39)/IF(Tabelle132[[#This Row],[SPLIT]]="YES",2,1)</f>
        <v>1</v>
      </c>
      <c r="X42" s="93">
        <v>5470</v>
      </c>
      <c r="Y4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2" s="21" cm="1">
        <f t="array" ref="Z4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5470</v>
      </c>
      <c r="AA4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2" s="21" cm="1">
        <f t="array" ref="AB4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5470</v>
      </c>
      <c r="AC4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2" s="21" cm="1">
        <f t="array" ref="AD4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5470</v>
      </c>
      <c r="AE4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2" s="21" cm="1">
        <f t="array" ref="AF4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5470</v>
      </c>
      <c r="AG4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2" s="21" cm="1">
        <f t="array" ref="AH4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5470</v>
      </c>
      <c r="AI4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2" s="21" cm="1">
        <f t="array" ref="AJ4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5470</v>
      </c>
      <c r="AK4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2" s="21" cm="1">
        <f t="array" ref="AL4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5470</v>
      </c>
      <c r="AM4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2" s="21" cm="1">
        <f t="array" ref="AN4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5470</v>
      </c>
      <c r="AO4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2" s="21" cm="1">
        <f t="array" ref="AP4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5470</v>
      </c>
      <c r="AQ4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2" s="21" cm="1">
        <f t="array" ref="AR4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5470</v>
      </c>
      <c r="AS4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2" s="21" cm="1">
        <f t="array" ref="AT4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5470</v>
      </c>
      <c r="AU4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2" s="21" cm="1">
        <f t="array" ref="AV4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5470</v>
      </c>
      <c r="AW4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2" s="41">
        <f>SUMIFS(Tabelle132[[#This Row],[FTE 01]:[SAL 12]],Tabelle132[[#Headers],[FTE 01]:[SAL 12]],"*" &amp; "SAL" &amp;"*")</f>
        <v>65640</v>
      </c>
    </row>
    <row r="43" spans="1:50" ht="20.100000000000001" customHeight="1" x14ac:dyDescent="0.25">
      <c r="A43" s="61" t="s">
        <v>85</v>
      </c>
      <c r="B43" s="113" t="s">
        <v>1062</v>
      </c>
      <c r="C43" s="62" t="s">
        <v>53</v>
      </c>
      <c r="D43" s="107" t="s">
        <v>1214</v>
      </c>
      <c r="E43" s="108" t="s">
        <v>1214</v>
      </c>
      <c r="F43" s="63">
        <v>1005</v>
      </c>
      <c r="G43" s="111" t="str">
        <f>VLOOKUP(Tabelle132[[#This Row],[CC
(FIBU)]],INDEX!D:E,2,FALSE)</f>
        <v>Abteilung 11</v>
      </c>
      <c r="H43" s="117" t="s">
        <v>1291</v>
      </c>
      <c r="I43" s="64" t="s">
        <v>54</v>
      </c>
      <c r="J43" s="72">
        <v>38231</v>
      </c>
      <c r="K43" s="72"/>
      <c r="L43" s="73"/>
      <c r="M43" s="77">
        <v>2587</v>
      </c>
      <c r="N43" s="104" t="s">
        <v>1983</v>
      </c>
      <c r="O43" s="78">
        <v>38231</v>
      </c>
      <c r="P43" s="80"/>
      <c r="Q43" s="62" t="s">
        <v>55</v>
      </c>
      <c r="R43" s="5" t="str">
        <f ca="1">IF(Tabelle132[[#This Row],[STOPPED
ON]]&lt;&gt;"","STOPPED",IF(AND(Tabelle132[[#This Row],[ACT. VALID
TILL]]&lt;TODAY(),Tabelle132[[#This Row],[ACT. VALID
TILL]]&lt;&gt;""),"INACTIVE",IF(Tabelle132[[#This Row],[Employee]]="NN","RECRUITE",IF(Tabelle132[[#This Row],[ACT. VALID
FROM]]&gt;TODAY(),"INACTIVE","ACTIVE"))))</f>
        <v>ACTIVE</v>
      </c>
      <c r="S43" s="85"/>
      <c r="T43" s="85"/>
      <c r="U43" s="11">
        <f>COUNTIFS(Tabelle2[Function-
No.],Tabelle132[[#This Row],[FUNC.-NO]],Tabelle2[Pers-
No.],Tabelle132[[#This Row],[P-No.]])</f>
        <v>0</v>
      </c>
      <c r="V43" s="89">
        <v>39</v>
      </c>
      <c r="W43" s="11">
        <f>IF(Tabelle132[[#This Row],[WAZ2]]&gt;39,1,Tabelle132[[#This Row],[WAZ2]]/39)/IF(Tabelle132[[#This Row],[SPLIT]]="YES",2,1)</f>
        <v>1</v>
      </c>
      <c r="X43" s="93">
        <v>5331</v>
      </c>
      <c r="Y4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3" s="21" cm="1">
        <f t="array" ref="Z4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5331</v>
      </c>
      <c r="AA4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3" s="21" cm="1">
        <f t="array" ref="AB4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5331</v>
      </c>
      <c r="AC4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3" s="21" cm="1">
        <f t="array" ref="AD4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5331</v>
      </c>
      <c r="AE4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3" s="21" cm="1">
        <f t="array" ref="AF4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5331</v>
      </c>
      <c r="AG4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3" s="21" cm="1">
        <f t="array" ref="AH4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5331</v>
      </c>
      <c r="AI4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3" s="21" cm="1">
        <f t="array" ref="AJ4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5331</v>
      </c>
      <c r="AK4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3" s="21" cm="1">
        <f t="array" ref="AL4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5331</v>
      </c>
      <c r="AM4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3" s="21" cm="1">
        <f t="array" ref="AN4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5331</v>
      </c>
      <c r="AO4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3" s="21" cm="1">
        <f t="array" ref="AP4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5331</v>
      </c>
      <c r="AQ4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3" s="21" cm="1">
        <f t="array" ref="AR4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5331</v>
      </c>
      <c r="AS4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3" s="21" cm="1">
        <f t="array" ref="AT4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5331</v>
      </c>
      <c r="AU4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3" s="21" cm="1">
        <f t="array" ref="AV4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5331</v>
      </c>
      <c r="AW4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3" s="41">
        <f>SUMIFS(Tabelle132[[#This Row],[FTE 01]:[SAL 12]],Tabelle132[[#Headers],[FTE 01]:[SAL 12]],"*" &amp; "SAL" &amp;"*")</f>
        <v>63972</v>
      </c>
    </row>
    <row r="44" spans="1:50" ht="20.100000000000001" customHeight="1" x14ac:dyDescent="0.25">
      <c r="A44" s="61" t="s">
        <v>91</v>
      </c>
      <c r="B44" s="113" t="s">
        <v>1066</v>
      </c>
      <c r="C44" s="62" t="s">
        <v>53</v>
      </c>
      <c r="D44" s="107" t="s">
        <v>1214</v>
      </c>
      <c r="E44" s="108" t="s">
        <v>1214</v>
      </c>
      <c r="F44" s="63">
        <v>1005</v>
      </c>
      <c r="G44" s="111" t="str">
        <f>VLOOKUP(Tabelle132[[#This Row],[CC
(FIBU)]],INDEX!D:E,2,FALSE)</f>
        <v>Abteilung 11</v>
      </c>
      <c r="H44" s="117" t="s">
        <v>1301</v>
      </c>
      <c r="I44" s="64" t="s">
        <v>54</v>
      </c>
      <c r="J44" s="72">
        <v>41821</v>
      </c>
      <c r="K44" s="72"/>
      <c r="L44" s="73"/>
      <c r="M44" s="77">
        <v>2600</v>
      </c>
      <c r="N44" s="104" t="s">
        <v>1996</v>
      </c>
      <c r="O44" s="78">
        <v>41821</v>
      </c>
      <c r="P44" s="80"/>
      <c r="Q44" s="62" t="s">
        <v>55</v>
      </c>
      <c r="R44" s="5" t="str">
        <f ca="1">IF(Tabelle132[[#This Row],[STOPPED
ON]]&lt;&gt;"","STOPPED",IF(AND(Tabelle132[[#This Row],[ACT. VALID
TILL]]&lt;TODAY(),Tabelle132[[#This Row],[ACT. VALID
TILL]]&lt;&gt;""),"INACTIVE",IF(Tabelle132[[#This Row],[Employee]]="NN","RECRUITE",IF(Tabelle132[[#This Row],[ACT. VALID
FROM]]&gt;TODAY(),"INACTIVE","ACTIVE"))))</f>
        <v>ACTIVE</v>
      </c>
      <c r="S44" s="85"/>
      <c r="T44" s="85"/>
      <c r="U44" s="11">
        <f>COUNTIFS(Tabelle2[Function-
No.],Tabelle132[[#This Row],[FUNC.-NO]],Tabelle2[Pers-
No.],Tabelle132[[#This Row],[P-No.]])</f>
        <v>0</v>
      </c>
      <c r="V44" s="89">
        <v>39</v>
      </c>
      <c r="W44" s="11">
        <f>IF(Tabelle132[[#This Row],[WAZ2]]&gt;39,1,Tabelle132[[#This Row],[WAZ2]]/39)/IF(Tabelle132[[#This Row],[SPLIT]]="YES",2,1)</f>
        <v>1</v>
      </c>
      <c r="X44" s="93">
        <v>5278</v>
      </c>
      <c r="Y4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4" s="21" cm="1">
        <f t="array" ref="Z4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5278</v>
      </c>
      <c r="AA4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4" s="21" cm="1">
        <f t="array" ref="AB4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5278</v>
      </c>
      <c r="AC4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4" s="21" cm="1">
        <f t="array" ref="AD4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5278</v>
      </c>
      <c r="AE4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4" s="21" cm="1">
        <f t="array" ref="AF4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5278</v>
      </c>
      <c r="AG4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4" s="21" cm="1">
        <f t="array" ref="AH4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5278</v>
      </c>
      <c r="AI4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4" s="21" cm="1">
        <f t="array" ref="AJ4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5278</v>
      </c>
      <c r="AK4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4" s="21" cm="1">
        <f t="array" ref="AL4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5278</v>
      </c>
      <c r="AM4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4" s="21" cm="1">
        <f t="array" ref="AN4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5278</v>
      </c>
      <c r="AO4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4" s="21" cm="1">
        <f t="array" ref="AP4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5278</v>
      </c>
      <c r="AQ4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4" s="21" cm="1">
        <f t="array" ref="AR4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5278</v>
      </c>
      <c r="AS4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4" s="21" cm="1">
        <f t="array" ref="AT4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5278</v>
      </c>
      <c r="AU4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4" s="21" cm="1">
        <f t="array" ref="AV4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5278</v>
      </c>
      <c r="AW4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4" s="41">
        <f>SUMIFS(Tabelle132[[#This Row],[FTE 01]:[SAL 12]],Tabelle132[[#Headers],[FTE 01]:[SAL 12]],"*" &amp; "SAL" &amp;"*")</f>
        <v>63336</v>
      </c>
    </row>
    <row r="45" spans="1:50" ht="20.100000000000001" customHeight="1" x14ac:dyDescent="0.25">
      <c r="A45" s="61" t="s">
        <v>90</v>
      </c>
      <c r="B45" s="113" t="s">
        <v>1065</v>
      </c>
      <c r="C45" s="62" t="s">
        <v>53</v>
      </c>
      <c r="D45" s="107" t="s">
        <v>1214</v>
      </c>
      <c r="E45" s="108" t="s">
        <v>1214</v>
      </c>
      <c r="F45" s="63">
        <v>1005</v>
      </c>
      <c r="G45" s="111" t="str">
        <f>VLOOKUP(Tabelle132[[#This Row],[CC
(FIBU)]],INDEX!D:E,2,FALSE)</f>
        <v>Abteilung 11</v>
      </c>
      <c r="H45" s="117" t="s">
        <v>1301</v>
      </c>
      <c r="I45" s="64" t="s">
        <v>54</v>
      </c>
      <c r="J45" s="72">
        <v>38118</v>
      </c>
      <c r="K45" s="72"/>
      <c r="L45" s="73"/>
      <c r="M45" s="77">
        <v>2626</v>
      </c>
      <c r="N45" s="104" t="s">
        <v>2022</v>
      </c>
      <c r="O45" s="78">
        <v>38118</v>
      </c>
      <c r="P45" s="80"/>
      <c r="Q45" s="62" t="s">
        <v>55</v>
      </c>
      <c r="R45" s="5" t="str">
        <f ca="1">IF(Tabelle132[[#This Row],[STOPPED
ON]]&lt;&gt;"","STOPPED",IF(AND(Tabelle132[[#This Row],[ACT. VALID
TILL]]&lt;TODAY(),Tabelle132[[#This Row],[ACT. VALID
TILL]]&lt;&gt;""),"INACTIVE",IF(Tabelle132[[#This Row],[Employee]]="NN","RECRUITE",IF(Tabelle132[[#This Row],[ACT. VALID
FROM]]&gt;TODAY(),"INACTIVE","ACTIVE"))))</f>
        <v>ACTIVE</v>
      </c>
      <c r="S45" s="85"/>
      <c r="T45" s="85"/>
      <c r="U45" s="11">
        <f>COUNTIFS(Tabelle2[Function-
No.],Tabelle132[[#This Row],[FUNC.-NO]],Tabelle2[Pers-
No.],Tabelle132[[#This Row],[P-No.]])</f>
        <v>0</v>
      </c>
      <c r="V45" s="89">
        <v>30</v>
      </c>
      <c r="W45" s="11">
        <f>IF(Tabelle132[[#This Row],[WAZ2]]&gt;39,1,Tabelle132[[#This Row],[WAZ2]]/39)/IF(Tabelle132[[#This Row],[SPLIT]]="YES",2,1)</f>
        <v>0.76923076923076927</v>
      </c>
      <c r="X45" s="93">
        <v>5202</v>
      </c>
      <c r="Y4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0.76923076923076927</v>
      </c>
      <c r="Z45" s="21" cm="1">
        <f t="array" ref="Z4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5202</v>
      </c>
      <c r="AA4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0.76923076923076927</v>
      </c>
      <c r="AB45" s="21" cm="1">
        <f t="array" ref="AB4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5202</v>
      </c>
      <c r="AC4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0.76923076923076927</v>
      </c>
      <c r="AD45" s="21" cm="1">
        <f t="array" ref="AD4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5202</v>
      </c>
      <c r="AE4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0.76923076923076927</v>
      </c>
      <c r="AF45" s="21" cm="1">
        <f t="array" ref="AF4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5202</v>
      </c>
      <c r="AG4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0.76923076923076927</v>
      </c>
      <c r="AH45" s="21" cm="1">
        <f t="array" ref="AH4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5202</v>
      </c>
      <c r="AI4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0.76923076923076927</v>
      </c>
      <c r="AJ45" s="21" cm="1">
        <f t="array" ref="AJ4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5202</v>
      </c>
      <c r="AK4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0.76923076923076927</v>
      </c>
      <c r="AL45" s="21" cm="1">
        <f t="array" ref="AL4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5202</v>
      </c>
      <c r="AM4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0.76923076923076927</v>
      </c>
      <c r="AN45" s="21" cm="1">
        <f t="array" ref="AN4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5202</v>
      </c>
      <c r="AO4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0.76923076923076927</v>
      </c>
      <c r="AP45" s="21" cm="1">
        <f t="array" ref="AP4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5202</v>
      </c>
      <c r="AQ4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0.76923076923076927</v>
      </c>
      <c r="AR45" s="21" cm="1">
        <f t="array" ref="AR4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5202</v>
      </c>
      <c r="AS4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0.76923076923076927</v>
      </c>
      <c r="AT45" s="21" cm="1">
        <f t="array" ref="AT4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5202</v>
      </c>
      <c r="AU4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0.76923076923076927</v>
      </c>
      <c r="AV45" s="21" cm="1">
        <f t="array" ref="AV4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5202</v>
      </c>
      <c r="AW4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5" s="41">
        <f>SUMIFS(Tabelle132[[#This Row],[FTE 01]:[SAL 12]],Tabelle132[[#Headers],[FTE 01]:[SAL 12]],"*" &amp; "SAL" &amp;"*")</f>
        <v>62424</v>
      </c>
    </row>
    <row r="46" spans="1:50" ht="20.100000000000001" customHeight="1" x14ac:dyDescent="0.25">
      <c r="A46" s="61" t="s">
        <v>97</v>
      </c>
      <c r="B46" s="113" t="s">
        <v>1034</v>
      </c>
      <c r="C46" s="62" t="s">
        <v>53</v>
      </c>
      <c r="D46" s="107" t="s">
        <v>1214</v>
      </c>
      <c r="E46" s="108" t="s">
        <v>1214</v>
      </c>
      <c r="F46" s="63">
        <v>1006</v>
      </c>
      <c r="G46" s="111" t="str">
        <f>VLOOKUP(Tabelle132[[#This Row],[CC
(FIBU)]],INDEX!D:E,2,FALSE)</f>
        <v>Abteilung 49</v>
      </c>
      <c r="H46" s="117" t="s">
        <v>1346</v>
      </c>
      <c r="I46" s="64" t="s">
        <v>54</v>
      </c>
      <c r="J46" s="72">
        <v>32783</v>
      </c>
      <c r="K46" s="72"/>
      <c r="L46" s="73"/>
      <c r="M46" s="77">
        <v>2112</v>
      </c>
      <c r="N46" s="104" t="s">
        <v>1508</v>
      </c>
      <c r="O46" s="78">
        <v>32783</v>
      </c>
      <c r="P46" s="80"/>
      <c r="Q46" s="62" t="s">
        <v>55</v>
      </c>
      <c r="R46" s="5" t="str">
        <f ca="1">IF(Tabelle132[[#This Row],[STOPPED
ON]]&lt;&gt;"","STOPPED",IF(AND(Tabelle132[[#This Row],[ACT. VALID
TILL]]&lt;TODAY(),Tabelle132[[#This Row],[ACT. VALID
TILL]]&lt;&gt;""),"INACTIVE",IF(Tabelle132[[#This Row],[Employee]]="NN","RECRUITE",IF(Tabelle132[[#This Row],[ACT. VALID
FROM]]&gt;TODAY(),"INACTIVE","ACTIVE"))))</f>
        <v>ACTIVE</v>
      </c>
      <c r="S46" s="85"/>
      <c r="T46" s="85"/>
      <c r="U46" s="11">
        <f>COUNTIFS(Tabelle2[Function-
No.],Tabelle132[[#This Row],[FUNC.-NO]],Tabelle2[Pers-
No.],Tabelle132[[#This Row],[P-No.]])</f>
        <v>0</v>
      </c>
      <c r="V46" s="89">
        <v>39</v>
      </c>
      <c r="W46" s="11">
        <f>IF(Tabelle132[[#This Row],[WAZ2]]&gt;39,1,Tabelle132[[#This Row],[WAZ2]]/39)/IF(Tabelle132[[#This Row],[SPLIT]]="YES",2,1)</f>
        <v>1</v>
      </c>
      <c r="X46" s="93">
        <v>5634</v>
      </c>
      <c r="Y4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6" s="21" cm="1">
        <f t="array" ref="Z4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5634</v>
      </c>
      <c r="AA4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6" s="21" cm="1">
        <f t="array" ref="AB4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5634</v>
      </c>
      <c r="AC4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6" s="21" cm="1">
        <f t="array" ref="AD4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5634</v>
      </c>
      <c r="AE4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6" s="21" cm="1">
        <f t="array" ref="AF4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5634</v>
      </c>
      <c r="AG4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6" s="21" cm="1">
        <f t="array" ref="AH4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5634</v>
      </c>
      <c r="AI4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6" s="21" cm="1">
        <f t="array" ref="AJ4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5634</v>
      </c>
      <c r="AK4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6" s="21" cm="1">
        <f t="array" ref="AL4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5634</v>
      </c>
      <c r="AM4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6" s="21" cm="1">
        <f t="array" ref="AN4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5634</v>
      </c>
      <c r="AO4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6" s="21" cm="1">
        <f t="array" ref="AP4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5634</v>
      </c>
      <c r="AQ4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6" s="21" cm="1">
        <f t="array" ref="AR4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5634</v>
      </c>
      <c r="AS4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6" s="21" cm="1">
        <f t="array" ref="AT4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5634</v>
      </c>
      <c r="AU4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6" s="21" cm="1">
        <f t="array" ref="AV4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5634</v>
      </c>
      <c r="AW4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6" s="41">
        <f>SUMIFS(Tabelle132[[#This Row],[FTE 01]:[SAL 12]],Tabelle132[[#Headers],[FTE 01]:[SAL 12]],"*" &amp; "SAL" &amp;"*")</f>
        <v>67608</v>
      </c>
    </row>
    <row r="47" spans="1:50" ht="20.100000000000001" customHeight="1" x14ac:dyDescent="0.25">
      <c r="A47" s="61" t="s">
        <v>96</v>
      </c>
      <c r="B47" s="113" t="s">
        <v>1003</v>
      </c>
      <c r="C47" s="62" t="s">
        <v>53</v>
      </c>
      <c r="D47" s="107" t="s">
        <v>1214</v>
      </c>
      <c r="E47" s="108" t="s">
        <v>1214</v>
      </c>
      <c r="F47" s="63">
        <v>1006</v>
      </c>
      <c r="G47" s="111" t="str">
        <f>VLOOKUP(Tabelle132[[#This Row],[CC
(FIBU)]],INDEX!D:E,2,FALSE)</f>
        <v>Abteilung 49</v>
      </c>
      <c r="H47" s="117" t="s">
        <v>1285</v>
      </c>
      <c r="I47" s="64" t="s">
        <v>54</v>
      </c>
      <c r="J47" s="72">
        <v>32608</v>
      </c>
      <c r="K47" s="72"/>
      <c r="L47" s="73"/>
      <c r="M47" s="77">
        <v>2145</v>
      </c>
      <c r="N47" s="104" t="s">
        <v>1541</v>
      </c>
      <c r="O47" s="78">
        <v>32608</v>
      </c>
      <c r="P47" s="80"/>
      <c r="Q47" s="62" t="s">
        <v>55</v>
      </c>
      <c r="R47" s="5" t="str">
        <f ca="1">IF(Tabelle132[[#This Row],[STOPPED
ON]]&lt;&gt;"","STOPPED",IF(AND(Tabelle132[[#This Row],[ACT. VALID
TILL]]&lt;TODAY(),Tabelle132[[#This Row],[ACT. VALID
TILL]]&lt;&gt;""),"INACTIVE",IF(Tabelle132[[#This Row],[Employee]]="NN","RECRUITE",IF(Tabelle132[[#This Row],[ACT. VALID
FROM]]&gt;TODAY(),"INACTIVE","ACTIVE"))))</f>
        <v>ACTIVE</v>
      </c>
      <c r="S47" s="85"/>
      <c r="T47" s="85"/>
      <c r="U47" s="11">
        <f>COUNTIFS(Tabelle2[Function-
No.],Tabelle132[[#This Row],[FUNC.-NO]],Tabelle2[Pers-
No.],Tabelle132[[#This Row],[P-No.]])</f>
        <v>0</v>
      </c>
      <c r="V47" s="89">
        <v>39</v>
      </c>
      <c r="W47" s="11">
        <f>IF(Tabelle132[[#This Row],[WAZ2]]&gt;39,1,Tabelle132[[#This Row],[WAZ2]]/39)/IF(Tabelle132[[#This Row],[SPLIT]]="YES",2,1)</f>
        <v>1</v>
      </c>
      <c r="X47" s="93">
        <v>5543</v>
      </c>
      <c r="Y4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7" s="21" cm="1">
        <f t="array" ref="Z4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5543</v>
      </c>
      <c r="AA4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7" s="21" cm="1">
        <f t="array" ref="AB4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5543</v>
      </c>
      <c r="AC4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7" s="21" cm="1">
        <f t="array" ref="AD4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5543</v>
      </c>
      <c r="AE4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7" s="21" cm="1">
        <f t="array" ref="AF4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5543</v>
      </c>
      <c r="AG4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7" s="21" cm="1">
        <f t="array" ref="AH4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5543</v>
      </c>
      <c r="AI4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7" s="21" cm="1">
        <f t="array" ref="AJ4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5543</v>
      </c>
      <c r="AK4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7" s="21" cm="1">
        <f t="array" ref="AL4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5543</v>
      </c>
      <c r="AM4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7" s="21" cm="1">
        <f t="array" ref="AN4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5543</v>
      </c>
      <c r="AO4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7" s="21" cm="1">
        <f t="array" ref="AP4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5543</v>
      </c>
      <c r="AQ4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7" s="21" cm="1">
        <f t="array" ref="AR4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5543</v>
      </c>
      <c r="AS4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7" s="21" cm="1">
        <f t="array" ref="AT4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5543</v>
      </c>
      <c r="AU4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7" s="21" cm="1">
        <f t="array" ref="AV4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5543</v>
      </c>
      <c r="AW4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7" s="41">
        <f>SUMIFS(Tabelle132[[#This Row],[FTE 01]:[SAL 12]],Tabelle132[[#Headers],[FTE 01]:[SAL 12]],"*" &amp; "SAL" &amp;"*")</f>
        <v>66516</v>
      </c>
    </row>
    <row r="48" spans="1:50" ht="20.100000000000001" customHeight="1" x14ac:dyDescent="0.25">
      <c r="A48" s="61" t="s">
        <v>100</v>
      </c>
      <c r="B48" s="113" t="s">
        <v>1197</v>
      </c>
      <c r="C48" s="62" t="s">
        <v>53</v>
      </c>
      <c r="D48" s="107" t="s">
        <v>1214</v>
      </c>
      <c r="E48" s="108" t="s">
        <v>1214</v>
      </c>
      <c r="F48" s="63">
        <v>1006</v>
      </c>
      <c r="G48" s="111" t="str">
        <f>VLOOKUP(Tabelle132[[#This Row],[CC
(FIBU)]],INDEX!D:E,2,FALSE)</f>
        <v>Abteilung 49</v>
      </c>
      <c r="H48" s="117" t="s">
        <v>1285</v>
      </c>
      <c r="I48" s="64" t="s">
        <v>54</v>
      </c>
      <c r="J48" s="72">
        <v>36770</v>
      </c>
      <c r="K48" s="72"/>
      <c r="L48" s="73"/>
      <c r="M48" s="77">
        <v>2281</v>
      </c>
      <c r="N48" s="104" t="s">
        <v>1677</v>
      </c>
      <c r="O48" s="78">
        <v>36770</v>
      </c>
      <c r="P48" s="80"/>
      <c r="Q48" s="62" t="s">
        <v>55</v>
      </c>
      <c r="R48" s="5" t="str">
        <f ca="1">IF(Tabelle132[[#This Row],[STOPPED
ON]]&lt;&gt;"","STOPPED",IF(AND(Tabelle132[[#This Row],[ACT. VALID
TILL]]&lt;TODAY(),Tabelle132[[#This Row],[ACT. VALID
TILL]]&lt;&gt;""),"INACTIVE",IF(Tabelle132[[#This Row],[Employee]]="NN","RECRUITE",IF(Tabelle132[[#This Row],[ACT. VALID
FROM]]&gt;TODAY(),"INACTIVE","ACTIVE"))))</f>
        <v>ACTIVE</v>
      </c>
      <c r="S48" s="85"/>
      <c r="T48" s="85"/>
      <c r="U48" s="11">
        <f>COUNTIFS(Tabelle2[Function-
No.],Tabelle132[[#This Row],[FUNC.-NO]],Tabelle2[Pers-
No.],Tabelle132[[#This Row],[P-No.]])</f>
        <v>0</v>
      </c>
      <c r="V48" s="89">
        <v>39</v>
      </c>
      <c r="W48" s="11">
        <f>IF(Tabelle132[[#This Row],[WAZ2]]&gt;39,1,Tabelle132[[#This Row],[WAZ2]]/39)/IF(Tabelle132[[#This Row],[SPLIT]]="YES",2,1)</f>
        <v>1</v>
      </c>
      <c r="X48" s="93">
        <v>5446</v>
      </c>
      <c r="Y4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8" s="21" cm="1">
        <f t="array" ref="Z4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5446</v>
      </c>
      <c r="AA4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8" s="21" cm="1">
        <f t="array" ref="AB4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5446</v>
      </c>
      <c r="AC4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8" s="21" cm="1">
        <f t="array" ref="AD4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5446</v>
      </c>
      <c r="AE4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8" s="21" cm="1">
        <f t="array" ref="AF4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5446</v>
      </c>
      <c r="AG4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8" s="21" cm="1">
        <f t="array" ref="AH4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5446</v>
      </c>
      <c r="AI4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8" s="21" cm="1">
        <f t="array" ref="AJ4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5446</v>
      </c>
      <c r="AK4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8" s="21" cm="1">
        <f t="array" ref="AL4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5446</v>
      </c>
      <c r="AM4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8" s="21" cm="1">
        <f t="array" ref="AN4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5446</v>
      </c>
      <c r="AO4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8" s="21" cm="1">
        <f t="array" ref="AP4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5446</v>
      </c>
      <c r="AQ4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8" s="21" cm="1">
        <f t="array" ref="AR4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5446</v>
      </c>
      <c r="AS4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8" s="21" cm="1">
        <f t="array" ref="AT4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5446</v>
      </c>
      <c r="AU4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8" s="21" cm="1">
        <f t="array" ref="AV4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5446</v>
      </c>
      <c r="AW4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8" s="41">
        <f>SUMIFS(Tabelle132[[#This Row],[FTE 01]:[SAL 12]],Tabelle132[[#Headers],[FTE 01]:[SAL 12]],"*" &amp; "SAL" &amp;"*")</f>
        <v>65352</v>
      </c>
    </row>
    <row r="49" spans="1:50" ht="20.100000000000001" customHeight="1" x14ac:dyDescent="0.25">
      <c r="A49" s="61" t="s">
        <v>98</v>
      </c>
      <c r="B49" s="113" t="s">
        <v>1198</v>
      </c>
      <c r="C49" s="62" t="s">
        <v>53</v>
      </c>
      <c r="D49" s="107" t="s">
        <v>1214</v>
      </c>
      <c r="E49" s="108" t="s">
        <v>1214</v>
      </c>
      <c r="F49" s="63">
        <v>1006</v>
      </c>
      <c r="G49" s="111" t="str">
        <f>VLOOKUP(Tabelle132[[#This Row],[CC
(FIBU)]],INDEX!D:E,2,FALSE)</f>
        <v>Abteilung 49</v>
      </c>
      <c r="H49" s="117" t="s">
        <v>1285</v>
      </c>
      <c r="I49" s="64" t="s">
        <v>54</v>
      </c>
      <c r="J49" s="72">
        <v>38961</v>
      </c>
      <c r="K49" s="72"/>
      <c r="L49" s="73"/>
      <c r="M49" s="77">
        <v>2282</v>
      </c>
      <c r="N49" s="104" t="s">
        <v>1678</v>
      </c>
      <c r="O49" s="78">
        <v>38961</v>
      </c>
      <c r="P49" s="80"/>
      <c r="Q49" s="62" t="s">
        <v>55</v>
      </c>
      <c r="R49" s="5" t="str">
        <f ca="1">IF(Tabelle132[[#This Row],[STOPPED
ON]]&lt;&gt;"","STOPPED",IF(AND(Tabelle132[[#This Row],[ACT. VALID
TILL]]&lt;TODAY(),Tabelle132[[#This Row],[ACT. VALID
TILL]]&lt;&gt;""),"INACTIVE",IF(Tabelle132[[#This Row],[Employee]]="NN","RECRUITE",IF(Tabelle132[[#This Row],[ACT. VALID
FROM]]&gt;TODAY(),"INACTIVE","ACTIVE"))))</f>
        <v>ACTIVE</v>
      </c>
      <c r="S49" s="85"/>
      <c r="T49" s="85"/>
      <c r="U49" s="11">
        <f>COUNTIFS(Tabelle2[Function-
No.],Tabelle132[[#This Row],[FUNC.-NO]],Tabelle2[Pers-
No.],Tabelle132[[#This Row],[P-No.]])</f>
        <v>0</v>
      </c>
      <c r="V49" s="89">
        <v>39</v>
      </c>
      <c r="W49" s="11">
        <f>IF(Tabelle132[[#This Row],[WAZ2]]&gt;39,1,Tabelle132[[#This Row],[WAZ2]]/39)/IF(Tabelle132[[#This Row],[SPLIT]]="YES",2,1)</f>
        <v>1</v>
      </c>
      <c r="X49" s="93">
        <v>5390</v>
      </c>
      <c r="Y4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9" s="21" cm="1">
        <f t="array" ref="Z4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5390</v>
      </c>
      <c r="AA4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9" s="21" cm="1">
        <f t="array" ref="AB4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5390</v>
      </c>
      <c r="AC4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9" s="21" cm="1">
        <f t="array" ref="AD4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5390</v>
      </c>
      <c r="AE4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9" s="21" cm="1">
        <f t="array" ref="AF4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5390</v>
      </c>
      <c r="AG4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9" s="21" cm="1">
        <f t="array" ref="AH4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5390</v>
      </c>
      <c r="AI4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9" s="21" cm="1">
        <f t="array" ref="AJ4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5390</v>
      </c>
      <c r="AK4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9" s="21" cm="1">
        <f t="array" ref="AL4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5390</v>
      </c>
      <c r="AM4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9" s="21" cm="1">
        <f t="array" ref="AN4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5390</v>
      </c>
      <c r="AO4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9" s="21" cm="1">
        <f t="array" ref="AP4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5390</v>
      </c>
      <c r="AQ4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9" s="21" cm="1">
        <f t="array" ref="AR4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5390</v>
      </c>
      <c r="AS4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9" s="21" cm="1">
        <f t="array" ref="AT4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5390</v>
      </c>
      <c r="AU4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9" s="21" cm="1">
        <f t="array" ref="AV4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5390</v>
      </c>
      <c r="AW4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9" s="41">
        <f>SUMIFS(Tabelle132[[#This Row],[FTE 01]:[SAL 12]],Tabelle132[[#Headers],[FTE 01]:[SAL 12]],"*" &amp; "SAL" &amp;"*")</f>
        <v>64680</v>
      </c>
    </row>
    <row r="50" spans="1:50" ht="20.100000000000001" customHeight="1" x14ac:dyDescent="0.25">
      <c r="A50" s="61" t="s">
        <v>101</v>
      </c>
      <c r="B50" s="113" t="s">
        <v>1197</v>
      </c>
      <c r="C50" s="62" t="s">
        <v>53</v>
      </c>
      <c r="D50" s="107" t="s">
        <v>1214</v>
      </c>
      <c r="E50" s="108" t="s">
        <v>1214</v>
      </c>
      <c r="F50" s="63">
        <v>1006</v>
      </c>
      <c r="G50" s="111" t="str">
        <f>VLOOKUP(Tabelle132[[#This Row],[CC
(FIBU)]],INDEX!D:E,2,FALSE)</f>
        <v>Abteilung 49</v>
      </c>
      <c r="H50" s="117" t="s">
        <v>1285</v>
      </c>
      <c r="I50" s="64" t="s">
        <v>54</v>
      </c>
      <c r="J50" s="72">
        <v>35856</v>
      </c>
      <c r="K50" s="72"/>
      <c r="L50" s="73"/>
      <c r="M50" s="77">
        <v>2283</v>
      </c>
      <c r="N50" s="104" t="s">
        <v>1679</v>
      </c>
      <c r="O50" s="78">
        <v>35856</v>
      </c>
      <c r="P50" s="80"/>
      <c r="Q50" s="62" t="s">
        <v>55</v>
      </c>
      <c r="R50" s="5" t="str">
        <f ca="1">IF(Tabelle132[[#This Row],[STOPPED
ON]]&lt;&gt;"","STOPPED",IF(AND(Tabelle132[[#This Row],[ACT. VALID
TILL]]&lt;TODAY(),Tabelle132[[#This Row],[ACT. VALID
TILL]]&lt;&gt;""),"INACTIVE",IF(Tabelle132[[#This Row],[Employee]]="NN","RECRUITE",IF(Tabelle132[[#This Row],[ACT. VALID
FROM]]&gt;TODAY(),"INACTIVE","ACTIVE"))))</f>
        <v>ACTIVE</v>
      </c>
      <c r="S50" s="85"/>
      <c r="T50" s="85"/>
      <c r="U50" s="11">
        <f>COUNTIFS(Tabelle2[Function-
No.],Tabelle132[[#This Row],[FUNC.-NO]],Tabelle2[Pers-
No.],Tabelle132[[#This Row],[P-No.]])</f>
        <v>0</v>
      </c>
      <c r="V50" s="89">
        <v>39</v>
      </c>
      <c r="W50" s="11">
        <f>IF(Tabelle132[[#This Row],[WAZ2]]&gt;39,1,Tabelle132[[#This Row],[WAZ2]]/39)/IF(Tabelle132[[#This Row],[SPLIT]]="YES",2,1)</f>
        <v>1</v>
      </c>
      <c r="X50" s="93">
        <v>5398</v>
      </c>
      <c r="Y5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0" s="21" cm="1">
        <f t="array" ref="Z5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5398</v>
      </c>
      <c r="AA5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0" s="21" cm="1">
        <f t="array" ref="AB5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5398</v>
      </c>
      <c r="AC5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0" s="21" cm="1">
        <f t="array" ref="AD5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5398</v>
      </c>
      <c r="AE5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0" s="21" cm="1">
        <f t="array" ref="AF5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5398</v>
      </c>
      <c r="AG5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0" s="21" cm="1">
        <f t="array" ref="AH5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5398</v>
      </c>
      <c r="AI5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0" s="21" cm="1">
        <f t="array" ref="AJ5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5398</v>
      </c>
      <c r="AK5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0" s="21" cm="1">
        <f t="array" ref="AL5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5398</v>
      </c>
      <c r="AM5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0" s="21" cm="1">
        <f t="array" ref="AN5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5398</v>
      </c>
      <c r="AO5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0" s="21" cm="1">
        <f t="array" ref="AP5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5398</v>
      </c>
      <c r="AQ5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0" s="21" cm="1">
        <f t="array" ref="AR5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5398</v>
      </c>
      <c r="AS5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0" s="21" cm="1">
        <f t="array" ref="AT5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5398</v>
      </c>
      <c r="AU5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0" s="21" cm="1">
        <f t="array" ref="AV5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5398</v>
      </c>
      <c r="AW5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0" s="41">
        <f>SUMIFS(Tabelle132[[#This Row],[FTE 01]:[SAL 12]],Tabelle132[[#Headers],[FTE 01]:[SAL 12]],"*" &amp; "SAL" &amp;"*")</f>
        <v>64776</v>
      </c>
    </row>
    <row r="51" spans="1:50" ht="20.100000000000001" customHeight="1" x14ac:dyDescent="0.25">
      <c r="A51" s="61" t="s">
        <v>102</v>
      </c>
      <c r="B51" s="113" t="s">
        <v>1198</v>
      </c>
      <c r="C51" s="62" t="s">
        <v>53</v>
      </c>
      <c r="D51" s="107" t="s">
        <v>1214</v>
      </c>
      <c r="E51" s="108" t="s">
        <v>1214</v>
      </c>
      <c r="F51" s="63">
        <v>1006</v>
      </c>
      <c r="G51" s="111" t="str">
        <f>VLOOKUP(Tabelle132[[#This Row],[CC
(FIBU)]],INDEX!D:E,2,FALSE)</f>
        <v>Abteilung 49</v>
      </c>
      <c r="H51" s="117" t="s">
        <v>1285</v>
      </c>
      <c r="I51" s="64" t="s">
        <v>54</v>
      </c>
      <c r="J51" s="72">
        <v>40057</v>
      </c>
      <c r="K51" s="72"/>
      <c r="L51" s="73"/>
      <c r="M51" s="77">
        <v>2653</v>
      </c>
      <c r="N51" s="104" t="s">
        <v>2049</v>
      </c>
      <c r="O51" s="78">
        <v>40057</v>
      </c>
      <c r="P51" s="80"/>
      <c r="Q51" s="62" t="s">
        <v>55</v>
      </c>
      <c r="R51" s="5" t="str">
        <f ca="1">IF(Tabelle132[[#This Row],[STOPPED
ON]]&lt;&gt;"","STOPPED",IF(AND(Tabelle132[[#This Row],[ACT. VALID
TILL]]&lt;TODAY(),Tabelle132[[#This Row],[ACT. VALID
TILL]]&lt;&gt;""),"INACTIVE",IF(Tabelle132[[#This Row],[Employee]]="NN","RECRUITE",IF(Tabelle132[[#This Row],[ACT. VALID
FROM]]&gt;TODAY(),"INACTIVE","ACTIVE"))))</f>
        <v>ACTIVE</v>
      </c>
      <c r="S51" s="85"/>
      <c r="T51" s="85"/>
      <c r="U51" s="11">
        <f>COUNTIFS(Tabelle2[Function-
No.],Tabelle132[[#This Row],[FUNC.-NO]],Tabelle2[Pers-
No.],Tabelle132[[#This Row],[P-No.]])</f>
        <v>0</v>
      </c>
      <c r="V51" s="89">
        <v>39</v>
      </c>
      <c r="W51" s="11">
        <f>IF(Tabelle132[[#This Row],[WAZ2]]&gt;39,1,Tabelle132[[#This Row],[WAZ2]]/39)/IF(Tabelle132[[#This Row],[SPLIT]]="YES",2,1)</f>
        <v>1</v>
      </c>
      <c r="X51" s="93">
        <v>5318</v>
      </c>
      <c r="Y5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1" s="21" cm="1">
        <f t="array" ref="Z5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5318</v>
      </c>
      <c r="AA5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1" s="21" cm="1">
        <f t="array" ref="AB5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5318</v>
      </c>
      <c r="AC5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1" s="21" cm="1">
        <f t="array" ref="AD5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5318</v>
      </c>
      <c r="AE5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1" s="21" cm="1">
        <f t="array" ref="AF5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5318</v>
      </c>
      <c r="AG5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1" s="21" cm="1">
        <f t="array" ref="AH5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5318</v>
      </c>
      <c r="AI5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1" s="21" cm="1">
        <f t="array" ref="AJ5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5318</v>
      </c>
      <c r="AK5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1" s="21" cm="1">
        <f t="array" ref="AL5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5318</v>
      </c>
      <c r="AM5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1" s="21" cm="1">
        <f t="array" ref="AN5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5318</v>
      </c>
      <c r="AO5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1" s="21" cm="1">
        <f t="array" ref="AP5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5318</v>
      </c>
      <c r="AQ5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1" s="21" cm="1">
        <f t="array" ref="AR5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5318</v>
      </c>
      <c r="AS5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1" s="21" cm="1">
        <f t="array" ref="AT5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5318</v>
      </c>
      <c r="AU5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1" s="21" cm="1">
        <f t="array" ref="AV5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5318</v>
      </c>
      <c r="AW5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1" s="41">
        <f>SUMIFS(Tabelle132[[#This Row],[FTE 01]:[SAL 12]],Tabelle132[[#Headers],[FTE 01]:[SAL 12]],"*" &amp; "SAL" &amp;"*")</f>
        <v>63816</v>
      </c>
    </row>
    <row r="52" spans="1:50" ht="20.100000000000001" customHeight="1" x14ac:dyDescent="0.25">
      <c r="A52" s="61" t="s">
        <v>99</v>
      </c>
      <c r="B52" s="113" t="s">
        <v>1197</v>
      </c>
      <c r="C52" s="62" t="s">
        <v>53</v>
      </c>
      <c r="D52" s="107" t="s">
        <v>1214</v>
      </c>
      <c r="E52" s="108" t="s">
        <v>1214</v>
      </c>
      <c r="F52" s="63">
        <v>1006</v>
      </c>
      <c r="G52" s="111" t="str">
        <f>VLOOKUP(Tabelle132[[#This Row],[CC
(FIBU)]],INDEX!D:E,2,FALSE)</f>
        <v>Abteilung 49</v>
      </c>
      <c r="H52" s="117" t="s">
        <v>1285</v>
      </c>
      <c r="I52" s="64" t="s">
        <v>54</v>
      </c>
      <c r="J52" s="72">
        <v>35065</v>
      </c>
      <c r="K52" s="72"/>
      <c r="L52" s="73"/>
      <c r="M52" s="77">
        <v>2654</v>
      </c>
      <c r="N52" s="104" t="s">
        <v>2050</v>
      </c>
      <c r="O52" s="78">
        <v>35065</v>
      </c>
      <c r="P52" s="80"/>
      <c r="Q52" s="62" t="s">
        <v>55</v>
      </c>
      <c r="R52" s="5" t="str">
        <f ca="1">IF(Tabelle132[[#This Row],[STOPPED
ON]]&lt;&gt;"","STOPPED",IF(AND(Tabelle132[[#This Row],[ACT. VALID
TILL]]&lt;TODAY(),Tabelle132[[#This Row],[ACT. VALID
TILL]]&lt;&gt;""),"INACTIVE",IF(Tabelle132[[#This Row],[Employee]]="NN","RECRUITE",IF(Tabelle132[[#This Row],[ACT. VALID
FROM]]&gt;TODAY(),"INACTIVE","ACTIVE"))))</f>
        <v>ACTIVE</v>
      </c>
      <c r="S52" s="85"/>
      <c r="T52" s="85"/>
      <c r="U52" s="11">
        <f>COUNTIFS(Tabelle2[Function-
No.],Tabelle132[[#This Row],[FUNC.-NO]],Tabelle2[Pers-
No.],Tabelle132[[#This Row],[P-No.]])</f>
        <v>0</v>
      </c>
      <c r="V52" s="89">
        <v>39</v>
      </c>
      <c r="W52" s="11">
        <f>IF(Tabelle132[[#This Row],[WAZ2]]&gt;39,1,Tabelle132[[#This Row],[WAZ2]]/39)/IF(Tabelle132[[#This Row],[SPLIT]]="YES",2,1)</f>
        <v>1</v>
      </c>
      <c r="X52" s="93">
        <v>5417</v>
      </c>
      <c r="Y5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2" s="21" cm="1">
        <f t="array" ref="Z5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5417</v>
      </c>
      <c r="AA5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2" s="21" cm="1">
        <f t="array" ref="AB5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5417</v>
      </c>
      <c r="AC5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2" s="21" cm="1">
        <f t="array" ref="AD5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5417</v>
      </c>
      <c r="AE5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2" s="21" cm="1">
        <f t="array" ref="AF5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5417</v>
      </c>
      <c r="AG5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2" s="21" cm="1">
        <f t="array" ref="AH5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5417</v>
      </c>
      <c r="AI5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2" s="21" cm="1">
        <f t="array" ref="AJ5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5417</v>
      </c>
      <c r="AK5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2" s="21" cm="1">
        <f t="array" ref="AL5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5417</v>
      </c>
      <c r="AM5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2" s="21" cm="1">
        <f t="array" ref="AN5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5417</v>
      </c>
      <c r="AO5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2" s="21" cm="1">
        <f t="array" ref="AP5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5417</v>
      </c>
      <c r="AQ5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2" s="21" cm="1">
        <f t="array" ref="AR5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5417</v>
      </c>
      <c r="AS5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2" s="21" cm="1">
        <f t="array" ref="AT5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5417</v>
      </c>
      <c r="AU5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2" s="21" cm="1">
        <f t="array" ref="AV5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5417</v>
      </c>
      <c r="AW5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2" s="41">
        <f>SUMIFS(Tabelle132[[#This Row],[FTE 01]:[SAL 12]],Tabelle132[[#Headers],[FTE 01]:[SAL 12]],"*" &amp; "SAL" &amp;"*")</f>
        <v>65004</v>
      </c>
    </row>
    <row r="53" spans="1:50" ht="20.100000000000001" customHeight="1" x14ac:dyDescent="0.25">
      <c r="A53" s="61" t="s">
        <v>117</v>
      </c>
      <c r="B53" s="113" t="s">
        <v>883</v>
      </c>
      <c r="C53" s="62" t="s">
        <v>53</v>
      </c>
      <c r="D53" s="107" t="s">
        <v>1214</v>
      </c>
      <c r="E53" s="108" t="s">
        <v>1214</v>
      </c>
      <c r="F53" s="63">
        <v>1007</v>
      </c>
      <c r="G53" s="111" t="str">
        <f>VLOOKUP(Tabelle132[[#This Row],[CC
(FIBU)]],INDEX!D:E,2,FALSE)</f>
        <v>Abteilung 50</v>
      </c>
      <c r="H53" s="117" t="s">
        <v>1316</v>
      </c>
      <c r="I53" s="64" t="s">
        <v>54</v>
      </c>
      <c r="J53" s="72">
        <v>43344</v>
      </c>
      <c r="K53" s="72">
        <v>44620</v>
      </c>
      <c r="L53" s="73"/>
      <c r="M53" s="77">
        <v>2501</v>
      </c>
      <c r="N53" s="104" t="s">
        <v>1897</v>
      </c>
      <c r="O53" s="78">
        <v>43344</v>
      </c>
      <c r="P53" s="80">
        <v>44620</v>
      </c>
      <c r="Q53" s="62" t="s">
        <v>104</v>
      </c>
      <c r="R53" s="5" t="str">
        <f ca="1">IF(Tabelle132[[#This Row],[STOPPED
ON]]&lt;&gt;"","STOPPED",IF(AND(Tabelle132[[#This Row],[ACT. VALID
TILL]]&lt;TODAY(),Tabelle132[[#This Row],[ACT. VALID
TILL]]&lt;&gt;""),"INACTIVE",IF(Tabelle132[[#This Row],[Employee]]="NN","RECRUITE",IF(Tabelle132[[#This Row],[ACT. VALID
FROM]]&gt;TODAY(),"INACTIVE","ACTIVE"))))</f>
        <v>ACTIVE</v>
      </c>
      <c r="S53" s="85"/>
      <c r="T53" s="85"/>
      <c r="U53" s="11">
        <f>COUNTIFS(Tabelle2[Function-
No.],Tabelle132[[#This Row],[FUNC.-NO]],Tabelle2[Pers-
No.],Tabelle132[[#This Row],[P-No.]])</f>
        <v>0</v>
      </c>
      <c r="V53" s="89">
        <v>39</v>
      </c>
      <c r="W53" s="11">
        <f>IF(Tabelle132[[#This Row],[WAZ2]]&gt;39,1,Tabelle132[[#This Row],[WAZ2]]/39)/IF(Tabelle132[[#This Row],[SPLIT]]="YES",2,1)</f>
        <v>1</v>
      </c>
      <c r="X53" s="93">
        <v>5036</v>
      </c>
      <c r="Y5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3" s="21" cm="1">
        <f t="array" ref="Z5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5036</v>
      </c>
      <c r="AA5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3" s="21" cm="1">
        <f t="array" ref="AB5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5036</v>
      </c>
      <c r="AC5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3" s="21" cm="1">
        <f t="array" ref="AD5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5036</v>
      </c>
      <c r="AE5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3" s="21" cm="1">
        <f t="array" ref="AF5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5036</v>
      </c>
      <c r="AG5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3" s="21" cm="1">
        <f t="array" ref="AH5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5036</v>
      </c>
      <c r="AI5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3" s="21" cm="1">
        <f t="array" ref="AJ5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5036</v>
      </c>
      <c r="AK5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3" s="21" cm="1">
        <f t="array" ref="AL5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5036</v>
      </c>
      <c r="AM5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3" s="21" cm="1">
        <f t="array" ref="AN5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5036</v>
      </c>
      <c r="AO5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3" s="21" cm="1">
        <f t="array" ref="AP5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5036</v>
      </c>
      <c r="AQ5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3" s="21" cm="1">
        <f t="array" ref="AR5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5036</v>
      </c>
      <c r="AS5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3" s="21" cm="1">
        <f t="array" ref="AT5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5036</v>
      </c>
      <c r="AU5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3" s="21" cm="1">
        <f t="array" ref="AV5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3" s="41">
        <f>SUMIFS(Tabelle132[[#This Row],[FTE 01]:[SAL 12]],Tabelle132[[#Headers],[FTE 01]:[SAL 12]],"*" &amp; "SAL" &amp;"*")</f>
        <v>55396</v>
      </c>
    </row>
    <row r="54" spans="1:50" ht="20.100000000000001" customHeight="1" x14ac:dyDescent="0.25">
      <c r="A54" s="61" t="s">
        <v>110</v>
      </c>
      <c r="B54" s="113" t="s">
        <v>883</v>
      </c>
      <c r="C54" s="62" t="s">
        <v>53</v>
      </c>
      <c r="D54" s="107" t="s">
        <v>1214</v>
      </c>
      <c r="E54" s="108" t="s">
        <v>1214</v>
      </c>
      <c r="F54" s="63">
        <v>1007</v>
      </c>
      <c r="G54" s="111" t="str">
        <f>VLOOKUP(Tabelle132[[#This Row],[CC
(FIBU)]],INDEX!D:E,2,FALSE)</f>
        <v>Abteilung 50</v>
      </c>
      <c r="H54" s="117" t="s">
        <v>1316</v>
      </c>
      <c r="I54" s="64" t="s">
        <v>54</v>
      </c>
      <c r="J54" s="72">
        <v>43344</v>
      </c>
      <c r="K54" s="72">
        <v>44620</v>
      </c>
      <c r="L54" s="73"/>
      <c r="M54" s="77">
        <v>2502</v>
      </c>
      <c r="N54" s="104" t="s">
        <v>1898</v>
      </c>
      <c r="O54" s="78">
        <v>43344</v>
      </c>
      <c r="P54" s="80">
        <v>44620</v>
      </c>
      <c r="Q54" s="62" t="s">
        <v>104</v>
      </c>
      <c r="R54" s="5" t="str">
        <f ca="1">IF(Tabelle132[[#This Row],[STOPPED
ON]]&lt;&gt;"","STOPPED",IF(AND(Tabelle132[[#This Row],[ACT. VALID
TILL]]&lt;TODAY(),Tabelle132[[#This Row],[ACT. VALID
TILL]]&lt;&gt;""),"INACTIVE",IF(Tabelle132[[#This Row],[Employee]]="NN","RECRUITE",IF(Tabelle132[[#This Row],[ACT. VALID
FROM]]&gt;TODAY(),"INACTIVE","ACTIVE"))))</f>
        <v>ACTIVE</v>
      </c>
      <c r="S54" s="85"/>
      <c r="T54" s="85"/>
      <c r="U54" s="11">
        <f>COUNTIFS(Tabelle2[Function-
No.],Tabelle132[[#This Row],[FUNC.-NO]],Tabelle2[Pers-
No.],Tabelle132[[#This Row],[P-No.]])</f>
        <v>0</v>
      </c>
      <c r="V54" s="89">
        <v>39</v>
      </c>
      <c r="W54" s="11">
        <f>IF(Tabelle132[[#This Row],[WAZ2]]&gt;39,1,Tabelle132[[#This Row],[WAZ2]]/39)/IF(Tabelle132[[#This Row],[SPLIT]]="YES",2,1)</f>
        <v>1</v>
      </c>
      <c r="X54" s="93">
        <v>5034</v>
      </c>
      <c r="Y5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4" s="21" cm="1">
        <f t="array" ref="Z5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5034</v>
      </c>
      <c r="AA5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4" s="21" cm="1">
        <f t="array" ref="AB5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5034</v>
      </c>
      <c r="AC5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4" s="21" cm="1">
        <f t="array" ref="AD5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5034</v>
      </c>
      <c r="AE5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4" s="21" cm="1">
        <f t="array" ref="AF5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5034</v>
      </c>
      <c r="AG5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4" s="21" cm="1">
        <f t="array" ref="AH5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5034</v>
      </c>
      <c r="AI5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4" s="21" cm="1">
        <f t="array" ref="AJ5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5034</v>
      </c>
      <c r="AK5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4" s="21" cm="1">
        <f t="array" ref="AL5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5034</v>
      </c>
      <c r="AM5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4" s="21" cm="1">
        <f t="array" ref="AN5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5034</v>
      </c>
      <c r="AO5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4" s="21" cm="1">
        <f t="array" ref="AP5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5034</v>
      </c>
      <c r="AQ5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4" s="21" cm="1">
        <f t="array" ref="AR5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5034</v>
      </c>
      <c r="AS5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4" s="21" cm="1">
        <f t="array" ref="AT5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5034</v>
      </c>
      <c r="AU5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4" s="21" cm="1">
        <f t="array" ref="AV5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4" s="41">
        <f>SUMIFS(Tabelle132[[#This Row],[FTE 01]:[SAL 12]],Tabelle132[[#Headers],[FTE 01]:[SAL 12]],"*" &amp; "SAL" &amp;"*")</f>
        <v>55374</v>
      </c>
    </row>
    <row r="55" spans="1:50" ht="20.100000000000001" customHeight="1" x14ac:dyDescent="0.25">
      <c r="A55" s="61" t="s">
        <v>106</v>
      </c>
      <c r="B55" s="113" t="s">
        <v>883</v>
      </c>
      <c r="C55" s="62" t="s">
        <v>53</v>
      </c>
      <c r="D55" s="107" t="s">
        <v>1214</v>
      </c>
      <c r="E55" s="108" t="s">
        <v>1214</v>
      </c>
      <c r="F55" s="63">
        <v>1007</v>
      </c>
      <c r="G55" s="111" t="str">
        <f>VLOOKUP(Tabelle132[[#This Row],[CC
(FIBU)]],INDEX!D:E,2,FALSE)</f>
        <v>Abteilung 50</v>
      </c>
      <c r="H55" s="117" t="s">
        <v>1316</v>
      </c>
      <c r="I55" s="64" t="s">
        <v>54</v>
      </c>
      <c r="J55" s="72">
        <v>43344</v>
      </c>
      <c r="K55" s="72">
        <v>44620</v>
      </c>
      <c r="L55" s="73"/>
      <c r="M55" s="77">
        <v>2503</v>
      </c>
      <c r="N55" s="104" t="s">
        <v>1899</v>
      </c>
      <c r="O55" s="78">
        <v>43344</v>
      </c>
      <c r="P55" s="80">
        <v>44620</v>
      </c>
      <c r="Q55" s="62" t="s">
        <v>104</v>
      </c>
      <c r="R55" s="5" t="str">
        <f ca="1">IF(Tabelle132[[#This Row],[STOPPED
ON]]&lt;&gt;"","STOPPED",IF(AND(Tabelle132[[#This Row],[ACT. VALID
TILL]]&lt;TODAY(),Tabelle132[[#This Row],[ACT. VALID
TILL]]&lt;&gt;""),"INACTIVE",IF(Tabelle132[[#This Row],[Employee]]="NN","RECRUITE",IF(Tabelle132[[#This Row],[ACT. VALID
FROM]]&gt;TODAY(),"INACTIVE","ACTIVE"))))</f>
        <v>ACTIVE</v>
      </c>
      <c r="S55" s="85"/>
      <c r="T55" s="85"/>
      <c r="U55" s="11">
        <f>COUNTIFS(Tabelle2[Function-
No.],Tabelle132[[#This Row],[FUNC.-NO]],Tabelle2[Pers-
No.],Tabelle132[[#This Row],[P-No.]])</f>
        <v>0</v>
      </c>
      <c r="V55" s="89">
        <v>39</v>
      </c>
      <c r="W55" s="11">
        <f>IF(Tabelle132[[#This Row],[WAZ2]]&gt;39,1,Tabelle132[[#This Row],[WAZ2]]/39)/IF(Tabelle132[[#This Row],[SPLIT]]="YES",2,1)</f>
        <v>1</v>
      </c>
      <c r="X55" s="93">
        <v>5032</v>
      </c>
      <c r="Y5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5" s="21" cm="1">
        <f t="array" ref="Z5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5032</v>
      </c>
      <c r="AA5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5" s="21" cm="1">
        <f t="array" ref="AB5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5032</v>
      </c>
      <c r="AC5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5" s="21" cm="1">
        <f t="array" ref="AD5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5032</v>
      </c>
      <c r="AE5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5" s="21" cm="1">
        <f t="array" ref="AF5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5032</v>
      </c>
      <c r="AG5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5" s="21" cm="1">
        <f t="array" ref="AH5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5032</v>
      </c>
      <c r="AI5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5" s="21" cm="1">
        <f t="array" ref="AJ5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5032</v>
      </c>
      <c r="AK5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5" s="21" cm="1">
        <f t="array" ref="AL5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5032</v>
      </c>
      <c r="AM5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5" s="21" cm="1">
        <f t="array" ref="AN5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5032</v>
      </c>
      <c r="AO5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5" s="21" cm="1">
        <f t="array" ref="AP5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5032</v>
      </c>
      <c r="AQ5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5" s="21" cm="1">
        <f t="array" ref="AR5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5032</v>
      </c>
      <c r="AS5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5" s="21" cm="1">
        <f t="array" ref="AT5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5032</v>
      </c>
      <c r="AU5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5" s="21" cm="1">
        <f t="array" ref="AV5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5" s="41">
        <f>SUMIFS(Tabelle132[[#This Row],[FTE 01]:[SAL 12]],Tabelle132[[#Headers],[FTE 01]:[SAL 12]],"*" &amp; "SAL" &amp;"*")</f>
        <v>55352</v>
      </c>
    </row>
    <row r="56" spans="1:50" ht="20.100000000000001" customHeight="1" x14ac:dyDescent="0.25">
      <c r="A56" s="61" t="s">
        <v>125</v>
      </c>
      <c r="B56" s="113" t="s">
        <v>885</v>
      </c>
      <c r="C56" s="62" t="s">
        <v>53</v>
      </c>
      <c r="D56" s="107" t="s">
        <v>1214</v>
      </c>
      <c r="E56" s="108" t="s">
        <v>1214</v>
      </c>
      <c r="F56" s="63">
        <v>1007</v>
      </c>
      <c r="G56" s="111" t="str">
        <f>VLOOKUP(Tabelle132[[#This Row],[CC
(FIBU)]],INDEX!D:E,2,FALSE)</f>
        <v>Abteilung 50</v>
      </c>
      <c r="H56" s="117" t="s">
        <v>1316</v>
      </c>
      <c r="I56" s="64" t="s">
        <v>54</v>
      </c>
      <c r="J56" s="72">
        <v>43344</v>
      </c>
      <c r="K56" s="72">
        <v>44620</v>
      </c>
      <c r="L56" s="73"/>
      <c r="M56" s="77">
        <v>2505</v>
      </c>
      <c r="N56" s="104" t="s">
        <v>1901</v>
      </c>
      <c r="O56" s="78">
        <v>43344</v>
      </c>
      <c r="P56" s="80">
        <v>44620</v>
      </c>
      <c r="Q56" s="62" t="s">
        <v>104</v>
      </c>
      <c r="R56" s="5" t="str">
        <f ca="1">IF(Tabelle132[[#This Row],[STOPPED
ON]]&lt;&gt;"","STOPPED",IF(AND(Tabelle132[[#This Row],[ACT. VALID
TILL]]&lt;TODAY(),Tabelle132[[#This Row],[ACT. VALID
TILL]]&lt;&gt;""),"INACTIVE",IF(Tabelle132[[#This Row],[Employee]]="NN","RECRUITE",IF(Tabelle132[[#This Row],[ACT. VALID
FROM]]&gt;TODAY(),"INACTIVE","ACTIVE"))))</f>
        <v>ACTIVE</v>
      </c>
      <c r="S56" s="85"/>
      <c r="T56" s="85"/>
      <c r="U56" s="11">
        <f>COUNTIFS(Tabelle2[Function-
No.],Tabelle132[[#This Row],[FUNC.-NO]],Tabelle2[Pers-
No.],Tabelle132[[#This Row],[P-No.]])</f>
        <v>1</v>
      </c>
      <c r="V56" s="89">
        <v>39</v>
      </c>
      <c r="W56" s="11">
        <f>IF(Tabelle132[[#This Row],[WAZ2]]&gt;39,1,Tabelle132[[#This Row],[WAZ2]]/39)/IF(Tabelle132[[#This Row],[SPLIT]]="YES",2,1)</f>
        <v>1</v>
      </c>
      <c r="X56" s="93">
        <v>5039</v>
      </c>
      <c r="Y56"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56" s="21" cm="1">
        <f t="array" ref="Z5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6" s="21" cm="1">
        <f t="array" ref="AB5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3576.0645161290327</v>
      </c>
      <c r="AC5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6" s="21" cm="1">
        <f t="array" ref="AD5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5039</v>
      </c>
      <c r="AE5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6" s="21" cm="1">
        <f t="array" ref="AF5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5039</v>
      </c>
      <c r="AG5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6" s="21" cm="1">
        <f t="array" ref="AH5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5039</v>
      </c>
      <c r="AI5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6" s="21" cm="1">
        <f t="array" ref="AJ5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5039</v>
      </c>
      <c r="AK5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6" s="21" cm="1">
        <f t="array" ref="AL5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5039</v>
      </c>
      <c r="AM5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6" s="21" cm="1">
        <f t="array" ref="AN5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5039</v>
      </c>
      <c r="AO5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6" s="21" cm="1">
        <f t="array" ref="AP5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5039</v>
      </c>
      <c r="AQ5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6" s="21" cm="1">
        <f t="array" ref="AR5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5039</v>
      </c>
      <c r="AS5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6" s="21" cm="1">
        <f t="array" ref="AT5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5039</v>
      </c>
      <c r="AU5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6" s="21" cm="1">
        <f t="array" ref="AV5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6" s="41">
        <f>SUMIFS(Tabelle132[[#This Row],[FTE 01]:[SAL 12]],Tabelle132[[#Headers],[FTE 01]:[SAL 12]],"*" &amp; "SAL" &amp;"*")</f>
        <v>48927.06451612903</v>
      </c>
    </row>
    <row r="57" spans="1:50" ht="20.100000000000001" customHeight="1" x14ac:dyDescent="0.25">
      <c r="A57" s="61" t="s">
        <v>119</v>
      </c>
      <c r="B57" s="113" t="s">
        <v>883</v>
      </c>
      <c r="C57" s="62" t="s">
        <v>53</v>
      </c>
      <c r="D57" s="107" t="s">
        <v>1214</v>
      </c>
      <c r="E57" s="108" t="s">
        <v>1214</v>
      </c>
      <c r="F57" s="63">
        <v>1007</v>
      </c>
      <c r="G57" s="111" t="str">
        <f>VLOOKUP(Tabelle132[[#This Row],[CC
(FIBU)]],INDEX!D:E,2,FALSE)</f>
        <v>Abteilung 50</v>
      </c>
      <c r="H57" s="117" t="s">
        <v>1316</v>
      </c>
      <c r="I57" s="64" t="s">
        <v>54</v>
      </c>
      <c r="J57" s="72">
        <v>43344</v>
      </c>
      <c r="K57" s="72">
        <v>44620</v>
      </c>
      <c r="L57" s="73"/>
      <c r="M57" s="77">
        <v>2506</v>
      </c>
      <c r="N57" s="104" t="s">
        <v>1902</v>
      </c>
      <c r="O57" s="78">
        <v>43344</v>
      </c>
      <c r="P57" s="80">
        <v>44620</v>
      </c>
      <c r="Q57" s="62" t="s">
        <v>104</v>
      </c>
      <c r="R57" s="5" t="str">
        <f ca="1">IF(Tabelle132[[#This Row],[STOPPED
ON]]&lt;&gt;"","STOPPED",IF(AND(Tabelle132[[#This Row],[ACT. VALID
TILL]]&lt;TODAY(),Tabelle132[[#This Row],[ACT. VALID
TILL]]&lt;&gt;""),"INACTIVE",IF(Tabelle132[[#This Row],[Employee]]="NN","RECRUITE",IF(Tabelle132[[#This Row],[ACT. VALID
FROM]]&gt;TODAY(),"INACTIVE","ACTIVE"))))</f>
        <v>ACTIVE</v>
      </c>
      <c r="S57" s="85"/>
      <c r="T57" s="85"/>
      <c r="U57" s="11">
        <f>COUNTIFS(Tabelle2[Function-
No.],Tabelle132[[#This Row],[FUNC.-NO]],Tabelle2[Pers-
No.],Tabelle132[[#This Row],[P-No.]])</f>
        <v>0</v>
      </c>
      <c r="V57" s="89">
        <v>39</v>
      </c>
      <c r="W57" s="11">
        <f>IF(Tabelle132[[#This Row],[WAZ2]]&gt;39,1,Tabelle132[[#This Row],[WAZ2]]/39)/IF(Tabelle132[[#This Row],[SPLIT]]="YES",2,1)</f>
        <v>1</v>
      </c>
      <c r="X57" s="93">
        <v>5037</v>
      </c>
      <c r="Y5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7" s="21" cm="1">
        <f t="array" ref="Z5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5037</v>
      </c>
      <c r="AA5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7" s="21" cm="1">
        <f t="array" ref="AB5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5037</v>
      </c>
      <c r="AC5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7" s="21" cm="1">
        <f t="array" ref="AD5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5037</v>
      </c>
      <c r="AE5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7" s="21" cm="1">
        <f t="array" ref="AF5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5037</v>
      </c>
      <c r="AG5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7" s="21" cm="1">
        <f t="array" ref="AH5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5037</v>
      </c>
      <c r="AI5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7" s="21" cm="1">
        <f t="array" ref="AJ5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5037</v>
      </c>
      <c r="AK5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7" s="21" cm="1">
        <f t="array" ref="AL5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5037</v>
      </c>
      <c r="AM5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7" s="21" cm="1">
        <f t="array" ref="AN5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5037</v>
      </c>
      <c r="AO5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7" s="21" cm="1">
        <f t="array" ref="AP5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5037</v>
      </c>
      <c r="AQ5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7" s="21" cm="1">
        <f t="array" ref="AR5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5037</v>
      </c>
      <c r="AS5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7" s="21" cm="1">
        <f t="array" ref="AT5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5037</v>
      </c>
      <c r="AU5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7" s="21" cm="1">
        <f t="array" ref="AV5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7" s="41">
        <f>SUMIFS(Tabelle132[[#This Row],[FTE 01]:[SAL 12]],Tabelle132[[#Headers],[FTE 01]:[SAL 12]],"*" &amp; "SAL" &amp;"*")</f>
        <v>55407</v>
      </c>
    </row>
    <row r="58" spans="1:50" ht="20.100000000000001" customHeight="1" x14ac:dyDescent="0.25">
      <c r="A58" s="61" t="s">
        <v>124</v>
      </c>
      <c r="B58" s="113" t="s">
        <v>885</v>
      </c>
      <c r="C58" s="62" t="s">
        <v>53</v>
      </c>
      <c r="D58" s="107" t="s">
        <v>1214</v>
      </c>
      <c r="E58" s="108" t="s">
        <v>1214</v>
      </c>
      <c r="F58" s="63">
        <v>1007</v>
      </c>
      <c r="G58" s="111" t="str">
        <f>VLOOKUP(Tabelle132[[#This Row],[CC
(FIBU)]],INDEX!D:E,2,FALSE)</f>
        <v>Abteilung 50</v>
      </c>
      <c r="H58" s="117" t="s">
        <v>1316</v>
      </c>
      <c r="I58" s="64" t="s">
        <v>54</v>
      </c>
      <c r="J58" s="72">
        <v>43344</v>
      </c>
      <c r="K58" s="72">
        <v>44620</v>
      </c>
      <c r="L58" s="73"/>
      <c r="M58" s="77">
        <v>2507</v>
      </c>
      <c r="N58" s="104" t="s">
        <v>1903</v>
      </c>
      <c r="O58" s="78">
        <v>43344</v>
      </c>
      <c r="P58" s="80">
        <v>44620</v>
      </c>
      <c r="Q58" s="62" t="s">
        <v>104</v>
      </c>
      <c r="R58" s="5" t="str">
        <f ca="1">IF(Tabelle132[[#This Row],[STOPPED
ON]]&lt;&gt;"","STOPPED",IF(AND(Tabelle132[[#This Row],[ACT. VALID
TILL]]&lt;TODAY(),Tabelle132[[#This Row],[ACT. VALID
TILL]]&lt;&gt;""),"INACTIVE",IF(Tabelle132[[#This Row],[Employee]]="NN","RECRUITE",IF(Tabelle132[[#This Row],[ACT. VALID
FROM]]&gt;TODAY(),"INACTIVE","ACTIVE"))))</f>
        <v>ACTIVE</v>
      </c>
      <c r="S58" s="85"/>
      <c r="T58" s="85"/>
      <c r="U58" s="11">
        <f>COUNTIFS(Tabelle2[Function-
No.],Tabelle132[[#This Row],[FUNC.-NO]],Tabelle2[Pers-
No.],Tabelle132[[#This Row],[P-No.]])</f>
        <v>0</v>
      </c>
      <c r="V58" s="89">
        <v>39</v>
      </c>
      <c r="W58" s="11">
        <f>IF(Tabelle132[[#This Row],[WAZ2]]&gt;39,1,Tabelle132[[#This Row],[WAZ2]]/39)/IF(Tabelle132[[#This Row],[SPLIT]]="YES",2,1)</f>
        <v>1</v>
      </c>
      <c r="X58" s="93">
        <v>5038</v>
      </c>
      <c r="Y5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8" s="21" cm="1">
        <f t="array" ref="Z5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5038</v>
      </c>
      <c r="AA5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8" s="21" cm="1">
        <f t="array" ref="AB5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5038</v>
      </c>
      <c r="AC5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8" s="21" cm="1">
        <f t="array" ref="AD5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5038</v>
      </c>
      <c r="AE5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8" s="21" cm="1">
        <f t="array" ref="AF5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5038</v>
      </c>
      <c r="AG5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8" s="21" cm="1">
        <f t="array" ref="AH5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5038</v>
      </c>
      <c r="AI5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8" s="21" cm="1">
        <f t="array" ref="AJ5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5038</v>
      </c>
      <c r="AK5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8" s="21" cm="1">
        <f t="array" ref="AL5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5038</v>
      </c>
      <c r="AM5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8" s="21" cm="1">
        <f t="array" ref="AN5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5038</v>
      </c>
      <c r="AO5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8" s="21" cm="1">
        <f t="array" ref="AP5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5038</v>
      </c>
      <c r="AQ5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8" s="21" cm="1">
        <f t="array" ref="AR5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5038</v>
      </c>
      <c r="AS5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8" s="21" cm="1">
        <f t="array" ref="AT5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5038</v>
      </c>
      <c r="AU5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8" s="21" cm="1">
        <f t="array" ref="AV5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8" s="41">
        <f>SUMIFS(Tabelle132[[#This Row],[FTE 01]:[SAL 12]],Tabelle132[[#Headers],[FTE 01]:[SAL 12]],"*" &amp; "SAL" &amp;"*")</f>
        <v>55418</v>
      </c>
    </row>
    <row r="59" spans="1:50" ht="20.100000000000001" customHeight="1" x14ac:dyDescent="0.25">
      <c r="A59" s="61" t="s">
        <v>108</v>
      </c>
      <c r="B59" s="113" t="s">
        <v>883</v>
      </c>
      <c r="C59" s="62" t="s">
        <v>53</v>
      </c>
      <c r="D59" s="107" t="s">
        <v>1214</v>
      </c>
      <c r="E59" s="108" t="s">
        <v>1214</v>
      </c>
      <c r="F59" s="63">
        <v>1007</v>
      </c>
      <c r="G59" s="111" t="str">
        <f>VLOOKUP(Tabelle132[[#This Row],[CC
(FIBU)]],INDEX!D:E,2,FALSE)</f>
        <v>Abteilung 50</v>
      </c>
      <c r="H59" s="117" t="s">
        <v>1316</v>
      </c>
      <c r="I59" s="64" t="s">
        <v>54</v>
      </c>
      <c r="J59" s="72">
        <v>43344</v>
      </c>
      <c r="K59" s="72">
        <v>44620</v>
      </c>
      <c r="L59" s="73"/>
      <c r="M59" s="77">
        <v>2508</v>
      </c>
      <c r="N59" s="104" t="s">
        <v>1904</v>
      </c>
      <c r="O59" s="78">
        <v>43344</v>
      </c>
      <c r="P59" s="80">
        <v>44620</v>
      </c>
      <c r="Q59" s="62" t="s">
        <v>104</v>
      </c>
      <c r="R59" s="5" t="str">
        <f ca="1">IF(Tabelle132[[#This Row],[STOPPED
ON]]&lt;&gt;"","STOPPED",IF(AND(Tabelle132[[#This Row],[ACT. VALID
TILL]]&lt;TODAY(),Tabelle132[[#This Row],[ACT. VALID
TILL]]&lt;&gt;""),"INACTIVE",IF(Tabelle132[[#This Row],[Employee]]="NN","RECRUITE",IF(Tabelle132[[#This Row],[ACT. VALID
FROM]]&gt;TODAY(),"INACTIVE","ACTIVE"))))</f>
        <v>ACTIVE</v>
      </c>
      <c r="S59" s="85"/>
      <c r="T59" s="85"/>
      <c r="U59" s="11">
        <f>COUNTIFS(Tabelle2[Function-
No.],Tabelle132[[#This Row],[FUNC.-NO]],Tabelle2[Pers-
No.],Tabelle132[[#This Row],[P-No.]])</f>
        <v>0</v>
      </c>
      <c r="V59" s="89">
        <v>39</v>
      </c>
      <c r="W59" s="11">
        <f>IF(Tabelle132[[#This Row],[WAZ2]]&gt;39,1,Tabelle132[[#This Row],[WAZ2]]/39)/IF(Tabelle132[[#This Row],[SPLIT]]="YES",2,1)</f>
        <v>1</v>
      </c>
      <c r="X59" s="93">
        <v>5033</v>
      </c>
      <c r="Y5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9" s="21" cm="1">
        <f t="array" ref="Z5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5033</v>
      </c>
      <c r="AA5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9" s="21" cm="1">
        <f t="array" ref="AB5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5033</v>
      </c>
      <c r="AC5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9" s="21" cm="1">
        <f t="array" ref="AD5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5033</v>
      </c>
      <c r="AE5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9" s="21" cm="1">
        <f t="array" ref="AF5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5033</v>
      </c>
      <c r="AG5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9" s="21" cm="1">
        <f t="array" ref="AH5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5033</v>
      </c>
      <c r="AI5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9" s="21" cm="1">
        <f t="array" ref="AJ5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5033</v>
      </c>
      <c r="AK5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9" s="21" cm="1">
        <f t="array" ref="AL5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5033</v>
      </c>
      <c r="AM5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9" s="21" cm="1">
        <f t="array" ref="AN5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5033</v>
      </c>
      <c r="AO5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9" s="21" cm="1">
        <f t="array" ref="AP5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5033</v>
      </c>
      <c r="AQ5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9" s="21" cm="1">
        <f t="array" ref="AR5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5033</v>
      </c>
      <c r="AS5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9" s="21" cm="1">
        <f t="array" ref="AT5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5033</v>
      </c>
      <c r="AU5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9" s="21" cm="1">
        <f t="array" ref="AV5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9" s="41">
        <f>SUMIFS(Tabelle132[[#This Row],[FTE 01]:[SAL 12]],Tabelle132[[#Headers],[FTE 01]:[SAL 12]],"*" &amp; "SAL" &amp;"*")</f>
        <v>55363</v>
      </c>
    </row>
    <row r="60" spans="1:50" ht="20.100000000000001" customHeight="1" x14ac:dyDescent="0.25">
      <c r="A60" s="61" t="s">
        <v>116</v>
      </c>
      <c r="B60" s="113" t="s">
        <v>883</v>
      </c>
      <c r="C60" s="62" t="s">
        <v>53</v>
      </c>
      <c r="D60" s="107" t="s">
        <v>1214</v>
      </c>
      <c r="E60" s="108" t="s">
        <v>1214</v>
      </c>
      <c r="F60" s="63">
        <v>1007</v>
      </c>
      <c r="G60" s="111" t="str">
        <f>VLOOKUP(Tabelle132[[#This Row],[CC
(FIBU)]],INDEX!D:E,2,FALSE)</f>
        <v>Abteilung 50</v>
      </c>
      <c r="H60" s="117" t="s">
        <v>1316</v>
      </c>
      <c r="I60" s="64" t="s">
        <v>54</v>
      </c>
      <c r="J60" s="72">
        <v>43344</v>
      </c>
      <c r="K60" s="72">
        <v>44620</v>
      </c>
      <c r="L60" s="73"/>
      <c r="M60" s="77">
        <v>2513</v>
      </c>
      <c r="N60" s="104" t="s">
        <v>1909</v>
      </c>
      <c r="O60" s="78">
        <v>43344</v>
      </c>
      <c r="P60" s="80">
        <v>44620</v>
      </c>
      <c r="Q60" s="62" t="s">
        <v>104</v>
      </c>
      <c r="R60" s="5" t="str">
        <f ca="1">IF(Tabelle132[[#This Row],[STOPPED
ON]]&lt;&gt;"","STOPPED",IF(AND(Tabelle132[[#This Row],[ACT. VALID
TILL]]&lt;TODAY(),Tabelle132[[#This Row],[ACT. VALID
TILL]]&lt;&gt;""),"INACTIVE",IF(Tabelle132[[#This Row],[Employee]]="NN","RECRUITE",IF(Tabelle132[[#This Row],[ACT. VALID
FROM]]&gt;TODAY(),"INACTIVE","ACTIVE"))))</f>
        <v>ACTIVE</v>
      </c>
      <c r="S60" s="85"/>
      <c r="T60" s="85"/>
      <c r="U60" s="11">
        <f>COUNTIFS(Tabelle2[Function-
No.],Tabelle132[[#This Row],[FUNC.-NO]],Tabelle2[Pers-
No.],Tabelle132[[#This Row],[P-No.]])</f>
        <v>10</v>
      </c>
      <c r="V60" s="89">
        <v>39</v>
      </c>
      <c r="W60" s="11">
        <f>IF(Tabelle132[[#This Row],[WAZ2]]&gt;39,1,Tabelle132[[#This Row],[WAZ2]]/39)/IF(Tabelle132[[#This Row],[SPLIT]]="YES",2,1)</f>
        <v>1</v>
      </c>
      <c r="X60" s="93">
        <v>5035</v>
      </c>
      <c r="Y6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0" s="21" cm="1">
        <f t="array" ref="Z6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5035</v>
      </c>
      <c r="AA60"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60" s="21" cm="1">
        <f t="array" ref="AB6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812.09677419354819</v>
      </c>
      <c r="AC60"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60" s="21" cm="1">
        <f t="array" ref="AD6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503.49999999999989</v>
      </c>
      <c r="AE6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0" s="21" cm="1">
        <f t="array" ref="AF6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2111.4516129032254</v>
      </c>
      <c r="AG6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0" s="21" cm="1">
        <f t="array" ref="AH6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5035</v>
      </c>
      <c r="AI6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0" s="21" cm="1">
        <f t="array" ref="AJ6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5035</v>
      </c>
      <c r="AK6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0" s="21" cm="1">
        <f t="array" ref="AL6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5035</v>
      </c>
      <c r="AM6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0" s="21" cm="1">
        <f t="array" ref="AN6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5035</v>
      </c>
      <c r="AO6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0" s="21" cm="1">
        <f t="array" ref="AP6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5035</v>
      </c>
      <c r="AQ6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0" s="21" cm="1">
        <f t="array" ref="AR6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5035</v>
      </c>
      <c r="AS6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0" s="21" cm="1">
        <f t="array" ref="AT6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5035</v>
      </c>
      <c r="AU6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60" s="21" cm="1">
        <f t="array" ref="AV6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6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0" s="41">
        <f>SUMIFS(Tabelle132[[#This Row],[FTE 01]:[SAL 12]],Tabelle132[[#Headers],[FTE 01]:[SAL 12]],"*" &amp; "SAL" &amp;"*")</f>
        <v>43707.048387096773</v>
      </c>
    </row>
    <row r="61" spans="1:50" ht="20.100000000000001" customHeight="1" x14ac:dyDescent="0.25">
      <c r="A61" s="61" t="s">
        <v>113</v>
      </c>
      <c r="B61" s="113" t="s">
        <v>883</v>
      </c>
      <c r="C61" s="62" t="s">
        <v>53</v>
      </c>
      <c r="D61" s="107" t="s">
        <v>1214</v>
      </c>
      <c r="E61" s="108" t="s">
        <v>1214</v>
      </c>
      <c r="F61" s="63">
        <v>1007</v>
      </c>
      <c r="G61" s="111" t="str">
        <f>VLOOKUP(Tabelle132[[#This Row],[CC
(FIBU)]],INDEX!D:E,2,FALSE)</f>
        <v>Abteilung 50</v>
      </c>
      <c r="H61" s="117" t="s">
        <v>1316</v>
      </c>
      <c r="I61" s="64" t="s">
        <v>54</v>
      </c>
      <c r="J61" s="72">
        <v>43709</v>
      </c>
      <c r="K61" s="72">
        <v>44985</v>
      </c>
      <c r="L61" s="73"/>
      <c r="M61" s="77">
        <v>2616</v>
      </c>
      <c r="N61" s="104" t="s">
        <v>2012</v>
      </c>
      <c r="O61" s="78">
        <v>43709</v>
      </c>
      <c r="P61" s="80">
        <v>44985</v>
      </c>
      <c r="Q61" s="62" t="s">
        <v>104</v>
      </c>
      <c r="R61" s="5" t="str">
        <f ca="1">IF(Tabelle132[[#This Row],[STOPPED
ON]]&lt;&gt;"","STOPPED",IF(AND(Tabelle132[[#This Row],[ACT. VALID
TILL]]&lt;TODAY(),Tabelle132[[#This Row],[ACT. VALID
TILL]]&lt;&gt;""),"INACTIVE",IF(Tabelle132[[#This Row],[Employee]]="NN","RECRUITE",IF(Tabelle132[[#This Row],[ACT. VALID
FROM]]&gt;TODAY(),"INACTIVE","ACTIVE"))))</f>
        <v>ACTIVE</v>
      </c>
      <c r="S61" s="85"/>
      <c r="T61" s="85"/>
      <c r="U61" s="11">
        <f>COUNTIFS(Tabelle2[Function-
No.],Tabelle132[[#This Row],[FUNC.-NO]],Tabelle2[Pers-
No.],Tabelle132[[#This Row],[P-No.]])</f>
        <v>0</v>
      </c>
      <c r="V61" s="89">
        <v>39</v>
      </c>
      <c r="W61" s="11">
        <f>IF(Tabelle132[[#This Row],[WAZ2]]&gt;39,1,Tabelle132[[#This Row],[WAZ2]]/39)/IF(Tabelle132[[#This Row],[SPLIT]]="YES",2,1)</f>
        <v>1</v>
      </c>
      <c r="X61" s="93">
        <v>5019</v>
      </c>
      <c r="Y6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1" s="21" cm="1">
        <f t="array" ref="Z6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5019</v>
      </c>
      <c r="AA6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1" s="21" cm="1">
        <f t="array" ref="AB6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5019</v>
      </c>
      <c r="AC6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1" s="21" cm="1">
        <f t="array" ref="AD6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5019</v>
      </c>
      <c r="AE6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1" s="21" cm="1">
        <f t="array" ref="AF6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5019</v>
      </c>
      <c r="AG6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1" s="21" cm="1">
        <f t="array" ref="AH6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5019</v>
      </c>
      <c r="AI6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1" s="21" cm="1">
        <f t="array" ref="AJ6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5019</v>
      </c>
      <c r="AK6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1" s="21" cm="1">
        <f t="array" ref="AL6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5019</v>
      </c>
      <c r="AM6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1" s="21" cm="1">
        <f t="array" ref="AN6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5019</v>
      </c>
      <c r="AO6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1" s="21" cm="1">
        <f t="array" ref="AP6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5019</v>
      </c>
      <c r="AQ6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1" s="21" cm="1">
        <f t="array" ref="AR6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5019</v>
      </c>
      <c r="AS6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1" s="21" cm="1">
        <f t="array" ref="AT6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5019</v>
      </c>
      <c r="AU6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1" s="21" cm="1">
        <f t="array" ref="AV6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5019</v>
      </c>
      <c r="AW6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1" s="41">
        <f>SUMIFS(Tabelle132[[#This Row],[FTE 01]:[SAL 12]],Tabelle132[[#Headers],[FTE 01]:[SAL 12]],"*" &amp; "SAL" &amp;"*")</f>
        <v>60228</v>
      </c>
    </row>
    <row r="62" spans="1:50" ht="20.100000000000001" customHeight="1" x14ac:dyDescent="0.25">
      <c r="A62" s="61" t="s">
        <v>123</v>
      </c>
      <c r="B62" s="113" t="s">
        <v>885</v>
      </c>
      <c r="C62" s="62" t="s">
        <v>53</v>
      </c>
      <c r="D62" s="107" t="s">
        <v>1214</v>
      </c>
      <c r="E62" s="108" t="s">
        <v>1214</v>
      </c>
      <c r="F62" s="63">
        <v>1007</v>
      </c>
      <c r="G62" s="111" t="str">
        <f>VLOOKUP(Tabelle132[[#This Row],[CC
(FIBU)]],INDEX!D:E,2,FALSE)</f>
        <v>Abteilung 50</v>
      </c>
      <c r="H62" s="117" t="s">
        <v>1316</v>
      </c>
      <c r="I62" s="64" t="s">
        <v>54</v>
      </c>
      <c r="J62" s="72">
        <v>43709</v>
      </c>
      <c r="K62" s="72">
        <v>44985</v>
      </c>
      <c r="L62" s="73"/>
      <c r="M62" s="77">
        <v>2617</v>
      </c>
      <c r="N62" s="104" t="s">
        <v>2013</v>
      </c>
      <c r="O62" s="78">
        <v>43709</v>
      </c>
      <c r="P62" s="80">
        <v>44985</v>
      </c>
      <c r="Q62" s="62" t="s">
        <v>104</v>
      </c>
      <c r="R62" s="5" t="str">
        <f ca="1">IF(Tabelle132[[#This Row],[STOPPED
ON]]&lt;&gt;"","STOPPED",IF(AND(Tabelle132[[#This Row],[ACT. VALID
TILL]]&lt;TODAY(),Tabelle132[[#This Row],[ACT. VALID
TILL]]&lt;&gt;""),"INACTIVE",IF(Tabelle132[[#This Row],[Employee]]="NN","RECRUITE",IF(Tabelle132[[#This Row],[ACT. VALID
FROM]]&gt;TODAY(),"INACTIVE","ACTIVE"))))</f>
        <v>ACTIVE</v>
      </c>
      <c r="S62" s="85"/>
      <c r="T62" s="85"/>
      <c r="U62" s="11">
        <f>COUNTIFS(Tabelle2[Function-
No.],Tabelle132[[#This Row],[FUNC.-NO]],Tabelle2[Pers-
No.],Tabelle132[[#This Row],[P-No.]])</f>
        <v>0</v>
      </c>
      <c r="V62" s="89">
        <v>39</v>
      </c>
      <c r="W62" s="11">
        <f>IF(Tabelle132[[#This Row],[WAZ2]]&gt;39,1,Tabelle132[[#This Row],[WAZ2]]/39)/IF(Tabelle132[[#This Row],[SPLIT]]="YES",2,1)</f>
        <v>1</v>
      </c>
      <c r="X62" s="93">
        <v>5023</v>
      </c>
      <c r="Y6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2" s="21" cm="1">
        <f t="array" ref="Z6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5023</v>
      </c>
      <c r="AA6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2" s="21" cm="1">
        <f t="array" ref="AB6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5023</v>
      </c>
      <c r="AC6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2" s="21" cm="1">
        <f t="array" ref="AD6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5023</v>
      </c>
      <c r="AE6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2" s="21" cm="1">
        <f t="array" ref="AF6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5023</v>
      </c>
      <c r="AG6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2" s="21" cm="1">
        <f t="array" ref="AH6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5023</v>
      </c>
      <c r="AI6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2" s="21" cm="1">
        <f t="array" ref="AJ6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5023</v>
      </c>
      <c r="AK6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2" s="21" cm="1">
        <f t="array" ref="AL6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5023</v>
      </c>
      <c r="AM6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2" s="21" cm="1">
        <f t="array" ref="AN6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5023</v>
      </c>
      <c r="AO6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2" s="21" cm="1">
        <f t="array" ref="AP6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5023</v>
      </c>
      <c r="AQ6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2" s="21" cm="1">
        <f t="array" ref="AR6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5023</v>
      </c>
      <c r="AS6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2" s="21" cm="1">
        <f t="array" ref="AT6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5023</v>
      </c>
      <c r="AU6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2" s="21" cm="1">
        <f t="array" ref="AV6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5023</v>
      </c>
      <c r="AW6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2" s="41">
        <f>SUMIFS(Tabelle132[[#This Row],[FTE 01]:[SAL 12]],Tabelle132[[#Headers],[FTE 01]:[SAL 12]],"*" &amp; "SAL" &amp;"*")</f>
        <v>60276</v>
      </c>
    </row>
    <row r="63" spans="1:50" ht="20.100000000000001" customHeight="1" x14ac:dyDescent="0.25">
      <c r="A63" s="61" t="s">
        <v>118</v>
      </c>
      <c r="B63" s="113" t="s">
        <v>883</v>
      </c>
      <c r="C63" s="62" t="s">
        <v>53</v>
      </c>
      <c r="D63" s="107" t="s">
        <v>1214</v>
      </c>
      <c r="E63" s="108" t="s">
        <v>1214</v>
      </c>
      <c r="F63" s="63">
        <v>1007</v>
      </c>
      <c r="G63" s="111" t="str">
        <f>VLOOKUP(Tabelle132[[#This Row],[CC
(FIBU)]],INDEX!D:E,2,FALSE)</f>
        <v>Abteilung 50</v>
      </c>
      <c r="H63" s="117" t="s">
        <v>1316</v>
      </c>
      <c r="I63" s="64" t="s">
        <v>54</v>
      </c>
      <c r="J63" s="72">
        <v>43709</v>
      </c>
      <c r="K63" s="72">
        <v>44985</v>
      </c>
      <c r="L63" s="73"/>
      <c r="M63" s="77">
        <v>2618</v>
      </c>
      <c r="N63" s="104" t="s">
        <v>2014</v>
      </c>
      <c r="O63" s="78">
        <v>43709</v>
      </c>
      <c r="P63" s="80">
        <v>44985</v>
      </c>
      <c r="Q63" s="62" t="s">
        <v>104</v>
      </c>
      <c r="R63" s="5" t="str">
        <f ca="1">IF(Tabelle132[[#This Row],[STOPPED
ON]]&lt;&gt;"","STOPPED",IF(AND(Tabelle132[[#This Row],[ACT. VALID
TILL]]&lt;TODAY(),Tabelle132[[#This Row],[ACT. VALID
TILL]]&lt;&gt;""),"INACTIVE",IF(Tabelle132[[#This Row],[Employee]]="NN","RECRUITE",IF(Tabelle132[[#This Row],[ACT. VALID
FROM]]&gt;TODAY(),"INACTIVE","ACTIVE"))))</f>
        <v>ACTIVE</v>
      </c>
      <c r="S63" s="85"/>
      <c r="T63" s="85"/>
      <c r="U63" s="11">
        <f>COUNTIFS(Tabelle2[Function-
No.],Tabelle132[[#This Row],[FUNC.-NO]],Tabelle2[Pers-
No.],Tabelle132[[#This Row],[P-No.]])</f>
        <v>0</v>
      </c>
      <c r="V63" s="89">
        <v>39</v>
      </c>
      <c r="W63" s="11">
        <f>IF(Tabelle132[[#This Row],[WAZ2]]&gt;39,1,Tabelle132[[#This Row],[WAZ2]]/39)/IF(Tabelle132[[#This Row],[SPLIT]]="YES",2,1)</f>
        <v>1</v>
      </c>
      <c r="X63" s="93">
        <v>5020</v>
      </c>
      <c r="Y6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3" s="21" cm="1">
        <f t="array" ref="Z6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5020</v>
      </c>
      <c r="AA6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3" s="21" cm="1">
        <f t="array" ref="AB6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5020</v>
      </c>
      <c r="AC6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3" s="21" cm="1">
        <f t="array" ref="AD6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5020</v>
      </c>
      <c r="AE6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3" s="21" cm="1">
        <f t="array" ref="AF6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5020</v>
      </c>
      <c r="AG6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3" s="21" cm="1">
        <f t="array" ref="AH6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5020</v>
      </c>
      <c r="AI6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3" s="21" cm="1">
        <f t="array" ref="AJ6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5020</v>
      </c>
      <c r="AK6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3" s="21" cm="1">
        <f t="array" ref="AL6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5020</v>
      </c>
      <c r="AM6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3" s="21" cm="1">
        <f t="array" ref="AN6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5020</v>
      </c>
      <c r="AO6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3" s="21" cm="1">
        <f t="array" ref="AP6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5020</v>
      </c>
      <c r="AQ6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3" s="21" cm="1">
        <f t="array" ref="AR6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5020</v>
      </c>
      <c r="AS6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3" s="21" cm="1">
        <f t="array" ref="AT6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5020</v>
      </c>
      <c r="AU6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3" s="21" cm="1">
        <f t="array" ref="AV6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5020</v>
      </c>
      <c r="AW6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3" s="41">
        <f>SUMIFS(Tabelle132[[#This Row],[FTE 01]:[SAL 12]],Tabelle132[[#Headers],[FTE 01]:[SAL 12]],"*" &amp; "SAL" &amp;"*")</f>
        <v>60240</v>
      </c>
    </row>
    <row r="64" spans="1:50" ht="20.100000000000001" customHeight="1" x14ac:dyDescent="0.25">
      <c r="A64" s="61" t="s">
        <v>126</v>
      </c>
      <c r="B64" s="113" t="s">
        <v>885</v>
      </c>
      <c r="C64" s="62" t="s">
        <v>53</v>
      </c>
      <c r="D64" s="107" t="s">
        <v>1214</v>
      </c>
      <c r="E64" s="108" t="s">
        <v>1214</v>
      </c>
      <c r="F64" s="63">
        <v>1007</v>
      </c>
      <c r="G64" s="111" t="str">
        <f>VLOOKUP(Tabelle132[[#This Row],[CC
(FIBU)]],INDEX!D:E,2,FALSE)</f>
        <v>Abteilung 50</v>
      </c>
      <c r="H64" s="117" t="s">
        <v>1316</v>
      </c>
      <c r="I64" s="64" t="s">
        <v>54</v>
      </c>
      <c r="J64" s="72">
        <v>43709</v>
      </c>
      <c r="K64" s="72">
        <v>44985</v>
      </c>
      <c r="L64" s="73"/>
      <c r="M64" s="77">
        <v>2619</v>
      </c>
      <c r="N64" s="104" t="s">
        <v>2015</v>
      </c>
      <c r="O64" s="78">
        <v>43709</v>
      </c>
      <c r="P64" s="80">
        <v>44985</v>
      </c>
      <c r="Q64" s="62" t="s">
        <v>104</v>
      </c>
      <c r="R64" s="5" t="str">
        <f ca="1">IF(Tabelle132[[#This Row],[STOPPED
ON]]&lt;&gt;"","STOPPED",IF(AND(Tabelle132[[#This Row],[ACT. VALID
TILL]]&lt;TODAY(),Tabelle132[[#This Row],[ACT. VALID
TILL]]&lt;&gt;""),"INACTIVE",IF(Tabelle132[[#This Row],[Employee]]="NN","RECRUITE",IF(Tabelle132[[#This Row],[ACT. VALID
FROM]]&gt;TODAY(),"INACTIVE","ACTIVE"))))</f>
        <v>ACTIVE</v>
      </c>
      <c r="S64" s="85"/>
      <c r="T64" s="85"/>
      <c r="U64" s="11">
        <f>COUNTIFS(Tabelle2[Function-
No.],Tabelle132[[#This Row],[FUNC.-NO]],Tabelle2[Pers-
No.],Tabelle132[[#This Row],[P-No.]])</f>
        <v>0</v>
      </c>
      <c r="V64" s="89">
        <v>39</v>
      </c>
      <c r="W64" s="11">
        <f>IF(Tabelle132[[#This Row],[WAZ2]]&gt;39,1,Tabelle132[[#This Row],[WAZ2]]/39)/IF(Tabelle132[[#This Row],[SPLIT]]="YES",2,1)</f>
        <v>1</v>
      </c>
      <c r="X64" s="93">
        <v>5024</v>
      </c>
      <c r="Y6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4" s="21" cm="1">
        <f t="array" ref="Z6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5024</v>
      </c>
      <c r="AA6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4" s="21" cm="1">
        <f t="array" ref="AB6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5024</v>
      </c>
      <c r="AC6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4" s="21" cm="1">
        <f t="array" ref="AD6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5024</v>
      </c>
      <c r="AE6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4" s="21" cm="1">
        <f t="array" ref="AF6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5024</v>
      </c>
      <c r="AG6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4" s="21" cm="1">
        <f t="array" ref="AH6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5024</v>
      </c>
      <c r="AI6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4" s="21" cm="1">
        <f t="array" ref="AJ6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5024</v>
      </c>
      <c r="AK6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4" s="21" cm="1">
        <f t="array" ref="AL6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5024</v>
      </c>
      <c r="AM6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4" s="21" cm="1">
        <f t="array" ref="AN6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5024</v>
      </c>
      <c r="AO6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4" s="21" cm="1">
        <f t="array" ref="AP6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5024</v>
      </c>
      <c r="AQ6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4" s="21" cm="1">
        <f t="array" ref="AR6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5024</v>
      </c>
      <c r="AS6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4" s="21" cm="1">
        <f t="array" ref="AT6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5024</v>
      </c>
      <c r="AU6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4" s="21" cm="1">
        <f t="array" ref="AV6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5024</v>
      </c>
      <c r="AW6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4" s="41">
        <f>SUMIFS(Tabelle132[[#This Row],[FTE 01]:[SAL 12]],Tabelle132[[#Headers],[FTE 01]:[SAL 12]],"*" &amp; "SAL" &amp;"*")</f>
        <v>60288</v>
      </c>
    </row>
    <row r="65" spans="1:50" ht="20.100000000000001" customHeight="1" x14ac:dyDescent="0.25">
      <c r="A65" s="61" t="s">
        <v>111</v>
      </c>
      <c r="B65" s="113" t="s">
        <v>883</v>
      </c>
      <c r="C65" s="62" t="s">
        <v>53</v>
      </c>
      <c r="D65" s="107" t="s">
        <v>1214</v>
      </c>
      <c r="E65" s="108" t="s">
        <v>1214</v>
      </c>
      <c r="F65" s="63">
        <v>1007</v>
      </c>
      <c r="G65" s="111" t="str">
        <f>VLOOKUP(Tabelle132[[#This Row],[CC
(FIBU)]],INDEX!D:E,2,FALSE)</f>
        <v>Abteilung 50</v>
      </c>
      <c r="H65" s="117" t="s">
        <v>1316</v>
      </c>
      <c r="I65" s="64" t="s">
        <v>54</v>
      </c>
      <c r="J65" s="72">
        <v>43709</v>
      </c>
      <c r="K65" s="72">
        <v>44985</v>
      </c>
      <c r="L65" s="73"/>
      <c r="M65" s="77">
        <v>2620</v>
      </c>
      <c r="N65" s="104" t="s">
        <v>2016</v>
      </c>
      <c r="O65" s="78">
        <v>43709</v>
      </c>
      <c r="P65" s="80">
        <v>44985</v>
      </c>
      <c r="Q65" s="62" t="s">
        <v>104</v>
      </c>
      <c r="R65" s="5" t="str">
        <f ca="1">IF(Tabelle132[[#This Row],[STOPPED
ON]]&lt;&gt;"","STOPPED",IF(AND(Tabelle132[[#This Row],[ACT. VALID
TILL]]&lt;TODAY(),Tabelle132[[#This Row],[ACT. VALID
TILL]]&lt;&gt;""),"INACTIVE",IF(Tabelle132[[#This Row],[Employee]]="NN","RECRUITE",IF(Tabelle132[[#This Row],[ACT. VALID
FROM]]&gt;TODAY(),"INACTIVE","ACTIVE"))))</f>
        <v>ACTIVE</v>
      </c>
      <c r="S65" s="85"/>
      <c r="T65" s="85"/>
      <c r="U65" s="11">
        <f>COUNTIFS(Tabelle2[Function-
No.],Tabelle132[[#This Row],[FUNC.-NO]],Tabelle2[Pers-
No.],Tabelle132[[#This Row],[P-No.]])</f>
        <v>0</v>
      </c>
      <c r="V65" s="89">
        <v>39</v>
      </c>
      <c r="W65" s="11">
        <f>IF(Tabelle132[[#This Row],[WAZ2]]&gt;39,1,Tabelle132[[#This Row],[WAZ2]]/39)/IF(Tabelle132[[#This Row],[SPLIT]]="YES",2,1)</f>
        <v>1</v>
      </c>
      <c r="X65" s="93">
        <v>5018</v>
      </c>
      <c r="Y6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5" s="21" cm="1">
        <f t="array" ref="Z6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5018</v>
      </c>
      <c r="AA6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5" s="21" cm="1">
        <f t="array" ref="AB6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5018</v>
      </c>
      <c r="AC6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5" s="21" cm="1">
        <f t="array" ref="AD6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5018</v>
      </c>
      <c r="AE6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5" s="21" cm="1">
        <f t="array" ref="AF6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5018</v>
      </c>
      <c r="AG6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5" s="21" cm="1">
        <f t="array" ref="AH6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5018</v>
      </c>
      <c r="AI6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5" s="21" cm="1">
        <f t="array" ref="AJ6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5018</v>
      </c>
      <c r="AK6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5" s="21" cm="1">
        <f t="array" ref="AL6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5018</v>
      </c>
      <c r="AM6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5" s="21" cm="1">
        <f t="array" ref="AN6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5018</v>
      </c>
      <c r="AO6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5" s="21" cm="1">
        <f t="array" ref="AP6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5018</v>
      </c>
      <c r="AQ6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5" s="21" cm="1">
        <f t="array" ref="AR6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5018</v>
      </c>
      <c r="AS6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5" s="21" cm="1">
        <f t="array" ref="AT6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5018</v>
      </c>
      <c r="AU6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5" s="21" cm="1">
        <f t="array" ref="AV6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5018</v>
      </c>
      <c r="AW6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5" s="41">
        <f>SUMIFS(Tabelle132[[#This Row],[FTE 01]:[SAL 12]],Tabelle132[[#Headers],[FTE 01]:[SAL 12]],"*" &amp; "SAL" &amp;"*")</f>
        <v>60216</v>
      </c>
    </row>
    <row r="66" spans="1:50" ht="20.100000000000001" customHeight="1" x14ac:dyDescent="0.25">
      <c r="A66" s="61" t="s">
        <v>103</v>
      </c>
      <c r="B66" s="113" t="s">
        <v>881</v>
      </c>
      <c r="C66" s="62" t="s">
        <v>53</v>
      </c>
      <c r="D66" s="107" t="s">
        <v>1214</v>
      </c>
      <c r="E66" s="108" t="s">
        <v>1214</v>
      </c>
      <c r="F66" s="63">
        <v>1007</v>
      </c>
      <c r="G66" s="111" t="str">
        <f>VLOOKUP(Tabelle132[[#This Row],[CC
(FIBU)]],INDEX!D:E,2,FALSE)</f>
        <v>Abteilung 50</v>
      </c>
      <c r="H66" s="117" t="s">
        <v>1316</v>
      </c>
      <c r="I66" s="64" t="s">
        <v>54</v>
      </c>
      <c r="J66" s="72">
        <v>43709</v>
      </c>
      <c r="K66" s="72">
        <v>44957</v>
      </c>
      <c r="L66" s="73"/>
      <c r="M66" s="77">
        <v>2623</v>
      </c>
      <c r="N66" s="104" t="s">
        <v>2019</v>
      </c>
      <c r="O66" s="78">
        <v>43709</v>
      </c>
      <c r="P66" s="80">
        <v>44957</v>
      </c>
      <c r="Q66" s="62" t="s">
        <v>104</v>
      </c>
      <c r="R66" s="5" t="str">
        <f ca="1">IF(Tabelle132[[#This Row],[STOPPED
ON]]&lt;&gt;"","STOPPED",IF(AND(Tabelle132[[#This Row],[ACT. VALID
TILL]]&lt;TODAY(),Tabelle132[[#This Row],[ACT. VALID
TILL]]&lt;&gt;""),"INACTIVE",IF(Tabelle132[[#This Row],[Employee]]="NN","RECRUITE",IF(Tabelle132[[#This Row],[ACT. VALID
FROM]]&gt;TODAY(),"INACTIVE","ACTIVE"))))</f>
        <v>ACTIVE</v>
      </c>
      <c r="S66" s="85"/>
      <c r="T66" s="85"/>
      <c r="U66" s="11">
        <f>COUNTIFS(Tabelle2[Function-
No.],Tabelle132[[#This Row],[FUNC.-NO]],Tabelle2[Pers-
No.],Tabelle132[[#This Row],[P-No.]])</f>
        <v>3</v>
      </c>
      <c r="V66" s="89">
        <v>39</v>
      </c>
      <c r="W66" s="11">
        <f>IF(Tabelle132[[#This Row],[WAZ2]]&gt;39,1,Tabelle132[[#This Row],[WAZ2]]/39)/IF(Tabelle132[[#This Row],[SPLIT]]="YES",2,1)</f>
        <v>1</v>
      </c>
      <c r="X66" s="93">
        <v>5017</v>
      </c>
      <c r="Y6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6" s="21" cm="1">
        <f t="array" ref="Z6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5017</v>
      </c>
      <c r="AA6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6" s="21" cm="1">
        <f t="array" ref="AB6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5017</v>
      </c>
      <c r="AC66"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66" s="21" cm="1">
        <f t="array" ref="AD6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3511.8999999999996</v>
      </c>
      <c r="AE6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6" s="21" cm="1">
        <f t="array" ref="AF6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161.83870967741922</v>
      </c>
      <c r="AG6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6" s="21" cm="1">
        <f t="array" ref="AH6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5017</v>
      </c>
      <c r="AI6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6" s="21" cm="1">
        <f t="array" ref="AJ6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5017</v>
      </c>
      <c r="AK6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6" s="21" cm="1">
        <f t="array" ref="AL6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5017</v>
      </c>
      <c r="AM6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6" s="21" cm="1">
        <f t="array" ref="AN6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5017</v>
      </c>
      <c r="AO6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6" s="21" cm="1">
        <f t="array" ref="AP6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5017</v>
      </c>
      <c r="AQ6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6" s="21" cm="1">
        <f t="array" ref="AR6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5017</v>
      </c>
      <c r="AS6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6" s="21" cm="1">
        <f t="array" ref="AT6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5017</v>
      </c>
      <c r="AU6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6" s="21" cm="1">
        <f t="array" ref="AV6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5017</v>
      </c>
      <c r="AW6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6" s="41">
        <f>SUMIFS(Tabelle132[[#This Row],[FTE 01]:[SAL 12]],Tabelle132[[#Headers],[FTE 01]:[SAL 12]],"*" &amp; "SAL" &amp;"*")</f>
        <v>53843.738709677418</v>
      </c>
    </row>
    <row r="67" spans="1:50" ht="20.100000000000001" customHeight="1" x14ac:dyDescent="0.25">
      <c r="A67" s="61" t="s">
        <v>120</v>
      </c>
      <c r="B67" s="113" t="s">
        <v>883</v>
      </c>
      <c r="C67" s="62" t="s">
        <v>53</v>
      </c>
      <c r="D67" s="107" t="s">
        <v>1214</v>
      </c>
      <c r="E67" s="108" t="s">
        <v>1214</v>
      </c>
      <c r="F67" s="63">
        <v>1007</v>
      </c>
      <c r="G67" s="111" t="str">
        <f>VLOOKUP(Tabelle132[[#This Row],[CC
(FIBU)]],INDEX!D:E,2,FALSE)</f>
        <v>Abteilung 50</v>
      </c>
      <c r="H67" s="117" t="s">
        <v>1316</v>
      </c>
      <c r="I67" s="64" t="s">
        <v>54</v>
      </c>
      <c r="J67" s="72">
        <v>43709</v>
      </c>
      <c r="K67" s="72">
        <v>44985</v>
      </c>
      <c r="L67" s="73"/>
      <c r="M67" s="77">
        <v>2624</v>
      </c>
      <c r="N67" s="104" t="s">
        <v>2020</v>
      </c>
      <c r="O67" s="78">
        <v>43709</v>
      </c>
      <c r="P67" s="80">
        <v>44985</v>
      </c>
      <c r="Q67" s="62" t="s">
        <v>104</v>
      </c>
      <c r="R67" s="5" t="str">
        <f ca="1">IF(Tabelle132[[#This Row],[STOPPED
ON]]&lt;&gt;"","STOPPED",IF(AND(Tabelle132[[#This Row],[ACT. VALID
TILL]]&lt;TODAY(),Tabelle132[[#This Row],[ACT. VALID
TILL]]&lt;&gt;""),"INACTIVE",IF(Tabelle132[[#This Row],[Employee]]="NN","RECRUITE",IF(Tabelle132[[#This Row],[ACT. VALID
FROM]]&gt;TODAY(),"INACTIVE","ACTIVE"))))</f>
        <v>ACTIVE</v>
      </c>
      <c r="S67" s="85"/>
      <c r="T67" s="85"/>
      <c r="U67" s="11">
        <f>COUNTIFS(Tabelle2[Function-
No.],Tabelle132[[#This Row],[FUNC.-NO]],Tabelle2[Pers-
No.],Tabelle132[[#This Row],[P-No.]])</f>
        <v>0</v>
      </c>
      <c r="V67" s="89">
        <v>39</v>
      </c>
      <c r="W67" s="11">
        <f>IF(Tabelle132[[#This Row],[WAZ2]]&gt;39,1,Tabelle132[[#This Row],[WAZ2]]/39)/IF(Tabelle132[[#This Row],[SPLIT]]="YES",2,1)</f>
        <v>1</v>
      </c>
      <c r="X67" s="93">
        <v>5021</v>
      </c>
      <c r="Y6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7" s="21" cm="1">
        <f t="array" ref="Z6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5021</v>
      </c>
      <c r="AA6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7" s="21" cm="1">
        <f t="array" ref="AB6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5021</v>
      </c>
      <c r="AC6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7" s="21" cm="1">
        <f t="array" ref="AD6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5021</v>
      </c>
      <c r="AE6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7" s="21" cm="1">
        <f t="array" ref="AF6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5021</v>
      </c>
      <c r="AG6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7" s="21" cm="1">
        <f t="array" ref="AH6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5021</v>
      </c>
      <c r="AI6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7" s="21" cm="1">
        <f t="array" ref="AJ6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5021</v>
      </c>
      <c r="AK6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7" s="21" cm="1">
        <f t="array" ref="AL6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5021</v>
      </c>
      <c r="AM6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7" s="21" cm="1">
        <f t="array" ref="AN6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5021</v>
      </c>
      <c r="AO6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7" s="21" cm="1">
        <f t="array" ref="AP6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5021</v>
      </c>
      <c r="AQ6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7" s="21" cm="1">
        <f t="array" ref="AR6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5021</v>
      </c>
      <c r="AS6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7" s="21" cm="1">
        <f t="array" ref="AT6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5021</v>
      </c>
      <c r="AU6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7" s="21" cm="1">
        <f t="array" ref="AV6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5021</v>
      </c>
      <c r="AW6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7" s="41">
        <f>SUMIFS(Tabelle132[[#This Row],[FTE 01]:[SAL 12]],Tabelle132[[#Headers],[FTE 01]:[SAL 12]],"*" &amp; "SAL" &amp;"*")</f>
        <v>60252</v>
      </c>
    </row>
    <row r="68" spans="1:50" ht="20.100000000000001" customHeight="1" x14ac:dyDescent="0.25">
      <c r="A68" s="61" t="s">
        <v>121</v>
      </c>
      <c r="B68" s="113" t="s">
        <v>883</v>
      </c>
      <c r="C68" s="62" t="s">
        <v>53</v>
      </c>
      <c r="D68" s="107" t="s">
        <v>1214</v>
      </c>
      <c r="E68" s="108" t="s">
        <v>1214</v>
      </c>
      <c r="F68" s="63">
        <v>1007</v>
      </c>
      <c r="G68" s="111" t="str">
        <f>VLOOKUP(Tabelle132[[#This Row],[CC
(FIBU)]],INDEX!D:E,2,FALSE)</f>
        <v>Abteilung 50</v>
      </c>
      <c r="H68" s="117" t="s">
        <v>1316</v>
      </c>
      <c r="I68" s="64" t="s">
        <v>54</v>
      </c>
      <c r="J68" s="72">
        <v>43709</v>
      </c>
      <c r="K68" s="72">
        <v>44985</v>
      </c>
      <c r="L68" s="73"/>
      <c r="M68" s="77">
        <v>2625</v>
      </c>
      <c r="N68" s="104" t="s">
        <v>2021</v>
      </c>
      <c r="O68" s="78">
        <v>43709</v>
      </c>
      <c r="P68" s="80">
        <v>44985</v>
      </c>
      <c r="Q68" s="62" t="s">
        <v>104</v>
      </c>
      <c r="R68" s="5" t="str">
        <f ca="1">IF(Tabelle132[[#This Row],[STOPPED
ON]]&lt;&gt;"","STOPPED",IF(AND(Tabelle132[[#This Row],[ACT. VALID
TILL]]&lt;TODAY(),Tabelle132[[#This Row],[ACT. VALID
TILL]]&lt;&gt;""),"INACTIVE",IF(Tabelle132[[#This Row],[Employee]]="NN","RECRUITE",IF(Tabelle132[[#This Row],[ACT. VALID
FROM]]&gt;TODAY(),"INACTIVE","ACTIVE"))))</f>
        <v>ACTIVE</v>
      </c>
      <c r="S68" s="85"/>
      <c r="T68" s="85"/>
      <c r="U68" s="11">
        <f>COUNTIFS(Tabelle2[Function-
No.],Tabelle132[[#This Row],[FUNC.-NO]],Tabelle2[Pers-
No.],Tabelle132[[#This Row],[P-No.]])</f>
        <v>0</v>
      </c>
      <c r="V68" s="89">
        <v>39</v>
      </c>
      <c r="W68" s="11">
        <f>IF(Tabelle132[[#This Row],[WAZ2]]&gt;39,1,Tabelle132[[#This Row],[WAZ2]]/39)/IF(Tabelle132[[#This Row],[SPLIT]]="YES",2,1)</f>
        <v>1</v>
      </c>
      <c r="X68" s="93">
        <v>5022</v>
      </c>
      <c r="Y6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8" s="21" cm="1">
        <f t="array" ref="Z6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5022</v>
      </c>
      <c r="AA6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8" s="21" cm="1">
        <f t="array" ref="AB6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5022</v>
      </c>
      <c r="AC6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8" s="21" cm="1">
        <f t="array" ref="AD6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5022</v>
      </c>
      <c r="AE6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8" s="21" cm="1">
        <f t="array" ref="AF6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5022</v>
      </c>
      <c r="AG6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8" s="21" cm="1">
        <f t="array" ref="AH6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5022</v>
      </c>
      <c r="AI6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8" s="21" cm="1">
        <f t="array" ref="AJ6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5022</v>
      </c>
      <c r="AK6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8" s="21" cm="1">
        <f t="array" ref="AL6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5022</v>
      </c>
      <c r="AM6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8" s="21" cm="1">
        <f t="array" ref="AN6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5022</v>
      </c>
      <c r="AO6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8" s="21" cm="1">
        <f t="array" ref="AP6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5022</v>
      </c>
      <c r="AQ6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8" s="21" cm="1">
        <f t="array" ref="AR6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5022</v>
      </c>
      <c r="AS6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8" s="21" cm="1">
        <f t="array" ref="AT6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5022</v>
      </c>
      <c r="AU6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8" s="21" cm="1">
        <f t="array" ref="AV6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5022</v>
      </c>
      <c r="AW6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8" s="41">
        <f>SUMIFS(Tabelle132[[#This Row],[FTE 01]:[SAL 12]],Tabelle132[[#Headers],[FTE 01]:[SAL 12]],"*" &amp; "SAL" &amp;"*")</f>
        <v>60264</v>
      </c>
    </row>
    <row r="69" spans="1:50" ht="20.100000000000001" customHeight="1" x14ac:dyDescent="0.25">
      <c r="A69" s="61" t="s">
        <v>115</v>
      </c>
      <c r="B69" s="113" t="s">
        <v>883</v>
      </c>
      <c r="C69" s="62" t="s">
        <v>53</v>
      </c>
      <c r="D69" s="107" t="s">
        <v>1214</v>
      </c>
      <c r="E69" s="108" t="s">
        <v>1214</v>
      </c>
      <c r="F69" s="63">
        <v>1007</v>
      </c>
      <c r="G69" s="111" t="str">
        <f>VLOOKUP(Tabelle132[[#This Row],[CC
(FIBU)]],INDEX!D:E,2,FALSE)</f>
        <v>Abteilung 50</v>
      </c>
      <c r="H69" s="117" t="s">
        <v>1316</v>
      </c>
      <c r="I69" s="64" t="s">
        <v>54</v>
      </c>
      <c r="J69" s="72">
        <v>44075</v>
      </c>
      <c r="K69" s="72">
        <v>45351</v>
      </c>
      <c r="L69" s="73"/>
      <c r="M69" s="77">
        <v>2671</v>
      </c>
      <c r="N69" s="104" t="s">
        <v>2067</v>
      </c>
      <c r="O69" s="78">
        <v>44075</v>
      </c>
      <c r="P69" s="80">
        <v>45351</v>
      </c>
      <c r="Q69" s="62" t="s">
        <v>104</v>
      </c>
      <c r="R69" s="5" t="str">
        <f ca="1">IF(Tabelle132[[#This Row],[STOPPED
ON]]&lt;&gt;"","STOPPED",IF(AND(Tabelle132[[#This Row],[ACT. VALID
TILL]]&lt;TODAY(),Tabelle132[[#This Row],[ACT. VALID
TILL]]&lt;&gt;""),"INACTIVE",IF(Tabelle132[[#This Row],[Employee]]="NN","RECRUITE",IF(Tabelle132[[#This Row],[ACT. VALID
FROM]]&gt;TODAY(),"INACTIVE","ACTIVE"))))</f>
        <v>ACTIVE</v>
      </c>
      <c r="S69" s="85"/>
      <c r="T69" s="85"/>
      <c r="U69" s="11">
        <f>COUNTIFS(Tabelle2[Function-
No.],Tabelle132[[#This Row],[FUNC.-NO]],Tabelle2[Pers-
No.],Tabelle132[[#This Row],[P-No.]])</f>
        <v>0</v>
      </c>
      <c r="V69" s="89">
        <v>39</v>
      </c>
      <c r="W69" s="11">
        <f>IF(Tabelle132[[#This Row],[WAZ2]]&gt;39,1,Tabelle132[[#This Row],[WAZ2]]/39)/IF(Tabelle132[[#This Row],[SPLIT]]="YES",2,1)</f>
        <v>1</v>
      </c>
      <c r="X69" s="93">
        <v>5008</v>
      </c>
      <c r="Y6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9" s="21" cm="1">
        <f t="array" ref="Z6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5008</v>
      </c>
      <c r="AA6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9" s="21" cm="1">
        <f t="array" ref="AB6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5008</v>
      </c>
      <c r="AC6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9" s="21" cm="1">
        <f t="array" ref="AD6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5008</v>
      </c>
      <c r="AE6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9" s="21" cm="1">
        <f t="array" ref="AF6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5008</v>
      </c>
      <c r="AG6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9" s="21" cm="1">
        <f t="array" ref="AH6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5008</v>
      </c>
      <c r="AI6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9" s="21" cm="1">
        <f t="array" ref="AJ6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5008</v>
      </c>
      <c r="AK6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9" s="21" cm="1">
        <f t="array" ref="AL6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5008</v>
      </c>
      <c r="AM6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9" s="21" cm="1">
        <f t="array" ref="AN6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5008</v>
      </c>
      <c r="AO6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9" s="21" cm="1">
        <f t="array" ref="AP6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5008</v>
      </c>
      <c r="AQ6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9" s="21" cm="1">
        <f t="array" ref="AR6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5008</v>
      </c>
      <c r="AS6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9" s="21" cm="1">
        <f t="array" ref="AT6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5008</v>
      </c>
      <c r="AU6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9" s="21" cm="1">
        <f t="array" ref="AV6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5008</v>
      </c>
      <c r="AW6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9" s="41">
        <f>SUMIFS(Tabelle132[[#This Row],[FTE 01]:[SAL 12]],Tabelle132[[#Headers],[FTE 01]:[SAL 12]],"*" &amp; "SAL" &amp;"*")</f>
        <v>60096</v>
      </c>
    </row>
    <row r="70" spans="1:50" ht="20.100000000000001" customHeight="1" x14ac:dyDescent="0.25">
      <c r="A70" s="61" t="s">
        <v>112</v>
      </c>
      <c r="B70" s="113" t="s">
        <v>883</v>
      </c>
      <c r="C70" s="62" t="s">
        <v>53</v>
      </c>
      <c r="D70" s="107" t="s">
        <v>1214</v>
      </c>
      <c r="E70" s="108" t="s">
        <v>1214</v>
      </c>
      <c r="F70" s="63">
        <v>1007</v>
      </c>
      <c r="G70" s="111" t="str">
        <f>VLOOKUP(Tabelle132[[#This Row],[CC
(FIBU)]],INDEX!D:E,2,FALSE)</f>
        <v>Abteilung 50</v>
      </c>
      <c r="H70" s="117" t="s">
        <v>1316</v>
      </c>
      <c r="I70" s="64" t="s">
        <v>54</v>
      </c>
      <c r="J70" s="72">
        <v>44075</v>
      </c>
      <c r="K70" s="72">
        <v>45351</v>
      </c>
      <c r="L70" s="73"/>
      <c r="M70" s="77">
        <v>2672</v>
      </c>
      <c r="N70" s="104" t="s">
        <v>2068</v>
      </c>
      <c r="O70" s="78">
        <v>44075</v>
      </c>
      <c r="P70" s="80">
        <v>45351</v>
      </c>
      <c r="Q70" s="62" t="s">
        <v>104</v>
      </c>
      <c r="R70" s="5" t="str">
        <f ca="1">IF(Tabelle132[[#This Row],[STOPPED
ON]]&lt;&gt;"","STOPPED",IF(AND(Tabelle132[[#This Row],[ACT. VALID
TILL]]&lt;TODAY(),Tabelle132[[#This Row],[ACT. VALID
TILL]]&lt;&gt;""),"INACTIVE",IF(Tabelle132[[#This Row],[Employee]]="NN","RECRUITE",IF(Tabelle132[[#This Row],[ACT. VALID
FROM]]&gt;TODAY(),"INACTIVE","ACTIVE"))))</f>
        <v>ACTIVE</v>
      </c>
      <c r="S70" s="85"/>
      <c r="T70" s="85"/>
      <c r="U70" s="11">
        <f>COUNTIFS(Tabelle2[Function-
No.],Tabelle132[[#This Row],[FUNC.-NO]],Tabelle2[Pers-
No.],Tabelle132[[#This Row],[P-No.]])</f>
        <v>0</v>
      </c>
      <c r="V70" s="89">
        <v>39</v>
      </c>
      <c r="W70" s="11">
        <f>IF(Tabelle132[[#This Row],[WAZ2]]&gt;39,1,Tabelle132[[#This Row],[WAZ2]]/39)/IF(Tabelle132[[#This Row],[SPLIT]]="YES",2,1)</f>
        <v>1</v>
      </c>
      <c r="X70" s="93">
        <v>5006</v>
      </c>
      <c r="Y7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0" s="21" cm="1">
        <f t="array" ref="Z7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5006</v>
      </c>
      <c r="AA7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0" s="21" cm="1">
        <f t="array" ref="AB7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5006</v>
      </c>
      <c r="AC7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0" s="21" cm="1">
        <f t="array" ref="AD7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5006</v>
      </c>
      <c r="AE7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0" s="21" cm="1">
        <f t="array" ref="AF7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5006</v>
      </c>
      <c r="AG7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0" s="21" cm="1">
        <f t="array" ref="AH7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5006</v>
      </c>
      <c r="AI7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0" s="21" cm="1">
        <f t="array" ref="AJ7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5006</v>
      </c>
      <c r="AK7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0" s="21" cm="1">
        <f t="array" ref="AL7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5006</v>
      </c>
      <c r="AM7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0" s="21" cm="1">
        <f t="array" ref="AN7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5006</v>
      </c>
      <c r="AO7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0" s="21" cm="1">
        <f t="array" ref="AP7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5006</v>
      </c>
      <c r="AQ7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0" s="21" cm="1">
        <f t="array" ref="AR7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5006</v>
      </c>
      <c r="AS7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0" s="21" cm="1">
        <f t="array" ref="AT7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5006</v>
      </c>
      <c r="AU7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0" s="21" cm="1">
        <f t="array" ref="AV7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5006</v>
      </c>
      <c r="AW7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0" s="41">
        <f>SUMIFS(Tabelle132[[#This Row],[FTE 01]:[SAL 12]],Tabelle132[[#Headers],[FTE 01]:[SAL 12]],"*" &amp; "SAL" &amp;"*")</f>
        <v>60072</v>
      </c>
    </row>
    <row r="71" spans="1:50" ht="20.100000000000001" customHeight="1" x14ac:dyDescent="0.25">
      <c r="A71" s="61" t="s">
        <v>122</v>
      </c>
      <c r="B71" s="113" t="s">
        <v>883</v>
      </c>
      <c r="C71" s="62" t="s">
        <v>53</v>
      </c>
      <c r="D71" s="107" t="s">
        <v>1214</v>
      </c>
      <c r="E71" s="108" t="s">
        <v>1214</v>
      </c>
      <c r="F71" s="63">
        <v>1007</v>
      </c>
      <c r="G71" s="111" t="str">
        <f>VLOOKUP(Tabelle132[[#This Row],[CC
(FIBU)]],INDEX!D:E,2,FALSE)</f>
        <v>Abteilung 50</v>
      </c>
      <c r="H71" s="117" t="s">
        <v>1316</v>
      </c>
      <c r="I71" s="64" t="s">
        <v>54</v>
      </c>
      <c r="J71" s="72">
        <v>44075</v>
      </c>
      <c r="K71" s="72">
        <v>45351</v>
      </c>
      <c r="L71" s="73"/>
      <c r="M71" s="77">
        <v>2673</v>
      </c>
      <c r="N71" s="104" t="s">
        <v>2069</v>
      </c>
      <c r="O71" s="78">
        <v>44075</v>
      </c>
      <c r="P71" s="80">
        <v>45351</v>
      </c>
      <c r="Q71" s="62" t="s">
        <v>104</v>
      </c>
      <c r="R71" s="5" t="str">
        <f ca="1">IF(Tabelle132[[#This Row],[STOPPED
ON]]&lt;&gt;"","STOPPED",IF(AND(Tabelle132[[#This Row],[ACT. VALID
TILL]]&lt;TODAY(),Tabelle132[[#This Row],[ACT. VALID
TILL]]&lt;&gt;""),"INACTIVE",IF(Tabelle132[[#This Row],[Employee]]="NN","RECRUITE",IF(Tabelle132[[#This Row],[ACT. VALID
FROM]]&gt;TODAY(),"INACTIVE","ACTIVE"))))</f>
        <v>ACTIVE</v>
      </c>
      <c r="S71" s="85"/>
      <c r="T71" s="85"/>
      <c r="U71" s="11">
        <f>COUNTIFS(Tabelle2[Function-
No.],Tabelle132[[#This Row],[FUNC.-NO]],Tabelle2[Pers-
No.],Tabelle132[[#This Row],[P-No.]])</f>
        <v>0</v>
      </c>
      <c r="V71" s="89">
        <v>39</v>
      </c>
      <c r="W71" s="11">
        <f>IF(Tabelle132[[#This Row],[WAZ2]]&gt;39,1,Tabelle132[[#This Row],[WAZ2]]/39)/IF(Tabelle132[[#This Row],[SPLIT]]="YES",2,1)</f>
        <v>1</v>
      </c>
      <c r="X71" s="93">
        <v>5009</v>
      </c>
      <c r="Y7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1" s="21" cm="1">
        <f t="array" ref="Z7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5009</v>
      </c>
      <c r="AA7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1" s="21" cm="1">
        <f t="array" ref="AB7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5009</v>
      </c>
      <c r="AC7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1" s="21" cm="1">
        <f t="array" ref="AD7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5009</v>
      </c>
      <c r="AE7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1" s="21" cm="1">
        <f t="array" ref="AF7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5009</v>
      </c>
      <c r="AG7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1" s="21" cm="1">
        <f t="array" ref="AH7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5009</v>
      </c>
      <c r="AI7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1" s="21" cm="1">
        <f t="array" ref="AJ7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5009</v>
      </c>
      <c r="AK7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1" s="21" cm="1">
        <f t="array" ref="AL7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5009</v>
      </c>
      <c r="AM7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1" s="21" cm="1">
        <f t="array" ref="AN7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5009</v>
      </c>
      <c r="AO7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1" s="21" cm="1">
        <f t="array" ref="AP7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5009</v>
      </c>
      <c r="AQ7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1" s="21" cm="1">
        <f t="array" ref="AR7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5009</v>
      </c>
      <c r="AS7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1" s="21" cm="1">
        <f t="array" ref="AT7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5009</v>
      </c>
      <c r="AU7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1" s="21" cm="1">
        <f t="array" ref="AV7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5009</v>
      </c>
      <c r="AW7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1" s="41">
        <f>SUMIFS(Tabelle132[[#This Row],[FTE 01]:[SAL 12]],Tabelle132[[#Headers],[FTE 01]:[SAL 12]],"*" &amp; "SAL" &amp;"*")</f>
        <v>60108</v>
      </c>
    </row>
    <row r="72" spans="1:50" ht="20.100000000000001" customHeight="1" x14ac:dyDescent="0.25">
      <c r="A72" s="61" t="s">
        <v>109</v>
      </c>
      <c r="B72" s="113" t="s">
        <v>883</v>
      </c>
      <c r="C72" s="62" t="s">
        <v>53</v>
      </c>
      <c r="D72" s="107" t="s">
        <v>1214</v>
      </c>
      <c r="E72" s="108" t="s">
        <v>1214</v>
      </c>
      <c r="F72" s="63">
        <v>1007</v>
      </c>
      <c r="G72" s="111" t="str">
        <f>VLOOKUP(Tabelle132[[#This Row],[CC
(FIBU)]],INDEX!D:E,2,FALSE)</f>
        <v>Abteilung 50</v>
      </c>
      <c r="H72" s="117" t="s">
        <v>1316</v>
      </c>
      <c r="I72" s="64" t="s">
        <v>54</v>
      </c>
      <c r="J72" s="72">
        <v>44075</v>
      </c>
      <c r="K72" s="72">
        <v>45351</v>
      </c>
      <c r="L72" s="73"/>
      <c r="M72" s="77">
        <v>2674</v>
      </c>
      <c r="N72" s="104" t="s">
        <v>2070</v>
      </c>
      <c r="O72" s="78">
        <v>44075</v>
      </c>
      <c r="P72" s="80">
        <v>45351</v>
      </c>
      <c r="Q72" s="62" t="s">
        <v>104</v>
      </c>
      <c r="R72" s="5" t="str">
        <f ca="1">IF(Tabelle132[[#This Row],[STOPPED
ON]]&lt;&gt;"","STOPPED",IF(AND(Tabelle132[[#This Row],[ACT. VALID
TILL]]&lt;TODAY(),Tabelle132[[#This Row],[ACT. VALID
TILL]]&lt;&gt;""),"INACTIVE",IF(Tabelle132[[#This Row],[Employee]]="NN","RECRUITE",IF(Tabelle132[[#This Row],[ACT. VALID
FROM]]&gt;TODAY(),"INACTIVE","ACTIVE"))))</f>
        <v>ACTIVE</v>
      </c>
      <c r="S72" s="85"/>
      <c r="T72" s="85"/>
      <c r="U72" s="11">
        <f>COUNTIFS(Tabelle2[Function-
No.],Tabelle132[[#This Row],[FUNC.-NO]],Tabelle2[Pers-
No.],Tabelle132[[#This Row],[P-No.]])</f>
        <v>0</v>
      </c>
      <c r="V72" s="89">
        <v>39</v>
      </c>
      <c r="W72" s="11">
        <f>IF(Tabelle132[[#This Row],[WAZ2]]&gt;39,1,Tabelle132[[#This Row],[WAZ2]]/39)/IF(Tabelle132[[#This Row],[SPLIT]]="YES",2,1)</f>
        <v>1</v>
      </c>
      <c r="X72" s="93">
        <v>5005</v>
      </c>
      <c r="Y7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2" s="21" cm="1">
        <f t="array" ref="Z7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5005</v>
      </c>
      <c r="AA7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2" s="21" cm="1">
        <f t="array" ref="AB7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5005</v>
      </c>
      <c r="AC7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2" s="21" cm="1">
        <f t="array" ref="AD7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5005</v>
      </c>
      <c r="AE7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2" s="21" cm="1">
        <f t="array" ref="AF7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5005</v>
      </c>
      <c r="AG7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2" s="21" cm="1">
        <f t="array" ref="AH7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5005</v>
      </c>
      <c r="AI7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2" s="21" cm="1">
        <f t="array" ref="AJ7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5005</v>
      </c>
      <c r="AK7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2" s="21" cm="1">
        <f t="array" ref="AL7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5005</v>
      </c>
      <c r="AM7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2" s="21" cm="1">
        <f t="array" ref="AN7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5005</v>
      </c>
      <c r="AO7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2" s="21" cm="1">
        <f t="array" ref="AP7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5005</v>
      </c>
      <c r="AQ7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2" s="21" cm="1">
        <f t="array" ref="AR7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5005</v>
      </c>
      <c r="AS7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2" s="21" cm="1">
        <f t="array" ref="AT7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5005</v>
      </c>
      <c r="AU7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2" s="21" cm="1">
        <f t="array" ref="AV7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5005</v>
      </c>
      <c r="AW7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2" s="41">
        <f>SUMIFS(Tabelle132[[#This Row],[FTE 01]:[SAL 12]],Tabelle132[[#Headers],[FTE 01]:[SAL 12]],"*" &amp; "SAL" &amp;"*")</f>
        <v>60060</v>
      </c>
    </row>
    <row r="73" spans="1:50" ht="20.100000000000001" customHeight="1" x14ac:dyDescent="0.25">
      <c r="A73" s="61" t="s">
        <v>105</v>
      </c>
      <c r="B73" s="113" t="s">
        <v>883</v>
      </c>
      <c r="C73" s="62" t="s">
        <v>53</v>
      </c>
      <c r="D73" s="107" t="s">
        <v>1214</v>
      </c>
      <c r="E73" s="108" t="s">
        <v>1214</v>
      </c>
      <c r="F73" s="63">
        <v>1007</v>
      </c>
      <c r="G73" s="111" t="str">
        <f>VLOOKUP(Tabelle132[[#This Row],[CC
(FIBU)]],INDEX!D:E,2,FALSE)</f>
        <v>Abteilung 50</v>
      </c>
      <c r="H73" s="117" t="s">
        <v>1316</v>
      </c>
      <c r="I73" s="64" t="s">
        <v>54</v>
      </c>
      <c r="J73" s="72">
        <v>44075</v>
      </c>
      <c r="K73" s="72">
        <v>45351</v>
      </c>
      <c r="L73" s="73"/>
      <c r="M73" s="77">
        <v>2675</v>
      </c>
      <c r="N73" s="104" t="s">
        <v>2071</v>
      </c>
      <c r="O73" s="78">
        <v>44075</v>
      </c>
      <c r="P73" s="80">
        <v>45351</v>
      </c>
      <c r="Q73" s="62" t="s">
        <v>104</v>
      </c>
      <c r="R73" s="5" t="str">
        <f ca="1">IF(Tabelle132[[#This Row],[STOPPED
ON]]&lt;&gt;"","STOPPED",IF(AND(Tabelle132[[#This Row],[ACT. VALID
TILL]]&lt;TODAY(),Tabelle132[[#This Row],[ACT. VALID
TILL]]&lt;&gt;""),"INACTIVE",IF(Tabelle132[[#This Row],[Employee]]="NN","RECRUITE",IF(Tabelle132[[#This Row],[ACT. VALID
FROM]]&gt;TODAY(),"INACTIVE","ACTIVE"))))</f>
        <v>ACTIVE</v>
      </c>
      <c r="S73" s="85"/>
      <c r="T73" s="85"/>
      <c r="U73" s="11">
        <f>COUNTIFS(Tabelle2[Function-
No.],Tabelle132[[#This Row],[FUNC.-NO]],Tabelle2[Pers-
No.],Tabelle132[[#This Row],[P-No.]])</f>
        <v>0</v>
      </c>
      <c r="V73" s="89">
        <v>39</v>
      </c>
      <c r="W73" s="11">
        <f>IF(Tabelle132[[#This Row],[WAZ2]]&gt;39,1,Tabelle132[[#This Row],[WAZ2]]/39)/IF(Tabelle132[[#This Row],[SPLIT]]="YES",2,1)</f>
        <v>1</v>
      </c>
      <c r="X73" s="93">
        <v>5003</v>
      </c>
      <c r="Y7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3" s="21" cm="1">
        <f t="array" ref="Z7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5003</v>
      </c>
      <c r="AA7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3" s="21" cm="1">
        <f t="array" ref="AB7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5003</v>
      </c>
      <c r="AC7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3" s="21" cm="1">
        <f t="array" ref="AD7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5003</v>
      </c>
      <c r="AE7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3" s="21" cm="1">
        <f t="array" ref="AF7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5003</v>
      </c>
      <c r="AG7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3" s="21" cm="1">
        <f t="array" ref="AH7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5003</v>
      </c>
      <c r="AI7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3" s="21" cm="1">
        <f t="array" ref="AJ7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5003</v>
      </c>
      <c r="AK7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3" s="21" cm="1">
        <f t="array" ref="AL7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5003</v>
      </c>
      <c r="AM7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3" s="21" cm="1">
        <f t="array" ref="AN7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5003</v>
      </c>
      <c r="AO7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3" s="21" cm="1">
        <f t="array" ref="AP7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5003</v>
      </c>
      <c r="AQ7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3" s="21" cm="1">
        <f t="array" ref="AR7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5003</v>
      </c>
      <c r="AS7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3" s="21" cm="1">
        <f t="array" ref="AT7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5003</v>
      </c>
      <c r="AU7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3" s="21" cm="1">
        <f t="array" ref="AV7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5003</v>
      </c>
      <c r="AW7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3" s="41">
        <f>SUMIFS(Tabelle132[[#This Row],[FTE 01]:[SAL 12]],Tabelle132[[#Headers],[FTE 01]:[SAL 12]],"*" &amp; "SAL" &amp;"*")</f>
        <v>60036</v>
      </c>
    </row>
    <row r="74" spans="1:50" ht="20.100000000000001" customHeight="1" x14ac:dyDescent="0.25">
      <c r="A74" s="61" t="s">
        <v>114</v>
      </c>
      <c r="B74" s="113" t="s">
        <v>883</v>
      </c>
      <c r="C74" s="62" t="s">
        <v>53</v>
      </c>
      <c r="D74" s="107" t="s">
        <v>1214</v>
      </c>
      <c r="E74" s="108" t="s">
        <v>1214</v>
      </c>
      <c r="F74" s="63">
        <v>1007</v>
      </c>
      <c r="G74" s="111" t="str">
        <f>VLOOKUP(Tabelle132[[#This Row],[CC
(FIBU)]],INDEX!D:E,2,FALSE)</f>
        <v>Abteilung 50</v>
      </c>
      <c r="H74" s="117" t="s">
        <v>1316</v>
      </c>
      <c r="I74" s="64" t="s">
        <v>54</v>
      </c>
      <c r="J74" s="72">
        <v>44075</v>
      </c>
      <c r="K74" s="72">
        <v>45351</v>
      </c>
      <c r="L74" s="73"/>
      <c r="M74" s="77">
        <v>2676</v>
      </c>
      <c r="N74" s="104" t="s">
        <v>2072</v>
      </c>
      <c r="O74" s="78">
        <v>44075</v>
      </c>
      <c r="P74" s="80">
        <v>45351</v>
      </c>
      <c r="Q74" s="62" t="s">
        <v>104</v>
      </c>
      <c r="R74" s="5" t="str">
        <f ca="1">IF(Tabelle132[[#This Row],[STOPPED
ON]]&lt;&gt;"","STOPPED",IF(AND(Tabelle132[[#This Row],[ACT. VALID
TILL]]&lt;TODAY(),Tabelle132[[#This Row],[ACT. VALID
TILL]]&lt;&gt;""),"INACTIVE",IF(Tabelle132[[#This Row],[Employee]]="NN","RECRUITE",IF(Tabelle132[[#This Row],[ACT. VALID
FROM]]&gt;TODAY(),"INACTIVE","ACTIVE"))))</f>
        <v>ACTIVE</v>
      </c>
      <c r="S74" s="85"/>
      <c r="T74" s="85"/>
      <c r="U74" s="11">
        <f>COUNTIFS(Tabelle2[Function-
No.],Tabelle132[[#This Row],[FUNC.-NO]],Tabelle2[Pers-
No.],Tabelle132[[#This Row],[P-No.]])</f>
        <v>0</v>
      </c>
      <c r="V74" s="89">
        <v>39</v>
      </c>
      <c r="W74" s="11">
        <f>IF(Tabelle132[[#This Row],[WAZ2]]&gt;39,1,Tabelle132[[#This Row],[WAZ2]]/39)/IF(Tabelle132[[#This Row],[SPLIT]]="YES",2,1)</f>
        <v>1</v>
      </c>
      <c r="X74" s="93">
        <v>5007</v>
      </c>
      <c r="Y7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4" s="21" cm="1">
        <f t="array" ref="Z7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5007</v>
      </c>
      <c r="AA7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4" s="21" cm="1">
        <f t="array" ref="AB7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5007</v>
      </c>
      <c r="AC7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4" s="21" cm="1">
        <f t="array" ref="AD7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5007</v>
      </c>
      <c r="AE7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4" s="21" cm="1">
        <f t="array" ref="AF7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5007</v>
      </c>
      <c r="AG7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4" s="21" cm="1">
        <f t="array" ref="AH7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5007</v>
      </c>
      <c r="AI7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4" s="21" cm="1">
        <f t="array" ref="AJ7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5007</v>
      </c>
      <c r="AK7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4" s="21" cm="1">
        <f t="array" ref="AL7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5007</v>
      </c>
      <c r="AM7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4" s="21" cm="1">
        <f t="array" ref="AN7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5007</v>
      </c>
      <c r="AO7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4" s="21" cm="1">
        <f t="array" ref="AP7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5007</v>
      </c>
      <c r="AQ7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4" s="21" cm="1">
        <f t="array" ref="AR7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5007</v>
      </c>
      <c r="AS7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4" s="21" cm="1">
        <f t="array" ref="AT7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5007</v>
      </c>
      <c r="AU7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4" s="21" cm="1">
        <f t="array" ref="AV7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5007</v>
      </c>
      <c r="AW7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4" s="41">
        <f>SUMIFS(Tabelle132[[#This Row],[FTE 01]:[SAL 12]],Tabelle132[[#Headers],[FTE 01]:[SAL 12]],"*" &amp; "SAL" &amp;"*")</f>
        <v>60084</v>
      </c>
    </row>
    <row r="75" spans="1:50" ht="20.100000000000001" customHeight="1" x14ac:dyDescent="0.25">
      <c r="A75" s="61" t="s">
        <v>107</v>
      </c>
      <c r="B75" s="113" t="s">
        <v>883</v>
      </c>
      <c r="C75" s="62" t="s">
        <v>53</v>
      </c>
      <c r="D75" s="107" t="s">
        <v>1214</v>
      </c>
      <c r="E75" s="108" t="s">
        <v>1214</v>
      </c>
      <c r="F75" s="63">
        <v>1007</v>
      </c>
      <c r="G75" s="111" t="str">
        <f>VLOOKUP(Tabelle132[[#This Row],[CC
(FIBU)]],INDEX!D:E,2,FALSE)</f>
        <v>Abteilung 50</v>
      </c>
      <c r="H75" s="117" t="s">
        <v>1316</v>
      </c>
      <c r="I75" s="64" t="s">
        <v>54</v>
      </c>
      <c r="J75" s="72">
        <v>44075</v>
      </c>
      <c r="K75" s="72">
        <v>45351</v>
      </c>
      <c r="L75" s="73"/>
      <c r="M75" s="77">
        <v>2677</v>
      </c>
      <c r="N75" s="104" t="s">
        <v>2073</v>
      </c>
      <c r="O75" s="78">
        <v>44075</v>
      </c>
      <c r="P75" s="80">
        <v>45351</v>
      </c>
      <c r="Q75" s="62" t="s">
        <v>104</v>
      </c>
      <c r="R75" s="5" t="str">
        <f ca="1">IF(Tabelle132[[#This Row],[STOPPED
ON]]&lt;&gt;"","STOPPED",IF(AND(Tabelle132[[#This Row],[ACT. VALID
TILL]]&lt;TODAY(),Tabelle132[[#This Row],[ACT. VALID
TILL]]&lt;&gt;""),"INACTIVE",IF(Tabelle132[[#This Row],[Employee]]="NN","RECRUITE",IF(Tabelle132[[#This Row],[ACT. VALID
FROM]]&gt;TODAY(),"INACTIVE","ACTIVE"))))</f>
        <v>ACTIVE</v>
      </c>
      <c r="S75" s="85"/>
      <c r="T75" s="85"/>
      <c r="U75" s="11">
        <f>COUNTIFS(Tabelle2[Function-
No.],Tabelle132[[#This Row],[FUNC.-NO]],Tabelle2[Pers-
No.],Tabelle132[[#This Row],[P-No.]])</f>
        <v>0</v>
      </c>
      <c r="V75" s="89">
        <v>39</v>
      </c>
      <c r="W75" s="11">
        <f>IF(Tabelle132[[#This Row],[WAZ2]]&gt;39,1,Tabelle132[[#This Row],[WAZ2]]/39)/IF(Tabelle132[[#This Row],[SPLIT]]="YES",2,1)</f>
        <v>1</v>
      </c>
      <c r="X75" s="93">
        <v>5004</v>
      </c>
      <c r="Y7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5" s="21" cm="1">
        <f t="array" ref="Z7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5004</v>
      </c>
      <c r="AA7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5" s="21" cm="1">
        <f t="array" ref="AB7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5004</v>
      </c>
      <c r="AC7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5" s="21" cm="1">
        <f t="array" ref="AD7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5004</v>
      </c>
      <c r="AE7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5" s="21" cm="1">
        <f t="array" ref="AF7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5004</v>
      </c>
      <c r="AG7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5" s="21" cm="1">
        <f t="array" ref="AH7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5004</v>
      </c>
      <c r="AI7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5" s="21" cm="1">
        <f t="array" ref="AJ7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5004</v>
      </c>
      <c r="AK7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5" s="21" cm="1">
        <f t="array" ref="AL7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5004</v>
      </c>
      <c r="AM7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5" s="21" cm="1">
        <f t="array" ref="AN7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5004</v>
      </c>
      <c r="AO7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5" s="21" cm="1">
        <f t="array" ref="AP7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5004</v>
      </c>
      <c r="AQ7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5" s="21" cm="1">
        <f t="array" ref="AR7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5004</v>
      </c>
      <c r="AS7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5" s="21" cm="1">
        <f t="array" ref="AT7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5004</v>
      </c>
      <c r="AU7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5" s="21" cm="1">
        <f t="array" ref="AV7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5004</v>
      </c>
      <c r="AW7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5" s="41">
        <f>SUMIFS(Tabelle132[[#This Row],[FTE 01]:[SAL 12]],Tabelle132[[#Headers],[FTE 01]:[SAL 12]],"*" &amp; "SAL" &amp;"*")</f>
        <v>60048</v>
      </c>
    </row>
    <row r="76" spans="1:50" ht="20.100000000000001" customHeight="1" x14ac:dyDescent="0.25">
      <c r="A76" s="61" t="s">
        <v>128</v>
      </c>
      <c r="B76" s="113" t="s">
        <v>1022</v>
      </c>
      <c r="C76" s="62" t="s">
        <v>53</v>
      </c>
      <c r="D76" s="107" t="s">
        <v>1214</v>
      </c>
      <c r="E76" s="108" t="s">
        <v>1214</v>
      </c>
      <c r="F76" s="63">
        <v>1008</v>
      </c>
      <c r="G76" s="111" t="str">
        <f>VLOOKUP(Tabelle132[[#This Row],[CC
(FIBU)]],INDEX!D:E,2,FALSE)</f>
        <v>Abteilung 10</v>
      </c>
      <c r="H76" s="117" t="s">
        <v>1280</v>
      </c>
      <c r="I76" s="64" t="s">
        <v>54</v>
      </c>
      <c r="J76" s="72">
        <v>42552</v>
      </c>
      <c r="K76" s="72"/>
      <c r="L76" s="73"/>
      <c r="M76" s="77">
        <v>2351</v>
      </c>
      <c r="N76" s="104" t="s">
        <v>1747</v>
      </c>
      <c r="O76" s="78">
        <v>42552</v>
      </c>
      <c r="P76" s="80"/>
      <c r="Q76" s="62" t="s">
        <v>55</v>
      </c>
      <c r="R76" s="5" t="str">
        <f ca="1">IF(Tabelle132[[#This Row],[STOPPED
ON]]&lt;&gt;"","STOPPED",IF(AND(Tabelle132[[#This Row],[ACT. VALID
TILL]]&lt;TODAY(),Tabelle132[[#This Row],[ACT. VALID
TILL]]&lt;&gt;""),"INACTIVE",IF(Tabelle132[[#This Row],[Employee]]="NN","RECRUITE",IF(Tabelle132[[#This Row],[ACT. VALID
FROM]]&gt;TODAY(),"INACTIVE","ACTIVE"))))</f>
        <v>ACTIVE</v>
      </c>
      <c r="S76" s="85"/>
      <c r="T76" s="85"/>
      <c r="U76" s="11">
        <f>COUNTIFS(Tabelle2[Function-
No.],Tabelle132[[#This Row],[FUNC.-NO]],Tabelle2[Pers-
No.],Tabelle132[[#This Row],[P-No.]])</f>
        <v>0</v>
      </c>
      <c r="V76" s="89">
        <v>39</v>
      </c>
      <c r="W76" s="11">
        <f>IF(Tabelle132[[#This Row],[WAZ2]]&gt;39,1,Tabelle132[[#This Row],[WAZ2]]/39)/IF(Tabelle132[[#This Row],[SPLIT]]="YES",2,1)</f>
        <v>1</v>
      </c>
      <c r="X76" s="93">
        <v>5681</v>
      </c>
      <c r="Y7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6" s="21" cm="1">
        <f t="array" ref="Z7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5681</v>
      </c>
      <c r="AA7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6" s="21" cm="1">
        <f t="array" ref="AB7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5681</v>
      </c>
      <c r="AC7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6" s="21" cm="1">
        <f t="array" ref="AD7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5681</v>
      </c>
      <c r="AE7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6" s="21" cm="1">
        <f t="array" ref="AF7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5681</v>
      </c>
      <c r="AG7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6" s="21" cm="1">
        <f t="array" ref="AH7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5681</v>
      </c>
      <c r="AI7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6" s="21" cm="1">
        <f t="array" ref="AJ7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5681</v>
      </c>
      <c r="AK7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6" s="21" cm="1">
        <f t="array" ref="AL7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5681</v>
      </c>
      <c r="AM7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6" s="21" cm="1">
        <f t="array" ref="AN7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5681</v>
      </c>
      <c r="AO7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6" s="21" cm="1">
        <f t="array" ref="AP7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5681</v>
      </c>
      <c r="AQ7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6" s="21" cm="1">
        <f t="array" ref="AR7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5681</v>
      </c>
      <c r="AS7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6" s="21" cm="1">
        <f t="array" ref="AT7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5681</v>
      </c>
      <c r="AU7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6" s="21" cm="1">
        <f t="array" ref="AV7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5681</v>
      </c>
      <c r="AW7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6" s="41">
        <f>SUMIFS(Tabelle132[[#This Row],[FTE 01]:[SAL 12]],Tabelle132[[#Headers],[FTE 01]:[SAL 12]],"*" &amp; "SAL" &amp;"*")</f>
        <v>68172</v>
      </c>
    </row>
    <row r="77" spans="1:50" ht="20.100000000000001" customHeight="1" x14ac:dyDescent="0.25">
      <c r="A77" s="61" t="s">
        <v>127</v>
      </c>
      <c r="B77" s="113" t="s">
        <v>1010</v>
      </c>
      <c r="C77" s="62" t="s">
        <v>53</v>
      </c>
      <c r="D77" s="107" t="s">
        <v>1214</v>
      </c>
      <c r="E77" s="108" t="s">
        <v>1214</v>
      </c>
      <c r="F77" s="63">
        <v>1008</v>
      </c>
      <c r="G77" s="111" t="str">
        <f>VLOOKUP(Tabelle132[[#This Row],[CC
(FIBU)]],INDEX!D:E,2,FALSE)</f>
        <v>Abteilung 10</v>
      </c>
      <c r="H77" s="117" t="s">
        <v>1349</v>
      </c>
      <c r="I77" s="64" t="s">
        <v>54</v>
      </c>
      <c r="J77" s="72">
        <v>43405</v>
      </c>
      <c r="K77" s="72"/>
      <c r="L77" s="73"/>
      <c r="M77" s="77">
        <v>2541</v>
      </c>
      <c r="N77" s="104" t="s">
        <v>1937</v>
      </c>
      <c r="O77" s="78">
        <v>43405</v>
      </c>
      <c r="P77" s="80"/>
      <c r="Q77" s="62" t="s">
        <v>55</v>
      </c>
      <c r="R77" s="5" t="str">
        <f ca="1">IF(Tabelle132[[#This Row],[STOPPED
ON]]&lt;&gt;"","STOPPED",IF(AND(Tabelle132[[#This Row],[ACT. VALID
TILL]]&lt;TODAY(),Tabelle132[[#This Row],[ACT. VALID
TILL]]&lt;&gt;""),"INACTIVE",IF(Tabelle132[[#This Row],[Employee]]="NN","RECRUITE",IF(Tabelle132[[#This Row],[ACT. VALID
FROM]]&gt;TODAY(),"INACTIVE","ACTIVE"))))</f>
        <v>ACTIVE</v>
      </c>
      <c r="S77" s="85"/>
      <c r="T77" s="85"/>
      <c r="U77" s="11">
        <f>COUNTIFS(Tabelle2[Function-
No.],Tabelle132[[#This Row],[FUNC.-NO]],Tabelle2[Pers-
No.],Tabelle132[[#This Row],[P-No.]])</f>
        <v>1</v>
      </c>
      <c r="V77" s="89">
        <v>39</v>
      </c>
      <c r="W77" s="11">
        <f>IF(Tabelle132[[#This Row],[WAZ2]]&gt;39,1,Tabelle132[[#This Row],[WAZ2]]/39)/IF(Tabelle132[[#This Row],[SPLIT]]="YES",2,1)</f>
        <v>1</v>
      </c>
      <c r="X77" s="93">
        <v>5588</v>
      </c>
      <c r="Y7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7" s="21" cm="1">
        <f t="array" ref="Z7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3911.6</v>
      </c>
      <c r="AA7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7" s="21" cm="1">
        <f t="array" ref="AB7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5588</v>
      </c>
      <c r="AC7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7" s="21" cm="1">
        <f t="array" ref="AD7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5588</v>
      </c>
      <c r="AE7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7" s="21" cm="1">
        <f t="array" ref="AF7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5588</v>
      </c>
      <c r="AG7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7" s="21" cm="1">
        <f t="array" ref="AH7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5588</v>
      </c>
      <c r="AI7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7" s="21" cm="1">
        <f t="array" ref="AJ7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5588</v>
      </c>
      <c r="AK7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7" s="21" cm="1">
        <f t="array" ref="AL7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5588</v>
      </c>
      <c r="AM7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7" s="21" cm="1">
        <f t="array" ref="AN7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5588</v>
      </c>
      <c r="AO7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7" s="21" cm="1">
        <f t="array" ref="AP7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5588</v>
      </c>
      <c r="AQ7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7" s="21" cm="1">
        <f t="array" ref="AR7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5588</v>
      </c>
      <c r="AS7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7" s="21" cm="1">
        <f t="array" ref="AT7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5588</v>
      </c>
      <c r="AU7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7" s="21" cm="1">
        <f t="array" ref="AV7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5588</v>
      </c>
      <c r="AW7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7" s="41">
        <f>SUMIFS(Tabelle132[[#This Row],[FTE 01]:[SAL 12]],Tabelle132[[#Headers],[FTE 01]:[SAL 12]],"*" &amp; "SAL" &amp;"*")</f>
        <v>65379.6</v>
      </c>
    </row>
    <row r="78" spans="1:50" ht="20.100000000000001" customHeight="1" x14ac:dyDescent="0.25">
      <c r="A78" s="61" t="s">
        <v>131</v>
      </c>
      <c r="B78" s="113" t="s">
        <v>1000</v>
      </c>
      <c r="C78" s="62" t="s">
        <v>53</v>
      </c>
      <c r="D78" s="107" t="s">
        <v>1214</v>
      </c>
      <c r="E78" s="108" t="s">
        <v>1214</v>
      </c>
      <c r="F78" s="63">
        <v>1010</v>
      </c>
      <c r="G78" s="111" t="str">
        <f>VLOOKUP(Tabelle132[[#This Row],[CC
(FIBU)]],INDEX!D:E,2,FALSE)</f>
        <v>Abteilung 13</v>
      </c>
      <c r="H78" s="117" t="s">
        <v>1381</v>
      </c>
      <c r="I78" s="64" t="s">
        <v>54</v>
      </c>
      <c r="J78" s="72">
        <v>31546</v>
      </c>
      <c r="K78" s="72"/>
      <c r="L78" s="73"/>
      <c r="M78" s="77">
        <v>2015</v>
      </c>
      <c r="N78" s="104" t="s">
        <v>1411</v>
      </c>
      <c r="O78" s="78">
        <v>31546</v>
      </c>
      <c r="P78" s="80"/>
      <c r="Q78" s="62" t="s">
        <v>55</v>
      </c>
      <c r="R78" s="5" t="str">
        <f ca="1">IF(Tabelle132[[#This Row],[STOPPED
ON]]&lt;&gt;"","STOPPED",IF(AND(Tabelle132[[#This Row],[ACT. VALID
TILL]]&lt;TODAY(),Tabelle132[[#This Row],[ACT. VALID
TILL]]&lt;&gt;""),"INACTIVE",IF(Tabelle132[[#This Row],[Employee]]="NN","RECRUITE",IF(Tabelle132[[#This Row],[ACT. VALID
FROM]]&gt;TODAY(),"INACTIVE","ACTIVE"))))</f>
        <v>ACTIVE</v>
      </c>
      <c r="S78" s="85"/>
      <c r="T78" s="85"/>
      <c r="U78" s="11">
        <f>COUNTIFS(Tabelle2[Function-
No.],Tabelle132[[#This Row],[FUNC.-NO]],Tabelle2[Pers-
No.],Tabelle132[[#This Row],[P-No.]])</f>
        <v>0</v>
      </c>
      <c r="V78" s="89">
        <v>35</v>
      </c>
      <c r="W78" s="11">
        <f>IF(Tabelle132[[#This Row],[WAZ2]]&gt;39,1,Tabelle132[[#This Row],[WAZ2]]/39)/IF(Tabelle132[[#This Row],[SPLIT]]="YES",2,1)</f>
        <v>0.89743589743589747</v>
      </c>
      <c r="X78" s="93">
        <v>5531</v>
      </c>
      <c r="Y7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0.89743589743589747</v>
      </c>
      <c r="Z78" s="21" cm="1">
        <f t="array" ref="Z7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5531</v>
      </c>
      <c r="AA7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0.89743589743589747</v>
      </c>
      <c r="AB78" s="21" cm="1">
        <f t="array" ref="AB7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5531</v>
      </c>
      <c r="AC7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0.89743589743589747</v>
      </c>
      <c r="AD78" s="21" cm="1">
        <f t="array" ref="AD7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5531</v>
      </c>
      <c r="AE7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0.89743589743589747</v>
      </c>
      <c r="AF78" s="21" cm="1">
        <f t="array" ref="AF7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5531</v>
      </c>
      <c r="AG7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0.89743589743589747</v>
      </c>
      <c r="AH78" s="21" cm="1">
        <f t="array" ref="AH7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5531</v>
      </c>
      <c r="AI7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0.89743589743589747</v>
      </c>
      <c r="AJ78" s="21" cm="1">
        <f t="array" ref="AJ7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5531</v>
      </c>
      <c r="AK7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0.89743589743589747</v>
      </c>
      <c r="AL78" s="21" cm="1">
        <f t="array" ref="AL7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5531</v>
      </c>
      <c r="AM7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0.89743589743589747</v>
      </c>
      <c r="AN78" s="21" cm="1">
        <f t="array" ref="AN7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5531</v>
      </c>
      <c r="AO7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0.89743589743589747</v>
      </c>
      <c r="AP78" s="21" cm="1">
        <f t="array" ref="AP7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5531</v>
      </c>
      <c r="AQ7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0.89743589743589747</v>
      </c>
      <c r="AR78" s="21" cm="1">
        <f t="array" ref="AR7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5531</v>
      </c>
      <c r="AS7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0.89743589743589747</v>
      </c>
      <c r="AT78" s="21" cm="1">
        <f t="array" ref="AT7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5531</v>
      </c>
      <c r="AU7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0.89743589743589747</v>
      </c>
      <c r="AV78" s="21" cm="1">
        <f t="array" ref="AV7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5531</v>
      </c>
      <c r="AW7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8" s="41">
        <f>SUMIFS(Tabelle132[[#This Row],[FTE 01]:[SAL 12]],Tabelle132[[#Headers],[FTE 01]:[SAL 12]],"*" &amp; "SAL" &amp;"*")</f>
        <v>66372</v>
      </c>
    </row>
    <row r="79" spans="1:50" ht="20.100000000000001" customHeight="1" x14ac:dyDescent="0.25">
      <c r="A79" s="61" t="s">
        <v>132</v>
      </c>
      <c r="B79" s="113" t="s">
        <v>1029</v>
      </c>
      <c r="C79" s="62" t="s">
        <v>53</v>
      </c>
      <c r="D79" s="107" t="s">
        <v>1214</v>
      </c>
      <c r="E79" s="108" t="s">
        <v>1214</v>
      </c>
      <c r="F79" s="63">
        <v>1010</v>
      </c>
      <c r="G79" s="111" t="str">
        <f>VLOOKUP(Tabelle132[[#This Row],[CC
(FIBU)]],INDEX!D:E,2,FALSE)</f>
        <v>Abteilung 13</v>
      </c>
      <c r="H79" s="117" t="s">
        <v>1319</v>
      </c>
      <c r="I79" s="64" t="s">
        <v>54</v>
      </c>
      <c r="J79" s="72">
        <v>32783</v>
      </c>
      <c r="K79" s="72"/>
      <c r="L79" s="73"/>
      <c r="M79" s="77">
        <v>2020</v>
      </c>
      <c r="N79" s="104" t="s">
        <v>1416</v>
      </c>
      <c r="O79" s="78">
        <v>32783</v>
      </c>
      <c r="P79" s="80"/>
      <c r="Q79" s="62" t="s">
        <v>55</v>
      </c>
      <c r="R79" s="5" t="str">
        <f ca="1">IF(Tabelle132[[#This Row],[STOPPED
ON]]&lt;&gt;"","STOPPED",IF(AND(Tabelle132[[#This Row],[ACT. VALID
TILL]]&lt;TODAY(),Tabelle132[[#This Row],[ACT. VALID
TILL]]&lt;&gt;""),"INACTIVE",IF(Tabelle132[[#This Row],[Employee]]="NN","RECRUITE",IF(Tabelle132[[#This Row],[ACT. VALID
FROM]]&gt;TODAY(),"INACTIVE","ACTIVE"))))</f>
        <v>ACTIVE</v>
      </c>
      <c r="S79" s="85"/>
      <c r="T79" s="85"/>
      <c r="U79" s="11">
        <f>COUNTIFS(Tabelle2[Function-
No.],Tabelle132[[#This Row],[FUNC.-NO]],Tabelle2[Pers-
No.],Tabelle132[[#This Row],[P-No.]])</f>
        <v>0</v>
      </c>
      <c r="V79" s="89">
        <v>39</v>
      </c>
      <c r="W79" s="11">
        <f>IF(Tabelle132[[#This Row],[WAZ2]]&gt;39,1,Tabelle132[[#This Row],[WAZ2]]/39)/IF(Tabelle132[[#This Row],[SPLIT]]="YES",2,1)</f>
        <v>1</v>
      </c>
      <c r="X79" s="93">
        <v>5688</v>
      </c>
      <c r="Y7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9" s="21" cm="1">
        <f t="array" ref="Z7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5688</v>
      </c>
      <c r="AA7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9" s="21" cm="1">
        <f t="array" ref="AB7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5688</v>
      </c>
      <c r="AC7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9" s="21" cm="1">
        <f t="array" ref="AD7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5688</v>
      </c>
      <c r="AE7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9" s="21" cm="1">
        <f t="array" ref="AF7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5688</v>
      </c>
      <c r="AG7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9" s="21" cm="1">
        <f t="array" ref="AH7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5688</v>
      </c>
      <c r="AI7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9" s="21" cm="1">
        <f t="array" ref="AJ7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5688</v>
      </c>
      <c r="AK7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9" s="21" cm="1">
        <f t="array" ref="AL7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5688</v>
      </c>
      <c r="AM7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9" s="21" cm="1">
        <f t="array" ref="AN7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5688</v>
      </c>
      <c r="AO7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9" s="21" cm="1">
        <f t="array" ref="AP7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5688</v>
      </c>
      <c r="AQ7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9" s="21" cm="1">
        <f t="array" ref="AR7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5688</v>
      </c>
      <c r="AS7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9" s="21" cm="1">
        <f t="array" ref="AT7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5688</v>
      </c>
      <c r="AU7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9" s="21" cm="1">
        <f t="array" ref="AV7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5688</v>
      </c>
      <c r="AW7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9" s="41">
        <f>SUMIFS(Tabelle132[[#This Row],[FTE 01]:[SAL 12]],Tabelle132[[#Headers],[FTE 01]:[SAL 12]],"*" &amp; "SAL" &amp;"*")</f>
        <v>68256</v>
      </c>
    </row>
    <row r="80" spans="1:50" ht="20.100000000000001" customHeight="1" x14ac:dyDescent="0.25">
      <c r="A80" s="61" t="s">
        <v>130</v>
      </c>
      <c r="B80" s="113" t="s">
        <v>1000</v>
      </c>
      <c r="C80" s="62" t="s">
        <v>53</v>
      </c>
      <c r="D80" s="107" t="s">
        <v>1214</v>
      </c>
      <c r="E80" s="108" t="s">
        <v>1214</v>
      </c>
      <c r="F80" s="63">
        <v>1010</v>
      </c>
      <c r="G80" s="111" t="str">
        <f>VLOOKUP(Tabelle132[[#This Row],[CC
(FIBU)]],INDEX!D:E,2,FALSE)</f>
        <v>Abteilung 13</v>
      </c>
      <c r="H80" s="117" t="s">
        <v>1381</v>
      </c>
      <c r="I80" s="64" t="s">
        <v>54</v>
      </c>
      <c r="J80" s="72">
        <v>39706</v>
      </c>
      <c r="K80" s="72"/>
      <c r="L80" s="73"/>
      <c r="M80" s="77">
        <v>2153</v>
      </c>
      <c r="N80" s="104" t="s">
        <v>1549</v>
      </c>
      <c r="O80" s="78">
        <v>39706</v>
      </c>
      <c r="P80" s="80"/>
      <c r="Q80" s="62" t="s">
        <v>55</v>
      </c>
      <c r="R80" s="5" t="str">
        <f ca="1">IF(Tabelle132[[#This Row],[STOPPED
ON]]&lt;&gt;"","STOPPED",IF(AND(Tabelle132[[#This Row],[ACT. VALID
TILL]]&lt;TODAY(),Tabelle132[[#This Row],[ACT. VALID
TILL]]&lt;&gt;""),"INACTIVE",IF(Tabelle132[[#This Row],[Employee]]="NN","RECRUITE",IF(Tabelle132[[#This Row],[ACT. VALID
FROM]]&gt;TODAY(),"INACTIVE","ACTIVE"))))</f>
        <v>ACTIVE</v>
      </c>
      <c r="S80" s="85"/>
      <c r="T80" s="85"/>
      <c r="U80" s="11">
        <f>COUNTIFS(Tabelle2[Function-
No.],Tabelle132[[#This Row],[FUNC.-NO]],Tabelle2[Pers-
No.],Tabelle132[[#This Row],[P-No.]])</f>
        <v>1</v>
      </c>
      <c r="V80" s="89">
        <v>39</v>
      </c>
      <c r="W80" s="11">
        <f>IF(Tabelle132[[#This Row],[WAZ2]]&gt;39,1,Tabelle132[[#This Row],[WAZ2]]/39)/IF(Tabelle132[[#This Row],[SPLIT]]="YES",2,1)</f>
        <v>1</v>
      </c>
      <c r="X80" s="93">
        <v>5513</v>
      </c>
      <c r="Y8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80" s="21" cm="1">
        <f t="array" ref="Z8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5513</v>
      </c>
      <c r="AA8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80" s="21" cm="1">
        <f t="array" ref="AB8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5513</v>
      </c>
      <c r="AC8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80" s="21" cm="1">
        <f t="array" ref="AD8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5513</v>
      </c>
      <c r="AE80"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80" s="21" cm="1">
        <f t="array" ref="AF8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2845.4193548387098</v>
      </c>
      <c r="AG8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80" s="21" cm="1">
        <f t="array" ref="AH8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2667.5806451612902</v>
      </c>
      <c r="AI8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80" s="21" cm="1">
        <f t="array" ref="AJ8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5513</v>
      </c>
      <c r="AK8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80" s="21" cm="1">
        <f t="array" ref="AL8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5513</v>
      </c>
      <c r="AM8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80" s="21" cm="1">
        <f t="array" ref="AN8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5513</v>
      </c>
      <c r="AO8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80" s="21" cm="1">
        <f t="array" ref="AP8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5513</v>
      </c>
      <c r="AQ8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80" s="21" cm="1">
        <f t="array" ref="AR8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5513</v>
      </c>
      <c r="AS8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80" s="21" cm="1">
        <f t="array" ref="AT8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5513</v>
      </c>
      <c r="AU8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80" s="21" cm="1">
        <f t="array" ref="AV8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5513</v>
      </c>
      <c r="AW8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80" s="41">
        <f>SUMIFS(Tabelle132[[#This Row],[FTE 01]:[SAL 12]],Tabelle132[[#Headers],[FTE 01]:[SAL 12]],"*" &amp; "SAL" &amp;"*")</f>
        <v>60643</v>
      </c>
    </row>
    <row r="81" spans="1:50" ht="20.100000000000001" customHeight="1" x14ac:dyDescent="0.25">
      <c r="A81" s="61" t="s">
        <v>129</v>
      </c>
      <c r="B81" s="113" t="s">
        <v>1000</v>
      </c>
      <c r="C81" s="62" t="s">
        <v>53</v>
      </c>
      <c r="D81" s="107" t="s">
        <v>1214</v>
      </c>
      <c r="E81" s="108" t="s">
        <v>1216</v>
      </c>
      <c r="F81" s="63">
        <v>1010</v>
      </c>
      <c r="G81" s="111" t="str">
        <f>VLOOKUP(Tabelle132[[#This Row],[CC
(FIBU)]],INDEX!D:E,2,FALSE)</f>
        <v>Abteilung 13</v>
      </c>
      <c r="H81" s="117" t="s">
        <v>1381</v>
      </c>
      <c r="I81" s="64" t="s">
        <v>54</v>
      </c>
      <c r="J81" s="72">
        <v>41183</v>
      </c>
      <c r="K81" s="72"/>
      <c r="L81" s="73"/>
      <c r="M81" s="77">
        <v>2217</v>
      </c>
      <c r="N81" s="104" t="s">
        <v>1613</v>
      </c>
      <c r="O81" s="78">
        <v>41183</v>
      </c>
      <c r="P81" s="80"/>
      <c r="Q81" s="62" t="s">
        <v>55</v>
      </c>
      <c r="R81" s="5" t="str">
        <f ca="1">IF(Tabelle132[[#This Row],[STOPPED
ON]]&lt;&gt;"","STOPPED",IF(AND(Tabelle132[[#This Row],[ACT. VALID
TILL]]&lt;TODAY(),Tabelle132[[#This Row],[ACT. VALID
TILL]]&lt;&gt;""),"INACTIVE",IF(Tabelle132[[#This Row],[Employee]]="NN","RECRUITE",IF(Tabelle132[[#This Row],[ACT. VALID
FROM]]&gt;TODAY(),"INACTIVE","ACTIVE"))))</f>
        <v>ACTIVE</v>
      </c>
      <c r="S81" s="85"/>
      <c r="T81" s="85"/>
      <c r="U81" s="11">
        <f>COUNTIFS(Tabelle2[Function-
No.],Tabelle132[[#This Row],[FUNC.-NO]],Tabelle2[Pers-
No.],Tabelle132[[#This Row],[P-No.]])</f>
        <v>0</v>
      </c>
      <c r="V81" s="89">
        <v>39</v>
      </c>
      <c r="W81" s="11">
        <f>IF(Tabelle132[[#This Row],[WAZ2]]&gt;39,1,Tabelle132[[#This Row],[WAZ2]]/39)/IF(Tabelle132[[#This Row],[SPLIT]]="YES",2,1)</f>
        <v>1</v>
      </c>
      <c r="X81" s="93">
        <v>5554</v>
      </c>
      <c r="Y8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81" s="21" cm="1">
        <f t="array" ref="Z8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5554</v>
      </c>
      <c r="AA8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81" s="21" cm="1">
        <f t="array" ref="AB8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5554</v>
      </c>
      <c r="AC8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81" s="21" cm="1">
        <f t="array" ref="AD8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5554</v>
      </c>
      <c r="AE8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81" s="21" cm="1">
        <f t="array" ref="AF8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5554</v>
      </c>
      <c r="AG8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81" s="21" cm="1">
        <f t="array" ref="AH8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5554</v>
      </c>
      <c r="AI8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81" s="21" cm="1">
        <f t="array" ref="AJ8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5554</v>
      </c>
      <c r="AK8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81" s="21" cm="1">
        <f t="array" ref="AL8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5554</v>
      </c>
      <c r="AM8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81" s="21" cm="1">
        <f t="array" ref="AN8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5554</v>
      </c>
      <c r="AO8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81" s="21" cm="1">
        <f t="array" ref="AP8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5554</v>
      </c>
      <c r="AQ8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81" s="21" cm="1">
        <f t="array" ref="AR8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5554</v>
      </c>
      <c r="AS8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81" s="21" cm="1">
        <f t="array" ref="AT8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5554</v>
      </c>
      <c r="AU8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81" s="21" cm="1">
        <f t="array" ref="AV8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5554</v>
      </c>
      <c r="AW8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81" s="41">
        <f>SUMIFS(Tabelle132[[#This Row],[FTE 01]:[SAL 12]],Tabelle132[[#Headers],[FTE 01]:[SAL 12]],"*" &amp; "SAL" &amp;"*")</f>
        <v>66648</v>
      </c>
    </row>
    <row r="82" spans="1:50" ht="20.100000000000001" customHeight="1" x14ac:dyDescent="0.25">
      <c r="A82" s="61" t="s">
        <v>134</v>
      </c>
      <c r="B82" s="113" t="s">
        <v>1030</v>
      </c>
      <c r="C82" s="62" t="s">
        <v>53</v>
      </c>
      <c r="D82" s="107" t="s">
        <v>1214</v>
      </c>
      <c r="E82" s="108" t="s">
        <v>1214</v>
      </c>
      <c r="F82" s="63">
        <v>1011</v>
      </c>
      <c r="G82" s="111" t="str">
        <f>VLOOKUP(Tabelle132[[#This Row],[CC
(FIBU)]],INDEX!D:E,2,FALSE)</f>
        <v>Abteilung 38</v>
      </c>
      <c r="H82" s="117" t="s">
        <v>1280</v>
      </c>
      <c r="I82" s="64" t="s">
        <v>54</v>
      </c>
      <c r="J82" s="72">
        <v>31565</v>
      </c>
      <c r="K82" s="72"/>
      <c r="L82" s="73"/>
      <c r="M82" s="77">
        <v>2000</v>
      </c>
      <c r="N82" s="104" t="s">
        <v>1396</v>
      </c>
      <c r="O82" s="78">
        <v>31565</v>
      </c>
      <c r="P82" s="80"/>
      <c r="Q82" s="62" t="s">
        <v>55</v>
      </c>
      <c r="R82" s="5" t="str">
        <f ca="1">IF(Tabelle132[[#This Row],[STOPPED
ON]]&lt;&gt;"","STOPPED",IF(AND(Tabelle132[[#This Row],[ACT. VALID
TILL]]&lt;TODAY(),Tabelle132[[#This Row],[ACT. VALID
TILL]]&lt;&gt;""),"INACTIVE",IF(Tabelle132[[#This Row],[Employee]]="NN","RECRUITE",IF(Tabelle132[[#This Row],[ACT. VALID
FROM]]&gt;TODAY(),"INACTIVE","ACTIVE"))))</f>
        <v>ACTIVE</v>
      </c>
      <c r="S82" s="85"/>
      <c r="T82" s="85"/>
      <c r="U82" s="11">
        <f>COUNTIFS(Tabelle2[Function-
No.],Tabelle132[[#This Row],[FUNC.-NO]],Tabelle2[Pers-
No.],Tabelle132[[#This Row],[P-No.]])</f>
        <v>0</v>
      </c>
      <c r="V82" s="89">
        <v>39</v>
      </c>
      <c r="W82" s="11">
        <f>IF(Tabelle132[[#This Row],[WAZ2]]&gt;39,1,Tabelle132[[#This Row],[WAZ2]]/39)/IF(Tabelle132[[#This Row],[SPLIT]]="YES",2,1)</f>
        <v>1</v>
      </c>
      <c r="X82" s="93">
        <v>5739</v>
      </c>
      <c r="Y8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82" s="21" cm="1">
        <f t="array" ref="Z8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5739</v>
      </c>
      <c r="AA8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82" s="21" cm="1">
        <f t="array" ref="AB8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5739</v>
      </c>
      <c r="AC8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82" s="21" cm="1">
        <f t="array" ref="AD8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5739</v>
      </c>
      <c r="AE8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82" s="21" cm="1">
        <f t="array" ref="AF8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5739</v>
      </c>
      <c r="AG8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82" s="21" cm="1">
        <f t="array" ref="AH8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5739</v>
      </c>
      <c r="AI8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82" s="21" cm="1">
        <f t="array" ref="AJ8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5739</v>
      </c>
      <c r="AK8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82" s="21" cm="1">
        <f t="array" ref="AL8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5739</v>
      </c>
      <c r="AM8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82" s="21" cm="1">
        <f t="array" ref="AN8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5739</v>
      </c>
      <c r="AO8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82" s="21" cm="1">
        <f t="array" ref="AP8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5739</v>
      </c>
      <c r="AQ8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82" s="21" cm="1">
        <f t="array" ref="AR8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5739</v>
      </c>
      <c r="AS8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82" s="21" cm="1">
        <f t="array" ref="AT8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5739</v>
      </c>
      <c r="AU8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82" s="21" cm="1">
        <f t="array" ref="AV8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5739</v>
      </c>
      <c r="AW8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82" s="41">
        <f>SUMIFS(Tabelle132[[#This Row],[FTE 01]:[SAL 12]],Tabelle132[[#Headers],[FTE 01]:[SAL 12]],"*" &amp; "SAL" &amp;"*")</f>
        <v>68868</v>
      </c>
    </row>
    <row r="83" spans="1:50" ht="20.100000000000001" customHeight="1" x14ac:dyDescent="0.25">
      <c r="A83" s="61" t="s">
        <v>140</v>
      </c>
      <c r="B83" s="113" t="s">
        <v>901</v>
      </c>
      <c r="C83" s="62" t="s">
        <v>53</v>
      </c>
      <c r="D83" s="107" t="s">
        <v>1214</v>
      </c>
      <c r="E83" s="108" t="s">
        <v>1214</v>
      </c>
      <c r="F83" s="63">
        <v>1011</v>
      </c>
      <c r="G83" s="111" t="str">
        <f>VLOOKUP(Tabelle132[[#This Row],[CC
(FIBU)]],INDEX!D:E,2,FALSE)</f>
        <v>Abteilung 38</v>
      </c>
      <c r="H83" s="117" t="s">
        <v>1347</v>
      </c>
      <c r="I83" s="64" t="s">
        <v>54</v>
      </c>
      <c r="J83" s="72">
        <v>38231</v>
      </c>
      <c r="K83" s="72"/>
      <c r="L83" s="73"/>
      <c r="M83" s="77">
        <v>2006</v>
      </c>
      <c r="N83" s="104" t="s">
        <v>1402</v>
      </c>
      <c r="O83" s="78">
        <v>38231</v>
      </c>
      <c r="P83" s="80"/>
      <c r="Q83" s="62" t="s">
        <v>55</v>
      </c>
      <c r="R83" s="5" t="str">
        <f ca="1">IF(Tabelle132[[#This Row],[STOPPED
ON]]&lt;&gt;"","STOPPED",IF(AND(Tabelle132[[#This Row],[ACT. VALID
TILL]]&lt;TODAY(),Tabelle132[[#This Row],[ACT. VALID
TILL]]&lt;&gt;""),"INACTIVE",IF(Tabelle132[[#This Row],[Employee]]="NN","RECRUITE",IF(Tabelle132[[#This Row],[ACT. VALID
FROM]]&gt;TODAY(),"INACTIVE","ACTIVE"))))</f>
        <v>ACTIVE</v>
      </c>
      <c r="S83" s="85"/>
      <c r="T83" s="85"/>
      <c r="U83" s="11">
        <f>COUNTIFS(Tabelle2[Function-
No.],Tabelle132[[#This Row],[FUNC.-NO]],Tabelle2[Pers-
No.],Tabelle132[[#This Row],[P-No.]])</f>
        <v>0</v>
      </c>
      <c r="V83" s="89">
        <v>16</v>
      </c>
      <c r="W83" s="11">
        <f>IF(Tabelle132[[#This Row],[WAZ2]]&gt;39,1,Tabelle132[[#This Row],[WAZ2]]/39)/IF(Tabelle132[[#This Row],[SPLIT]]="YES",2,1)</f>
        <v>0.41025641025641024</v>
      </c>
      <c r="X83" s="93">
        <v>5057</v>
      </c>
      <c r="Y8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0.41025641025641024</v>
      </c>
      <c r="Z83" s="21" cm="1">
        <f t="array" ref="Z8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5057</v>
      </c>
      <c r="AA8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0.41025641025641024</v>
      </c>
      <c r="AB83" s="21" cm="1">
        <f t="array" ref="AB8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5057</v>
      </c>
      <c r="AC8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0.41025641025641024</v>
      </c>
      <c r="AD83" s="21" cm="1">
        <f t="array" ref="AD8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5057</v>
      </c>
      <c r="AE8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0.41025641025641024</v>
      </c>
      <c r="AF83" s="21" cm="1">
        <f t="array" ref="AF8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5057</v>
      </c>
      <c r="AG8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0.41025641025641024</v>
      </c>
      <c r="AH83" s="21" cm="1">
        <f t="array" ref="AH8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5057</v>
      </c>
      <c r="AI8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0.41025641025641024</v>
      </c>
      <c r="AJ83" s="21" cm="1">
        <f t="array" ref="AJ8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5057</v>
      </c>
      <c r="AK8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0.41025641025641024</v>
      </c>
      <c r="AL83" s="21" cm="1">
        <f t="array" ref="AL8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5057</v>
      </c>
      <c r="AM8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0.41025641025641024</v>
      </c>
      <c r="AN83" s="21" cm="1">
        <f t="array" ref="AN8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5057</v>
      </c>
      <c r="AO8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0.41025641025641024</v>
      </c>
      <c r="AP83" s="21" cm="1">
        <f t="array" ref="AP8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5057</v>
      </c>
      <c r="AQ8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0.41025641025641024</v>
      </c>
      <c r="AR83" s="21" cm="1">
        <f t="array" ref="AR8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5057</v>
      </c>
      <c r="AS8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0.41025641025641024</v>
      </c>
      <c r="AT83" s="21" cm="1">
        <f t="array" ref="AT8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5057</v>
      </c>
      <c r="AU8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0.41025641025641024</v>
      </c>
      <c r="AV83" s="21" cm="1">
        <f t="array" ref="AV8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5057</v>
      </c>
      <c r="AW8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83" s="41">
        <f>SUMIFS(Tabelle132[[#This Row],[FTE 01]:[SAL 12]],Tabelle132[[#Headers],[FTE 01]:[SAL 12]],"*" &amp; "SAL" &amp;"*")</f>
        <v>60684</v>
      </c>
    </row>
    <row r="84" spans="1:50" ht="20.100000000000001" customHeight="1" x14ac:dyDescent="0.25">
      <c r="A84" s="61" t="s">
        <v>135</v>
      </c>
      <c r="B84" s="113" t="s">
        <v>1131</v>
      </c>
      <c r="C84" s="62" t="s">
        <v>53</v>
      </c>
      <c r="D84" s="107" t="s">
        <v>1214</v>
      </c>
      <c r="E84" s="108" t="s">
        <v>1214</v>
      </c>
      <c r="F84" s="63">
        <v>1011</v>
      </c>
      <c r="G84" s="111" t="str">
        <f>VLOOKUP(Tabelle132[[#This Row],[CC
(FIBU)]],INDEX!D:E,2,FALSE)</f>
        <v>Abteilung 38</v>
      </c>
      <c r="H84" s="117" t="s">
        <v>1347</v>
      </c>
      <c r="I84" s="64" t="s">
        <v>54</v>
      </c>
      <c r="J84" s="72">
        <v>39692</v>
      </c>
      <c r="K84" s="72"/>
      <c r="L84" s="73"/>
      <c r="M84" s="77">
        <v>2013</v>
      </c>
      <c r="N84" s="104" t="s">
        <v>1409</v>
      </c>
      <c r="O84" s="78">
        <v>39692</v>
      </c>
      <c r="P84" s="80"/>
      <c r="Q84" s="62" t="s">
        <v>55</v>
      </c>
      <c r="R84" s="5" t="str">
        <f ca="1">IF(Tabelle132[[#This Row],[STOPPED
ON]]&lt;&gt;"","STOPPED",IF(AND(Tabelle132[[#This Row],[ACT. VALID
TILL]]&lt;TODAY(),Tabelle132[[#This Row],[ACT. VALID
TILL]]&lt;&gt;""),"INACTIVE",IF(Tabelle132[[#This Row],[Employee]]="NN","RECRUITE",IF(Tabelle132[[#This Row],[ACT. VALID
FROM]]&gt;TODAY(),"INACTIVE","ACTIVE"))))</f>
        <v>ACTIVE</v>
      </c>
      <c r="S84" s="85"/>
      <c r="T84" s="85"/>
      <c r="U84" s="11">
        <f>COUNTIFS(Tabelle2[Function-
No.],Tabelle132[[#This Row],[FUNC.-NO]],Tabelle2[Pers-
No.],Tabelle132[[#This Row],[P-No.]])</f>
        <v>0</v>
      </c>
      <c r="V84" s="89">
        <v>39</v>
      </c>
      <c r="W84" s="11">
        <f>IF(Tabelle132[[#This Row],[WAZ2]]&gt;39,1,Tabelle132[[#This Row],[WAZ2]]/39)/IF(Tabelle132[[#This Row],[SPLIT]]="YES",2,1)</f>
        <v>1</v>
      </c>
      <c r="X84" s="93">
        <v>5568</v>
      </c>
      <c r="Y8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84" s="21" cm="1">
        <f t="array" ref="Z8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5568</v>
      </c>
      <c r="AA8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84" s="21" cm="1">
        <f t="array" ref="AB8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5568</v>
      </c>
      <c r="AC8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84" s="21" cm="1">
        <f t="array" ref="AD8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5568</v>
      </c>
      <c r="AE8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84" s="21" cm="1">
        <f t="array" ref="AF8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5568</v>
      </c>
      <c r="AG8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84" s="21" cm="1">
        <f t="array" ref="AH8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5568</v>
      </c>
      <c r="AI8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84" s="21" cm="1">
        <f t="array" ref="AJ8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5568</v>
      </c>
      <c r="AK8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84" s="21" cm="1">
        <f t="array" ref="AL8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5568</v>
      </c>
      <c r="AM8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84" s="21" cm="1">
        <f t="array" ref="AN8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5568</v>
      </c>
      <c r="AO8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84" s="21" cm="1">
        <f t="array" ref="AP8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5568</v>
      </c>
      <c r="AQ8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84" s="21" cm="1">
        <f t="array" ref="AR8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5568</v>
      </c>
      <c r="AS8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84" s="21" cm="1">
        <f t="array" ref="AT8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5568</v>
      </c>
      <c r="AU8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84" s="21" cm="1">
        <f t="array" ref="AV8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5568</v>
      </c>
      <c r="AW8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84" s="41">
        <f>SUMIFS(Tabelle132[[#This Row],[FTE 01]:[SAL 12]],Tabelle132[[#Headers],[FTE 01]:[SAL 12]],"*" &amp; "SAL" &amp;"*")</f>
        <v>66816</v>
      </c>
    </row>
    <row r="85" spans="1:50" ht="20.100000000000001" customHeight="1" x14ac:dyDescent="0.25">
      <c r="A85" s="61" t="s">
        <v>2155</v>
      </c>
      <c r="B85" s="117" t="s">
        <v>904</v>
      </c>
      <c r="C85" s="62" t="s">
        <v>53</v>
      </c>
      <c r="D85" s="107" t="s">
        <v>1214</v>
      </c>
      <c r="E85" s="108" t="s">
        <v>1214</v>
      </c>
      <c r="F85" s="63">
        <v>1011</v>
      </c>
      <c r="G85" s="123" t="str">
        <f>VLOOKUP(Tabelle132[[#This Row],[CC
(FIBU)]],INDEX!D:E,2,FALSE)</f>
        <v>Abteilung 38</v>
      </c>
      <c r="H85" s="117"/>
      <c r="I85" s="71"/>
      <c r="J85" s="72"/>
      <c r="K85" s="72"/>
      <c r="L85" s="73"/>
      <c r="M85" s="77"/>
      <c r="N85" s="104"/>
      <c r="O85" s="78"/>
      <c r="P85" s="80"/>
      <c r="Q85" s="62"/>
      <c r="R85" s="5" t="str">
        <f ca="1">IF(Tabelle132[[#This Row],[STOPPED
ON]]&lt;&gt;"","STOPPED",IF(AND(Tabelle132[[#This Row],[ACT. VALID
TILL]]&lt;TODAY(),Tabelle132[[#This Row],[ACT. VALID
TILL]]&lt;&gt;""),"INACTIVE",IF(Tabelle132[[#This Row],[Employee]]="NN","RECRUITE",IF(Tabelle132[[#This Row],[ACT. VALID
FROM]]&gt;TODAY(),"INACTIVE","ACTIVE"))))</f>
        <v>ACTIVE</v>
      </c>
      <c r="S85" s="87"/>
      <c r="T85" s="87"/>
      <c r="U85" s="13">
        <f>COUNTIFS(Tabelle2[Function-
No.],Tabelle132[[#This Row],[FUNC.-NO]],Tabelle2[Pers-
No.],Tabelle132[[#This Row],[P-No.]])</f>
        <v>0</v>
      </c>
      <c r="V85" s="89"/>
      <c r="W85" s="10">
        <f>IF(Tabelle132[[#This Row],[WAZ2]]&gt;39,1,Tabelle132[[#This Row],[WAZ2]]/39)/IF(Tabelle132[[#This Row],[SPLIT]]="YES",2,1)</f>
        <v>0</v>
      </c>
      <c r="X85" s="92"/>
      <c r="Y8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85" s="41">
        <f t="array" ref="Z8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8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85" s="41">
        <f t="array" ref="AB8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8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85" s="41">
        <f t="array" ref="AD8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8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85" s="41">
        <f t="array" ref="AF8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8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85" s="41">
        <f t="array" ref="AH8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8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85" s="41">
        <f t="array" ref="AJ8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8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85" s="41">
        <f t="array" ref="AL8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8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85" s="41">
        <f t="array" ref="AN8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8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85" s="41">
        <f t="array" ref="AP8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8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85" s="41">
        <f t="array" ref="AR8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8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85" s="41">
        <f t="array" ref="AT8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8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85" s="41">
        <f t="array" ref="AV8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8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85" s="41">
        <f>SUMIFS(Tabelle132[[#This Row],[FTE 01]:[SAL 12]],Tabelle132[[#Headers],[FTE 01]:[SAL 12]],"*" &amp; "SAL" &amp;"*")</f>
        <v>0</v>
      </c>
    </row>
    <row r="86" spans="1:50" ht="20.100000000000001" customHeight="1" x14ac:dyDescent="0.25">
      <c r="A86" s="61" t="s">
        <v>2154</v>
      </c>
      <c r="B86" s="113" t="s">
        <v>903</v>
      </c>
      <c r="C86" s="62" t="s">
        <v>53</v>
      </c>
      <c r="D86" s="107" t="s">
        <v>1214</v>
      </c>
      <c r="E86" s="108" t="s">
        <v>1214</v>
      </c>
      <c r="F86" s="63">
        <v>1011</v>
      </c>
      <c r="G86" s="111" t="str">
        <f>VLOOKUP(Tabelle132[[#This Row],[CC
(FIBU)]],INDEX!D:E,2,FALSE)</f>
        <v>Abteilung 38</v>
      </c>
      <c r="H86" s="117" t="s">
        <v>1347</v>
      </c>
      <c r="I86" s="64" t="s">
        <v>54</v>
      </c>
      <c r="J86" s="72">
        <v>34379</v>
      </c>
      <c r="K86" s="72"/>
      <c r="L86" s="73"/>
      <c r="M86" s="77">
        <v>2033</v>
      </c>
      <c r="N86" s="104" t="s">
        <v>1429</v>
      </c>
      <c r="O86" s="78">
        <v>34379</v>
      </c>
      <c r="P86" s="80"/>
      <c r="Q86" s="62" t="s">
        <v>55</v>
      </c>
      <c r="R86" s="5" t="str">
        <f ca="1">IF(Tabelle132[[#This Row],[STOPPED
ON]]&lt;&gt;"","STOPPED",IF(AND(Tabelle132[[#This Row],[ACT. VALID
TILL]]&lt;TODAY(),Tabelle132[[#This Row],[ACT. VALID
TILL]]&lt;&gt;""),"INACTIVE",IF(Tabelle132[[#This Row],[Employee]]="NN","RECRUITE",IF(Tabelle132[[#This Row],[ACT. VALID
FROM]]&gt;TODAY(),"INACTIVE","ACTIVE"))))</f>
        <v>ACTIVE</v>
      </c>
      <c r="S86" s="85"/>
      <c r="T86" s="85"/>
      <c r="U86" s="11">
        <f>COUNTIFS(Tabelle2[Function-
No.],Tabelle132[[#This Row],[FUNC.-NO]],Tabelle2[Pers-
No.],Tabelle132[[#This Row],[P-No.]])</f>
        <v>0</v>
      </c>
      <c r="V86" s="89">
        <v>39</v>
      </c>
      <c r="W86" s="11">
        <f>IF(Tabelle132[[#This Row],[WAZ2]]&gt;39,1,Tabelle132[[#This Row],[WAZ2]]/39)/IF(Tabelle132[[#This Row],[SPLIT]]="YES",2,1)</f>
        <v>1</v>
      </c>
      <c r="X86" s="93">
        <v>5586</v>
      </c>
      <c r="Y8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86" s="21" cm="1">
        <f t="array" ref="Z8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5586</v>
      </c>
      <c r="AA8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86" s="21" cm="1">
        <f t="array" ref="AB8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5586</v>
      </c>
      <c r="AC8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86" s="21" cm="1">
        <f t="array" ref="AD8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5586</v>
      </c>
      <c r="AE8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86" s="21" cm="1">
        <f t="array" ref="AF8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5586</v>
      </c>
      <c r="AG8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86" s="21" cm="1">
        <f t="array" ref="AH8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5586</v>
      </c>
      <c r="AI8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86" s="21" cm="1">
        <f t="array" ref="AJ8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5586</v>
      </c>
      <c r="AK8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86" s="21" cm="1">
        <f t="array" ref="AL8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5586</v>
      </c>
      <c r="AM8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86" s="21" cm="1">
        <f t="array" ref="AN8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5586</v>
      </c>
      <c r="AO8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86" s="21" cm="1">
        <f t="array" ref="AP8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5586</v>
      </c>
      <c r="AQ8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86" s="21" cm="1">
        <f t="array" ref="AR8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5586</v>
      </c>
      <c r="AS8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86" s="21" cm="1">
        <f t="array" ref="AT8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5586</v>
      </c>
      <c r="AU8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86" s="21" cm="1">
        <f t="array" ref="AV8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5586</v>
      </c>
      <c r="AW8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86" s="41">
        <f>SUMIFS(Tabelle132[[#This Row],[FTE 01]:[SAL 12]],Tabelle132[[#Headers],[FTE 01]:[SAL 12]],"*" &amp; "SAL" &amp;"*")</f>
        <v>67032</v>
      </c>
    </row>
    <row r="87" spans="1:50" ht="20.100000000000001" customHeight="1" x14ac:dyDescent="0.25">
      <c r="A87" s="61" t="s">
        <v>147</v>
      </c>
      <c r="B87" s="113" t="s">
        <v>903</v>
      </c>
      <c r="C87" s="62" t="s">
        <v>53</v>
      </c>
      <c r="D87" s="107" t="s">
        <v>1214</v>
      </c>
      <c r="E87" s="108" t="s">
        <v>1214</v>
      </c>
      <c r="F87" s="63">
        <v>1011</v>
      </c>
      <c r="G87" s="111" t="str">
        <f>VLOOKUP(Tabelle132[[#This Row],[CC
(FIBU)]],INDEX!D:E,2,FALSE)</f>
        <v>Abteilung 38</v>
      </c>
      <c r="H87" s="117" t="s">
        <v>1347</v>
      </c>
      <c r="I87" s="64" t="s">
        <v>54</v>
      </c>
      <c r="J87" s="72">
        <v>34883</v>
      </c>
      <c r="K87" s="72"/>
      <c r="L87" s="73"/>
      <c r="M87" s="77">
        <v>2051</v>
      </c>
      <c r="N87" s="104" t="s">
        <v>1447</v>
      </c>
      <c r="O87" s="78">
        <v>34883</v>
      </c>
      <c r="P87" s="80"/>
      <c r="Q87" s="62" t="s">
        <v>55</v>
      </c>
      <c r="R87" s="5" t="str">
        <f ca="1">IF(Tabelle132[[#This Row],[STOPPED
ON]]&lt;&gt;"","STOPPED",IF(AND(Tabelle132[[#This Row],[ACT. VALID
TILL]]&lt;TODAY(),Tabelle132[[#This Row],[ACT. VALID
TILL]]&lt;&gt;""),"INACTIVE",IF(Tabelle132[[#This Row],[Employee]]="NN","RECRUITE",IF(Tabelle132[[#This Row],[ACT. VALID
FROM]]&gt;TODAY(),"INACTIVE","ACTIVE"))))</f>
        <v>ACTIVE</v>
      </c>
      <c r="S87" s="85"/>
      <c r="T87" s="85"/>
      <c r="U87" s="11">
        <f>COUNTIFS(Tabelle2[Function-
No.],Tabelle132[[#This Row],[FUNC.-NO]],Tabelle2[Pers-
No.],Tabelle132[[#This Row],[P-No.]])</f>
        <v>0</v>
      </c>
      <c r="V87" s="89">
        <v>39</v>
      </c>
      <c r="W87" s="11">
        <f>IF(Tabelle132[[#This Row],[WAZ2]]&gt;39,1,Tabelle132[[#This Row],[WAZ2]]/39)/IF(Tabelle132[[#This Row],[SPLIT]]="YES",2,1)</f>
        <v>1</v>
      </c>
      <c r="X87" s="93">
        <v>5540</v>
      </c>
      <c r="Y8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87" s="21" cm="1">
        <f t="array" ref="Z8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5540</v>
      </c>
      <c r="AA8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87" s="21" cm="1">
        <f t="array" ref="AB8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5540</v>
      </c>
      <c r="AC8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87" s="21" cm="1">
        <f t="array" ref="AD8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5540</v>
      </c>
      <c r="AE8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87" s="21" cm="1">
        <f t="array" ref="AF8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5540</v>
      </c>
      <c r="AG8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87" s="21" cm="1">
        <f t="array" ref="AH8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5540</v>
      </c>
      <c r="AI8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87" s="21" cm="1">
        <f t="array" ref="AJ8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5540</v>
      </c>
      <c r="AK8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87" s="21" cm="1">
        <f t="array" ref="AL8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5540</v>
      </c>
      <c r="AM8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87" s="21" cm="1">
        <f t="array" ref="AN8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5540</v>
      </c>
      <c r="AO8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87" s="21" cm="1">
        <f t="array" ref="AP8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5540</v>
      </c>
      <c r="AQ8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87" s="21" cm="1">
        <f t="array" ref="AR8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5540</v>
      </c>
      <c r="AS8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87" s="21" cm="1">
        <f t="array" ref="AT8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5540</v>
      </c>
      <c r="AU8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87" s="21" cm="1">
        <f t="array" ref="AV8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5540</v>
      </c>
      <c r="AW8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87" s="41">
        <f>SUMIFS(Tabelle132[[#This Row],[FTE 01]:[SAL 12]],Tabelle132[[#Headers],[FTE 01]:[SAL 12]],"*" &amp; "SAL" &amp;"*")</f>
        <v>66480</v>
      </c>
    </row>
    <row r="88" spans="1:50" ht="20.100000000000001" customHeight="1" x14ac:dyDescent="0.25">
      <c r="A88" s="61" t="s">
        <v>133</v>
      </c>
      <c r="B88" s="113" t="s">
        <v>903</v>
      </c>
      <c r="C88" s="62" t="s">
        <v>53</v>
      </c>
      <c r="D88" s="107" t="s">
        <v>1214</v>
      </c>
      <c r="E88" s="108" t="s">
        <v>1214</v>
      </c>
      <c r="F88" s="63">
        <v>1011</v>
      </c>
      <c r="G88" s="111" t="str">
        <f>VLOOKUP(Tabelle132[[#This Row],[CC
(FIBU)]],INDEX!D:E,2,FALSE)</f>
        <v>Abteilung 38</v>
      </c>
      <c r="H88" s="117" t="s">
        <v>1347</v>
      </c>
      <c r="I88" s="64" t="s">
        <v>54</v>
      </c>
      <c r="J88" s="72">
        <v>36739</v>
      </c>
      <c r="K88" s="72"/>
      <c r="L88" s="73"/>
      <c r="M88" s="77">
        <v>2064</v>
      </c>
      <c r="N88" s="104" t="s">
        <v>1460</v>
      </c>
      <c r="O88" s="78">
        <v>36739</v>
      </c>
      <c r="P88" s="80"/>
      <c r="Q88" s="62" t="s">
        <v>55</v>
      </c>
      <c r="R88" s="5" t="str">
        <f ca="1">IF(Tabelle132[[#This Row],[STOPPED
ON]]&lt;&gt;"","STOPPED",IF(AND(Tabelle132[[#This Row],[ACT. VALID
TILL]]&lt;TODAY(),Tabelle132[[#This Row],[ACT. VALID
TILL]]&lt;&gt;""),"INACTIVE",IF(Tabelle132[[#This Row],[Employee]]="NN","RECRUITE",IF(Tabelle132[[#This Row],[ACT. VALID
FROM]]&gt;TODAY(),"INACTIVE","ACTIVE"))))</f>
        <v>ACTIVE</v>
      </c>
      <c r="S88" s="85"/>
      <c r="T88" s="85"/>
      <c r="U88" s="11">
        <f>COUNTIFS(Tabelle2[Function-
No.],Tabelle132[[#This Row],[FUNC.-NO]],Tabelle2[Pers-
No.],Tabelle132[[#This Row],[P-No.]])</f>
        <v>0</v>
      </c>
      <c r="V88" s="89">
        <v>39</v>
      </c>
      <c r="W88" s="11">
        <f>IF(Tabelle132[[#This Row],[WAZ2]]&gt;39,1,Tabelle132[[#This Row],[WAZ2]]/39)/IF(Tabelle132[[#This Row],[SPLIT]]="YES",2,1)</f>
        <v>1</v>
      </c>
      <c r="X88" s="93">
        <v>5585</v>
      </c>
      <c r="Y8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88" s="21" cm="1">
        <f t="array" ref="Z8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5585</v>
      </c>
      <c r="AA8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88" s="21" cm="1">
        <f t="array" ref="AB8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5585</v>
      </c>
      <c r="AC8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88" s="21" cm="1">
        <f t="array" ref="AD8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5585</v>
      </c>
      <c r="AE8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88" s="21" cm="1">
        <f t="array" ref="AF8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5585</v>
      </c>
      <c r="AG8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88" s="21" cm="1">
        <f t="array" ref="AH8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5585</v>
      </c>
      <c r="AI8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88" s="21" cm="1">
        <f t="array" ref="AJ8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5585</v>
      </c>
      <c r="AK8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88" s="21" cm="1">
        <f t="array" ref="AL8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5585</v>
      </c>
      <c r="AM8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88" s="21" cm="1">
        <f t="array" ref="AN8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5585</v>
      </c>
      <c r="AO8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88" s="21" cm="1">
        <f t="array" ref="AP8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5585</v>
      </c>
      <c r="AQ8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88" s="21" cm="1">
        <f t="array" ref="AR8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5585</v>
      </c>
      <c r="AS8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88" s="21" cm="1">
        <f t="array" ref="AT8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5585</v>
      </c>
      <c r="AU8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88" s="21" cm="1">
        <f t="array" ref="AV8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5585</v>
      </c>
      <c r="AW8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88" s="41">
        <f>SUMIFS(Tabelle132[[#This Row],[FTE 01]:[SAL 12]],Tabelle132[[#Headers],[FTE 01]:[SAL 12]],"*" &amp; "SAL" &amp;"*")</f>
        <v>67020</v>
      </c>
    </row>
    <row r="89" spans="1:50" ht="20.100000000000001" customHeight="1" x14ac:dyDescent="0.25">
      <c r="A89" s="61" t="s">
        <v>137</v>
      </c>
      <c r="B89" s="113" t="s">
        <v>901</v>
      </c>
      <c r="C89" s="62" t="s">
        <v>53</v>
      </c>
      <c r="D89" s="107" t="s">
        <v>1214</v>
      </c>
      <c r="E89" s="108" t="s">
        <v>1214</v>
      </c>
      <c r="F89" s="63">
        <v>1011</v>
      </c>
      <c r="G89" s="111" t="str">
        <f>VLOOKUP(Tabelle132[[#This Row],[CC
(FIBU)]],INDEX!D:E,2,FALSE)</f>
        <v>Abteilung 38</v>
      </c>
      <c r="H89" s="117" t="s">
        <v>1347</v>
      </c>
      <c r="I89" s="64" t="s">
        <v>54</v>
      </c>
      <c r="J89" s="72">
        <v>33848</v>
      </c>
      <c r="K89" s="72"/>
      <c r="L89" s="73"/>
      <c r="M89" s="77">
        <v>2075</v>
      </c>
      <c r="N89" s="104" t="s">
        <v>1471</v>
      </c>
      <c r="O89" s="78">
        <v>33848</v>
      </c>
      <c r="P89" s="80"/>
      <c r="Q89" s="62" t="s">
        <v>55</v>
      </c>
      <c r="R89" s="5" t="str">
        <f ca="1">IF(Tabelle132[[#This Row],[STOPPED
ON]]&lt;&gt;"","STOPPED",IF(AND(Tabelle132[[#This Row],[ACT. VALID
TILL]]&lt;TODAY(),Tabelle132[[#This Row],[ACT. VALID
TILL]]&lt;&gt;""),"INACTIVE",IF(Tabelle132[[#This Row],[Employee]]="NN","RECRUITE",IF(Tabelle132[[#This Row],[ACT. VALID
FROM]]&gt;TODAY(),"INACTIVE","ACTIVE"))))</f>
        <v>ACTIVE</v>
      </c>
      <c r="S89" s="85"/>
      <c r="T89" s="85"/>
      <c r="U89" s="11">
        <f>COUNTIFS(Tabelle2[Function-
No.],Tabelle132[[#This Row],[FUNC.-NO]],Tabelle2[Pers-
No.],Tabelle132[[#This Row],[P-No.]])</f>
        <v>0</v>
      </c>
      <c r="V89" s="89">
        <v>39</v>
      </c>
      <c r="W89" s="11">
        <f>IF(Tabelle132[[#This Row],[WAZ2]]&gt;39,1,Tabelle132[[#This Row],[WAZ2]]/39)/IF(Tabelle132[[#This Row],[SPLIT]]="YES",2,1)</f>
        <v>1</v>
      </c>
      <c r="X89" s="93">
        <v>5448</v>
      </c>
      <c r="Y8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89" s="21" cm="1">
        <f t="array" ref="Z8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5448</v>
      </c>
      <c r="AA8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89" s="21" cm="1">
        <f t="array" ref="AB8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5448</v>
      </c>
      <c r="AC8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89" s="21" cm="1">
        <f t="array" ref="AD8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5448</v>
      </c>
      <c r="AE8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89" s="21" cm="1">
        <f t="array" ref="AF8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5448</v>
      </c>
      <c r="AG8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89" s="21" cm="1">
        <f t="array" ref="AH8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5448</v>
      </c>
      <c r="AI8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89" s="21" cm="1">
        <f t="array" ref="AJ8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5448</v>
      </c>
      <c r="AK8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89" s="21" cm="1">
        <f t="array" ref="AL8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5448</v>
      </c>
      <c r="AM8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89" s="21" cm="1">
        <f t="array" ref="AN8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5448</v>
      </c>
      <c r="AO8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89" s="21" cm="1">
        <f t="array" ref="AP8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5448</v>
      </c>
      <c r="AQ8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89" s="21" cm="1">
        <f t="array" ref="AR8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5448</v>
      </c>
      <c r="AS8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89" s="21" cm="1">
        <f t="array" ref="AT8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5448</v>
      </c>
      <c r="AU8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89" s="21" cm="1">
        <f t="array" ref="AV8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5448</v>
      </c>
      <c r="AW8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89" s="41">
        <f>SUMIFS(Tabelle132[[#This Row],[FTE 01]:[SAL 12]],Tabelle132[[#Headers],[FTE 01]:[SAL 12]],"*" &amp; "SAL" &amp;"*")</f>
        <v>65376</v>
      </c>
    </row>
    <row r="90" spans="1:50" ht="20.100000000000001" customHeight="1" x14ac:dyDescent="0.25">
      <c r="A90" s="61" t="s">
        <v>146</v>
      </c>
      <c r="B90" s="113" t="s">
        <v>903</v>
      </c>
      <c r="C90" s="62" t="s">
        <v>53</v>
      </c>
      <c r="D90" s="107" t="s">
        <v>1214</v>
      </c>
      <c r="E90" s="108" t="s">
        <v>1214</v>
      </c>
      <c r="F90" s="63">
        <v>1011</v>
      </c>
      <c r="G90" s="111" t="str">
        <f>VLOOKUP(Tabelle132[[#This Row],[CC
(FIBU)]],INDEX!D:E,2,FALSE)</f>
        <v>Abteilung 38</v>
      </c>
      <c r="H90" s="117" t="s">
        <v>1347</v>
      </c>
      <c r="I90" s="64" t="s">
        <v>54</v>
      </c>
      <c r="J90" s="72">
        <v>37746</v>
      </c>
      <c r="K90" s="72"/>
      <c r="L90" s="73"/>
      <c r="M90" s="77">
        <v>2097</v>
      </c>
      <c r="N90" s="104" t="s">
        <v>1493</v>
      </c>
      <c r="O90" s="78">
        <v>37746</v>
      </c>
      <c r="P90" s="80"/>
      <c r="Q90" s="62" t="s">
        <v>55</v>
      </c>
      <c r="R90" s="5" t="str">
        <f ca="1">IF(Tabelle132[[#This Row],[STOPPED
ON]]&lt;&gt;"","STOPPED",IF(AND(Tabelle132[[#This Row],[ACT. VALID
TILL]]&lt;TODAY(),Tabelle132[[#This Row],[ACT. VALID
TILL]]&lt;&gt;""),"INACTIVE",IF(Tabelle132[[#This Row],[Employee]]="NN","RECRUITE",IF(Tabelle132[[#This Row],[ACT. VALID
FROM]]&gt;TODAY(),"INACTIVE","ACTIVE"))))</f>
        <v>ACTIVE</v>
      </c>
      <c r="S90" s="85"/>
      <c r="T90" s="85"/>
      <c r="U90" s="11">
        <f>COUNTIFS(Tabelle2[Function-
No.],Tabelle132[[#This Row],[FUNC.-NO]],Tabelle2[Pers-
No.],Tabelle132[[#This Row],[P-No.]])</f>
        <v>0</v>
      </c>
      <c r="V90" s="89">
        <v>39</v>
      </c>
      <c r="W90" s="11">
        <f>IF(Tabelle132[[#This Row],[WAZ2]]&gt;39,1,Tabelle132[[#This Row],[WAZ2]]/39)/IF(Tabelle132[[#This Row],[SPLIT]]="YES",2,1)</f>
        <v>1</v>
      </c>
      <c r="X90" s="93">
        <v>5680</v>
      </c>
      <c r="Y9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90" s="21" cm="1">
        <f t="array" ref="Z9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5680</v>
      </c>
      <c r="AA9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90" s="21" cm="1">
        <f t="array" ref="AB9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5680</v>
      </c>
      <c r="AC9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90" s="21" cm="1">
        <f t="array" ref="AD9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5680</v>
      </c>
      <c r="AE9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90" s="21" cm="1">
        <f t="array" ref="AF9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5680</v>
      </c>
      <c r="AG9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90" s="21" cm="1">
        <f t="array" ref="AH9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5680</v>
      </c>
      <c r="AI9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90" s="21" cm="1">
        <f t="array" ref="AJ9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5680</v>
      </c>
      <c r="AK9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90" s="21" cm="1">
        <f t="array" ref="AL9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5680</v>
      </c>
      <c r="AM9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90" s="21" cm="1">
        <f t="array" ref="AN9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5680</v>
      </c>
      <c r="AO9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90" s="21" cm="1">
        <f t="array" ref="AP9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5680</v>
      </c>
      <c r="AQ9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90" s="21" cm="1">
        <f t="array" ref="AR9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5680</v>
      </c>
      <c r="AS9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90" s="21" cm="1">
        <f t="array" ref="AT9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5680</v>
      </c>
      <c r="AU9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90" s="21" cm="1">
        <f t="array" ref="AV9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5680</v>
      </c>
      <c r="AW9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90" s="41">
        <f>SUMIFS(Tabelle132[[#This Row],[FTE 01]:[SAL 12]],Tabelle132[[#Headers],[FTE 01]:[SAL 12]],"*" &amp; "SAL" &amp;"*")</f>
        <v>68160</v>
      </c>
    </row>
    <row r="91" spans="1:50" ht="20.100000000000001" customHeight="1" x14ac:dyDescent="0.25">
      <c r="A91" s="61" t="s">
        <v>136</v>
      </c>
      <c r="B91" s="113" t="s">
        <v>1151</v>
      </c>
      <c r="C91" s="62" t="s">
        <v>53</v>
      </c>
      <c r="D91" s="107" t="s">
        <v>1214</v>
      </c>
      <c r="E91" s="108" t="s">
        <v>1214</v>
      </c>
      <c r="F91" s="63">
        <v>1011</v>
      </c>
      <c r="G91" s="111" t="str">
        <f>VLOOKUP(Tabelle132[[#This Row],[CC
(FIBU)]],INDEX!D:E,2,FALSE)</f>
        <v>Abteilung 38</v>
      </c>
      <c r="H91" s="117" t="s">
        <v>1347</v>
      </c>
      <c r="I91" s="64" t="s">
        <v>54</v>
      </c>
      <c r="J91" s="72">
        <v>38596</v>
      </c>
      <c r="K91" s="72"/>
      <c r="L91" s="73"/>
      <c r="M91" s="77">
        <v>2161</v>
      </c>
      <c r="N91" s="104" t="s">
        <v>1557</v>
      </c>
      <c r="O91" s="78">
        <v>38596</v>
      </c>
      <c r="P91" s="80"/>
      <c r="Q91" s="62" t="s">
        <v>55</v>
      </c>
      <c r="R91" s="5" t="str">
        <f ca="1">IF(Tabelle132[[#This Row],[STOPPED
ON]]&lt;&gt;"","STOPPED",IF(AND(Tabelle132[[#This Row],[ACT. VALID
TILL]]&lt;TODAY(),Tabelle132[[#This Row],[ACT. VALID
TILL]]&lt;&gt;""),"INACTIVE",IF(Tabelle132[[#This Row],[Employee]]="NN","RECRUITE",IF(Tabelle132[[#This Row],[ACT. VALID
FROM]]&gt;TODAY(),"INACTIVE","ACTIVE"))))</f>
        <v>ACTIVE</v>
      </c>
      <c r="S91" s="85"/>
      <c r="T91" s="85"/>
      <c r="U91" s="11">
        <f>COUNTIFS(Tabelle2[Function-
No.],Tabelle132[[#This Row],[FUNC.-NO]],Tabelle2[Pers-
No.],Tabelle132[[#This Row],[P-No.]])</f>
        <v>1</v>
      </c>
      <c r="V91" s="89">
        <v>39</v>
      </c>
      <c r="W91" s="11">
        <f>IF(Tabelle132[[#This Row],[WAZ2]]&gt;39,1,Tabelle132[[#This Row],[WAZ2]]/39)/IF(Tabelle132[[#This Row],[SPLIT]]="YES",2,1)</f>
        <v>1</v>
      </c>
      <c r="X91" s="93">
        <v>5444</v>
      </c>
      <c r="Y9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91" s="21" cm="1">
        <f t="array" ref="Z9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5444</v>
      </c>
      <c r="AA9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91" s="21" cm="1">
        <f t="array" ref="AB9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5444</v>
      </c>
      <c r="AC91"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91" s="21" cm="1">
        <f t="array" ref="AD9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2359.0666666666666</v>
      </c>
      <c r="AE9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91" s="21" cm="1">
        <f t="array" ref="AF9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3161.0322580645156</v>
      </c>
      <c r="AG9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91" s="21" cm="1">
        <f t="array" ref="AH9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5444</v>
      </c>
      <c r="AI9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91" s="21" cm="1">
        <f t="array" ref="AJ9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5444</v>
      </c>
      <c r="AK9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91" s="21" cm="1">
        <f t="array" ref="AL9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5444</v>
      </c>
      <c r="AM9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91" s="21" cm="1">
        <f t="array" ref="AN9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5444</v>
      </c>
      <c r="AO9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91" s="21" cm="1">
        <f t="array" ref="AP9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5444</v>
      </c>
      <c r="AQ9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91" s="21" cm="1">
        <f t="array" ref="AR9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5444</v>
      </c>
      <c r="AS9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91" s="21" cm="1">
        <f t="array" ref="AT9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5444</v>
      </c>
      <c r="AU9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91" s="21" cm="1">
        <f t="array" ref="AV9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5444</v>
      </c>
      <c r="AW9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91" s="41">
        <f>SUMIFS(Tabelle132[[#This Row],[FTE 01]:[SAL 12]],Tabelle132[[#Headers],[FTE 01]:[SAL 12]],"*" &amp; "SAL" &amp;"*")</f>
        <v>59960.098924731181</v>
      </c>
    </row>
    <row r="92" spans="1:50" ht="20.100000000000001" customHeight="1" x14ac:dyDescent="0.25">
      <c r="A92" s="61" t="s">
        <v>141</v>
      </c>
      <c r="B92" s="113" t="s">
        <v>901</v>
      </c>
      <c r="C92" s="62" t="s">
        <v>53</v>
      </c>
      <c r="D92" s="107" t="s">
        <v>1214</v>
      </c>
      <c r="E92" s="108" t="s">
        <v>1214</v>
      </c>
      <c r="F92" s="63">
        <v>1011</v>
      </c>
      <c r="G92" s="111" t="str">
        <f>VLOOKUP(Tabelle132[[#This Row],[CC
(FIBU)]],INDEX!D:E,2,FALSE)</f>
        <v>Abteilung 38</v>
      </c>
      <c r="H92" s="117" t="s">
        <v>1347</v>
      </c>
      <c r="I92" s="64" t="s">
        <v>54</v>
      </c>
      <c r="J92" s="72">
        <v>40787</v>
      </c>
      <c r="K92" s="72"/>
      <c r="L92" s="73"/>
      <c r="M92" s="77">
        <v>2188</v>
      </c>
      <c r="N92" s="104" t="s">
        <v>1584</v>
      </c>
      <c r="O92" s="78">
        <v>40787</v>
      </c>
      <c r="P92" s="80"/>
      <c r="Q92" s="62" t="s">
        <v>55</v>
      </c>
      <c r="R92" s="5" t="str">
        <f ca="1">IF(Tabelle132[[#This Row],[STOPPED
ON]]&lt;&gt;"","STOPPED",IF(AND(Tabelle132[[#This Row],[ACT. VALID
TILL]]&lt;TODAY(),Tabelle132[[#This Row],[ACT. VALID
TILL]]&lt;&gt;""),"INACTIVE",IF(Tabelle132[[#This Row],[Employee]]="NN","RECRUITE",IF(Tabelle132[[#This Row],[ACT. VALID
FROM]]&gt;TODAY(),"INACTIVE","ACTIVE"))))</f>
        <v>ACTIVE</v>
      </c>
      <c r="S92" s="85"/>
      <c r="T92" s="85"/>
      <c r="U92" s="11">
        <f>COUNTIFS(Tabelle2[Function-
No.],Tabelle132[[#This Row],[FUNC.-NO]],Tabelle2[Pers-
No.],Tabelle132[[#This Row],[P-No.]])</f>
        <v>0</v>
      </c>
      <c r="V92" s="89">
        <v>39</v>
      </c>
      <c r="W92" s="11">
        <f>IF(Tabelle132[[#This Row],[WAZ2]]&gt;39,1,Tabelle132[[#This Row],[WAZ2]]/39)/IF(Tabelle132[[#This Row],[SPLIT]]="YES",2,1)</f>
        <v>1</v>
      </c>
      <c r="X92" s="93">
        <v>5122</v>
      </c>
      <c r="Y9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92" s="21" cm="1">
        <f t="array" ref="Z9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5122</v>
      </c>
      <c r="AA9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92" s="21" cm="1">
        <f t="array" ref="AB9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5122</v>
      </c>
      <c r="AC9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92" s="21" cm="1">
        <f t="array" ref="AD9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5122</v>
      </c>
      <c r="AE9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92" s="21" cm="1">
        <f t="array" ref="AF9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5122</v>
      </c>
      <c r="AG9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92" s="21" cm="1">
        <f t="array" ref="AH9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5122</v>
      </c>
      <c r="AI9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92" s="21" cm="1">
        <f t="array" ref="AJ9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5122</v>
      </c>
      <c r="AK9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92" s="21" cm="1">
        <f t="array" ref="AL9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5122</v>
      </c>
      <c r="AM9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92" s="21" cm="1">
        <f t="array" ref="AN9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5122</v>
      </c>
      <c r="AO9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92" s="21" cm="1">
        <f t="array" ref="AP9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5122</v>
      </c>
      <c r="AQ9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92" s="21" cm="1">
        <f t="array" ref="AR9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5122</v>
      </c>
      <c r="AS9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92" s="21" cm="1">
        <f t="array" ref="AT9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5122</v>
      </c>
      <c r="AU9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92" s="21" cm="1">
        <f t="array" ref="AV9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5122</v>
      </c>
      <c r="AW9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92" s="41">
        <f>SUMIFS(Tabelle132[[#This Row],[FTE 01]:[SAL 12]],Tabelle132[[#Headers],[FTE 01]:[SAL 12]],"*" &amp; "SAL" &amp;"*")</f>
        <v>61464</v>
      </c>
    </row>
    <row r="93" spans="1:50" ht="20.100000000000001" customHeight="1" x14ac:dyDescent="0.25">
      <c r="A93" s="61" t="s">
        <v>139</v>
      </c>
      <c r="B93" s="113" t="s">
        <v>901</v>
      </c>
      <c r="C93" s="62" t="s">
        <v>53</v>
      </c>
      <c r="D93" s="107" t="s">
        <v>1214</v>
      </c>
      <c r="E93" s="108" t="s">
        <v>1214</v>
      </c>
      <c r="F93" s="63">
        <v>1011</v>
      </c>
      <c r="G93" s="111" t="str">
        <f>VLOOKUP(Tabelle132[[#This Row],[CC
(FIBU)]],INDEX!D:E,2,FALSE)</f>
        <v>Abteilung 38</v>
      </c>
      <c r="H93" s="117" t="s">
        <v>1347</v>
      </c>
      <c r="I93" s="64" t="s">
        <v>54</v>
      </c>
      <c r="J93" s="72">
        <v>41760</v>
      </c>
      <c r="K93" s="72"/>
      <c r="L93" s="73"/>
      <c r="M93" s="77">
        <v>2256</v>
      </c>
      <c r="N93" s="104" t="s">
        <v>1652</v>
      </c>
      <c r="O93" s="78">
        <v>41760</v>
      </c>
      <c r="P93" s="80"/>
      <c r="Q93" s="62" t="s">
        <v>55</v>
      </c>
      <c r="R93" s="5" t="str">
        <f ca="1">IF(Tabelle132[[#This Row],[STOPPED
ON]]&lt;&gt;"","STOPPED",IF(AND(Tabelle132[[#This Row],[ACT. VALID
TILL]]&lt;TODAY(),Tabelle132[[#This Row],[ACT. VALID
TILL]]&lt;&gt;""),"INACTIVE",IF(Tabelle132[[#This Row],[Employee]]="NN","RECRUITE",IF(Tabelle132[[#This Row],[ACT. VALID
FROM]]&gt;TODAY(),"INACTIVE","ACTIVE"))))</f>
        <v>ACTIVE</v>
      </c>
      <c r="S93" s="85"/>
      <c r="T93" s="85"/>
      <c r="U93" s="11">
        <f>COUNTIFS(Tabelle2[Function-
No.],Tabelle132[[#This Row],[FUNC.-NO]],Tabelle2[Pers-
No.],Tabelle132[[#This Row],[P-No.]])</f>
        <v>1</v>
      </c>
      <c r="V93" s="89">
        <v>39</v>
      </c>
      <c r="W93" s="11">
        <f>IF(Tabelle132[[#This Row],[WAZ2]]&gt;39,1,Tabelle132[[#This Row],[WAZ2]]/39)/IF(Tabelle132[[#This Row],[SPLIT]]="YES",2,1)</f>
        <v>1</v>
      </c>
      <c r="X93" s="93">
        <v>5375</v>
      </c>
      <c r="Y9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93" s="21" cm="1">
        <f t="array" ref="Z9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5375</v>
      </c>
      <c r="AA9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93" s="21" cm="1">
        <f t="array" ref="AB9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5375</v>
      </c>
      <c r="AC9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93" s="21" cm="1">
        <f t="array" ref="AD9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5375</v>
      </c>
      <c r="AE93"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93" s="21" cm="1">
        <f t="array" ref="AF9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4854.8387096774195</v>
      </c>
      <c r="AG9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93" s="21" cm="1">
        <f t="array" ref="AH9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520.16129032258073</v>
      </c>
      <c r="AI9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93" s="21" cm="1">
        <f t="array" ref="AJ9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5375</v>
      </c>
      <c r="AK9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93" s="21" cm="1">
        <f t="array" ref="AL9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5375</v>
      </c>
      <c r="AM9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93" s="21" cm="1">
        <f t="array" ref="AN9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5375</v>
      </c>
      <c r="AO9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93" s="21" cm="1">
        <f t="array" ref="AP9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5375</v>
      </c>
      <c r="AQ9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93" s="21" cm="1">
        <f t="array" ref="AR9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5375</v>
      </c>
      <c r="AS9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93" s="21" cm="1">
        <f t="array" ref="AT9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5375</v>
      </c>
      <c r="AU9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93" s="21" cm="1">
        <f t="array" ref="AV9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5375</v>
      </c>
      <c r="AW9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93" s="41">
        <f>SUMIFS(Tabelle132[[#This Row],[FTE 01]:[SAL 12]],Tabelle132[[#Headers],[FTE 01]:[SAL 12]],"*" &amp; "SAL" &amp;"*")</f>
        <v>59125</v>
      </c>
    </row>
    <row r="94" spans="1:50" ht="20.100000000000001" customHeight="1" x14ac:dyDescent="0.25">
      <c r="A94" s="61" t="s">
        <v>142</v>
      </c>
      <c r="B94" s="113" t="s">
        <v>901</v>
      </c>
      <c r="C94" s="62" t="s">
        <v>53</v>
      </c>
      <c r="D94" s="107" t="s">
        <v>1214</v>
      </c>
      <c r="E94" s="108" t="s">
        <v>1214</v>
      </c>
      <c r="F94" s="63">
        <v>1011</v>
      </c>
      <c r="G94" s="111" t="str">
        <f>VLOOKUP(Tabelle132[[#This Row],[CC
(FIBU)]],INDEX!D:E,2,FALSE)</f>
        <v>Abteilung 38</v>
      </c>
      <c r="H94" s="117" t="s">
        <v>1347</v>
      </c>
      <c r="I94" s="64" t="s">
        <v>54</v>
      </c>
      <c r="J94" s="72">
        <v>41883</v>
      </c>
      <c r="K94" s="72"/>
      <c r="L94" s="73"/>
      <c r="M94" s="77">
        <v>2270</v>
      </c>
      <c r="N94" s="104" t="s">
        <v>1666</v>
      </c>
      <c r="O94" s="78">
        <v>41883</v>
      </c>
      <c r="P94" s="80"/>
      <c r="Q94" s="62" t="s">
        <v>55</v>
      </c>
      <c r="R94" s="5" t="str">
        <f ca="1">IF(Tabelle132[[#This Row],[STOPPED
ON]]&lt;&gt;"","STOPPED",IF(AND(Tabelle132[[#This Row],[ACT. VALID
TILL]]&lt;TODAY(),Tabelle132[[#This Row],[ACT. VALID
TILL]]&lt;&gt;""),"INACTIVE",IF(Tabelle132[[#This Row],[Employee]]="NN","RECRUITE",IF(Tabelle132[[#This Row],[ACT. VALID
FROM]]&gt;TODAY(),"INACTIVE","ACTIVE"))))</f>
        <v>ACTIVE</v>
      </c>
      <c r="S94" s="85"/>
      <c r="T94" s="85"/>
      <c r="U94" s="11">
        <f>COUNTIFS(Tabelle2[Function-
No.],Tabelle132[[#This Row],[FUNC.-NO]],Tabelle2[Pers-
No.],Tabelle132[[#This Row],[P-No.]])</f>
        <v>0</v>
      </c>
      <c r="V94" s="89">
        <v>39</v>
      </c>
      <c r="W94" s="11">
        <f>IF(Tabelle132[[#This Row],[WAZ2]]&gt;39,1,Tabelle132[[#This Row],[WAZ2]]/39)/IF(Tabelle132[[#This Row],[SPLIT]]="YES",2,1)</f>
        <v>1</v>
      </c>
      <c r="X94" s="93">
        <v>5100</v>
      </c>
      <c r="Y9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94" s="21" cm="1">
        <f t="array" ref="Z9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5100</v>
      </c>
      <c r="AA9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94" s="21" cm="1">
        <f t="array" ref="AB9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5100</v>
      </c>
      <c r="AC9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94" s="21" cm="1">
        <f t="array" ref="AD9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5100</v>
      </c>
      <c r="AE9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94" s="21" cm="1">
        <f t="array" ref="AF9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5100</v>
      </c>
      <c r="AG9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94" s="21" cm="1">
        <f t="array" ref="AH9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5100</v>
      </c>
      <c r="AI9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94" s="21" cm="1">
        <f t="array" ref="AJ9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5100</v>
      </c>
      <c r="AK9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94" s="21" cm="1">
        <f t="array" ref="AL9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5100</v>
      </c>
      <c r="AM9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94" s="21" cm="1">
        <f t="array" ref="AN9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5100</v>
      </c>
      <c r="AO9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94" s="21" cm="1">
        <f t="array" ref="AP9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5100</v>
      </c>
      <c r="AQ9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94" s="21" cm="1">
        <f t="array" ref="AR9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5100</v>
      </c>
      <c r="AS9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94" s="21" cm="1">
        <f t="array" ref="AT9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5100</v>
      </c>
      <c r="AU9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94" s="21" cm="1">
        <f t="array" ref="AV9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5100</v>
      </c>
      <c r="AW9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94" s="41">
        <f>SUMIFS(Tabelle132[[#This Row],[FTE 01]:[SAL 12]],Tabelle132[[#Headers],[FTE 01]:[SAL 12]],"*" &amp; "SAL" &amp;"*")</f>
        <v>61200</v>
      </c>
    </row>
    <row r="95" spans="1:50" ht="20.100000000000001" customHeight="1" x14ac:dyDescent="0.25">
      <c r="A95" s="61" t="s">
        <v>144</v>
      </c>
      <c r="B95" s="113" t="s">
        <v>901</v>
      </c>
      <c r="C95" s="62" t="s">
        <v>53</v>
      </c>
      <c r="D95" s="107" t="s">
        <v>1214</v>
      </c>
      <c r="E95" s="108" t="s">
        <v>1214</v>
      </c>
      <c r="F95" s="63">
        <v>1011</v>
      </c>
      <c r="G95" s="111" t="str">
        <f>VLOOKUP(Tabelle132[[#This Row],[CC
(FIBU)]],INDEX!D:E,2,FALSE)</f>
        <v>Abteilung 38</v>
      </c>
      <c r="H95" s="117" t="s">
        <v>1347</v>
      </c>
      <c r="I95" s="64" t="s">
        <v>54</v>
      </c>
      <c r="J95" s="72">
        <v>42005</v>
      </c>
      <c r="K95" s="72"/>
      <c r="L95" s="73"/>
      <c r="M95" s="77">
        <v>2285</v>
      </c>
      <c r="N95" s="104" t="s">
        <v>1681</v>
      </c>
      <c r="O95" s="78">
        <v>42005</v>
      </c>
      <c r="P95" s="80"/>
      <c r="Q95" s="62" t="s">
        <v>55</v>
      </c>
      <c r="R95" s="5" t="str">
        <f ca="1">IF(Tabelle132[[#This Row],[STOPPED
ON]]&lt;&gt;"","STOPPED",IF(AND(Tabelle132[[#This Row],[ACT. VALID
TILL]]&lt;TODAY(),Tabelle132[[#This Row],[ACT. VALID
TILL]]&lt;&gt;""),"INACTIVE",IF(Tabelle132[[#This Row],[Employee]]="NN","RECRUITE",IF(Tabelle132[[#This Row],[ACT. VALID
FROM]]&gt;TODAY(),"INACTIVE","ACTIVE"))))</f>
        <v>ACTIVE</v>
      </c>
      <c r="S95" s="85"/>
      <c r="T95" s="85"/>
      <c r="U95" s="11">
        <f>COUNTIFS(Tabelle2[Function-
No.],Tabelle132[[#This Row],[FUNC.-NO]],Tabelle2[Pers-
No.],Tabelle132[[#This Row],[P-No.]])</f>
        <v>0</v>
      </c>
      <c r="V95" s="89">
        <v>39</v>
      </c>
      <c r="W95" s="11">
        <f>IF(Tabelle132[[#This Row],[WAZ2]]&gt;39,1,Tabelle132[[#This Row],[WAZ2]]/39)/IF(Tabelle132[[#This Row],[SPLIT]]="YES",2,1)</f>
        <v>1</v>
      </c>
      <c r="X95" s="93">
        <v>5340</v>
      </c>
      <c r="Y9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95" s="21" cm="1">
        <f t="array" ref="Z9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5340</v>
      </c>
      <c r="AA9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95" s="21" cm="1">
        <f t="array" ref="AB9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5340</v>
      </c>
      <c r="AC9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95" s="21" cm="1">
        <f t="array" ref="AD9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5340</v>
      </c>
      <c r="AE9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95" s="21" cm="1">
        <f t="array" ref="AF9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5340</v>
      </c>
      <c r="AG9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95" s="21" cm="1">
        <f t="array" ref="AH9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5340</v>
      </c>
      <c r="AI9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95" s="21" cm="1">
        <f t="array" ref="AJ9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5340</v>
      </c>
      <c r="AK9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95" s="21" cm="1">
        <f t="array" ref="AL9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5340</v>
      </c>
      <c r="AM9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95" s="21" cm="1">
        <f t="array" ref="AN9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5340</v>
      </c>
      <c r="AO9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95" s="21" cm="1">
        <f t="array" ref="AP9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5340</v>
      </c>
      <c r="AQ9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95" s="21" cm="1">
        <f t="array" ref="AR9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5340</v>
      </c>
      <c r="AS9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95" s="21" cm="1">
        <f t="array" ref="AT9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5340</v>
      </c>
      <c r="AU9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95" s="21" cm="1">
        <f t="array" ref="AV9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5340</v>
      </c>
      <c r="AW9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95" s="41">
        <f>SUMIFS(Tabelle132[[#This Row],[FTE 01]:[SAL 12]],Tabelle132[[#Headers],[FTE 01]:[SAL 12]],"*" &amp; "SAL" &amp;"*")</f>
        <v>64080</v>
      </c>
    </row>
    <row r="96" spans="1:50" ht="20.100000000000001" customHeight="1" x14ac:dyDescent="0.25">
      <c r="A96" s="61" t="s">
        <v>145</v>
      </c>
      <c r="B96" s="113" t="s">
        <v>901</v>
      </c>
      <c r="C96" s="62" t="s">
        <v>53</v>
      </c>
      <c r="D96" s="107" t="s">
        <v>1214</v>
      </c>
      <c r="E96" s="108" t="s">
        <v>1214</v>
      </c>
      <c r="F96" s="63">
        <v>1011</v>
      </c>
      <c r="G96" s="111" t="str">
        <f>VLOOKUP(Tabelle132[[#This Row],[CC
(FIBU)]],INDEX!D:E,2,FALSE)</f>
        <v>Abteilung 38</v>
      </c>
      <c r="H96" s="117" t="s">
        <v>1347</v>
      </c>
      <c r="I96" s="64" t="s">
        <v>54</v>
      </c>
      <c r="J96" s="72">
        <v>42248</v>
      </c>
      <c r="K96" s="72"/>
      <c r="L96" s="73"/>
      <c r="M96" s="77">
        <v>2319</v>
      </c>
      <c r="N96" s="104" t="s">
        <v>1715</v>
      </c>
      <c r="O96" s="78">
        <v>42248</v>
      </c>
      <c r="P96" s="80"/>
      <c r="Q96" s="62" t="s">
        <v>55</v>
      </c>
      <c r="R96" s="5" t="str">
        <f ca="1">IF(Tabelle132[[#This Row],[STOPPED
ON]]&lt;&gt;"","STOPPED",IF(AND(Tabelle132[[#This Row],[ACT. VALID
TILL]]&lt;TODAY(),Tabelle132[[#This Row],[ACT. VALID
TILL]]&lt;&gt;""),"INACTIVE",IF(Tabelle132[[#This Row],[Employee]]="NN","RECRUITE",IF(Tabelle132[[#This Row],[ACT. VALID
FROM]]&gt;TODAY(),"INACTIVE","ACTIVE"))))</f>
        <v>ACTIVE</v>
      </c>
      <c r="S96" s="85"/>
      <c r="T96" s="85"/>
      <c r="U96" s="11">
        <f>COUNTIFS(Tabelle2[Function-
No.],Tabelle132[[#This Row],[FUNC.-NO]],Tabelle2[Pers-
No.],Tabelle132[[#This Row],[P-No.]])</f>
        <v>0</v>
      </c>
      <c r="V96" s="89">
        <v>39</v>
      </c>
      <c r="W96" s="11">
        <f>IF(Tabelle132[[#This Row],[WAZ2]]&gt;39,1,Tabelle132[[#This Row],[WAZ2]]/39)/IF(Tabelle132[[#This Row],[SPLIT]]="YES",2,1)</f>
        <v>1</v>
      </c>
      <c r="X96" s="93">
        <v>5080</v>
      </c>
      <c r="Y9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96" s="21" cm="1">
        <f t="array" ref="Z9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5080</v>
      </c>
      <c r="AA9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96" s="21" cm="1">
        <f t="array" ref="AB9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5080</v>
      </c>
      <c r="AC9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96" s="21" cm="1">
        <f t="array" ref="AD9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5080</v>
      </c>
      <c r="AE9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96" s="21" cm="1">
        <f t="array" ref="AF9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5080</v>
      </c>
      <c r="AG9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96" s="21" cm="1">
        <f t="array" ref="AH9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5080</v>
      </c>
      <c r="AI9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96" s="21" cm="1">
        <f t="array" ref="AJ9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5080</v>
      </c>
      <c r="AK9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96" s="21" cm="1">
        <f t="array" ref="AL9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5080</v>
      </c>
      <c r="AM9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96" s="21" cm="1">
        <f t="array" ref="AN9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5080</v>
      </c>
      <c r="AO9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96" s="21" cm="1">
        <f t="array" ref="AP9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5080</v>
      </c>
      <c r="AQ9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96" s="21" cm="1">
        <f t="array" ref="AR9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5080</v>
      </c>
      <c r="AS9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96" s="21" cm="1">
        <f t="array" ref="AT9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5080</v>
      </c>
      <c r="AU9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96" s="21" cm="1">
        <f t="array" ref="AV9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5080</v>
      </c>
      <c r="AW9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96" s="41">
        <f>SUMIFS(Tabelle132[[#This Row],[FTE 01]:[SAL 12]],Tabelle132[[#Headers],[FTE 01]:[SAL 12]],"*" &amp; "SAL" &amp;"*")</f>
        <v>60960</v>
      </c>
    </row>
    <row r="97" spans="1:50" ht="20.100000000000001" customHeight="1" x14ac:dyDescent="0.25">
      <c r="A97" s="61" t="s">
        <v>138</v>
      </c>
      <c r="B97" s="113" t="s">
        <v>901</v>
      </c>
      <c r="C97" s="62" t="s">
        <v>53</v>
      </c>
      <c r="D97" s="107" t="s">
        <v>1214</v>
      </c>
      <c r="E97" s="108" t="s">
        <v>1214</v>
      </c>
      <c r="F97" s="63">
        <v>1011</v>
      </c>
      <c r="G97" s="111" t="str">
        <f>VLOOKUP(Tabelle132[[#This Row],[CC
(FIBU)]],INDEX!D:E,2,FALSE)</f>
        <v>Abteilung 38</v>
      </c>
      <c r="H97" s="117" t="s">
        <v>1347</v>
      </c>
      <c r="I97" s="64" t="s">
        <v>54</v>
      </c>
      <c r="J97" s="72">
        <v>42614</v>
      </c>
      <c r="K97" s="72"/>
      <c r="L97" s="73"/>
      <c r="M97" s="77">
        <v>2367</v>
      </c>
      <c r="N97" s="104" t="s">
        <v>1763</v>
      </c>
      <c r="O97" s="78">
        <v>42614</v>
      </c>
      <c r="P97" s="80"/>
      <c r="Q97" s="62" t="s">
        <v>55</v>
      </c>
      <c r="R97" s="5" t="str">
        <f ca="1">IF(Tabelle132[[#This Row],[STOPPED
ON]]&lt;&gt;"","STOPPED",IF(AND(Tabelle132[[#This Row],[ACT. VALID
TILL]]&lt;TODAY(),Tabelle132[[#This Row],[ACT. VALID
TILL]]&lt;&gt;""),"INACTIVE",IF(Tabelle132[[#This Row],[Employee]]="NN","RECRUITE",IF(Tabelle132[[#This Row],[ACT. VALID
FROM]]&gt;TODAY(),"INACTIVE","ACTIVE"))))</f>
        <v>ACTIVE</v>
      </c>
      <c r="S97" s="85"/>
      <c r="T97" s="85"/>
      <c r="U97" s="11">
        <f>COUNTIFS(Tabelle2[Function-
No.],Tabelle132[[#This Row],[FUNC.-NO]],Tabelle2[Pers-
No.],Tabelle132[[#This Row],[P-No.]])</f>
        <v>0</v>
      </c>
      <c r="V97" s="89">
        <v>39</v>
      </c>
      <c r="W97" s="11">
        <f>IF(Tabelle132[[#This Row],[WAZ2]]&gt;39,1,Tabelle132[[#This Row],[WAZ2]]/39)/IF(Tabelle132[[#This Row],[SPLIT]]="YES",2,1)</f>
        <v>1</v>
      </c>
      <c r="X97" s="93">
        <v>5076</v>
      </c>
      <c r="Y9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97" s="21" cm="1">
        <f t="array" ref="Z9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5076</v>
      </c>
      <c r="AA9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97" s="21" cm="1">
        <f t="array" ref="AB9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5076</v>
      </c>
      <c r="AC9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97" s="21" cm="1">
        <f t="array" ref="AD9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5076</v>
      </c>
      <c r="AE9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97" s="21" cm="1">
        <f t="array" ref="AF9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5076</v>
      </c>
      <c r="AG9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97" s="21" cm="1">
        <f t="array" ref="AH9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5076</v>
      </c>
      <c r="AI9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97" s="21" cm="1">
        <f t="array" ref="AJ9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5076</v>
      </c>
      <c r="AK9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97" s="21" cm="1">
        <f t="array" ref="AL9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5076</v>
      </c>
      <c r="AM9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97" s="21" cm="1">
        <f t="array" ref="AN9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5076</v>
      </c>
      <c r="AO9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97" s="21" cm="1">
        <f t="array" ref="AP9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5076</v>
      </c>
      <c r="AQ9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97" s="21" cm="1">
        <f t="array" ref="AR9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5076</v>
      </c>
      <c r="AS9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97" s="21" cm="1">
        <f t="array" ref="AT9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5076</v>
      </c>
      <c r="AU9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97" s="21" cm="1">
        <f t="array" ref="AV9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5076</v>
      </c>
      <c r="AW9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97" s="41">
        <f>SUMIFS(Tabelle132[[#This Row],[FTE 01]:[SAL 12]],Tabelle132[[#Headers],[FTE 01]:[SAL 12]],"*" &amp; "SAL" &amp;"*")</f>
        <v>60912</v>
      </c>
    </row>
    <row r="98" spans="1:50" ht="20.100000000000001" customHeight="1" x14ac:dyDescent="0.25">
      <c r="A98" s="61" t="s">
        <v>143</v>
      </c>
      <c r="B98" s="113" t="s">
        <v>901</v>
      </c>
      <c r="C98" s="62" t="s">
        <v>53</v>
      </c>
      <c r="D98" s="107" t="s">
        <v>1214</v>
      </c>
      <c r="E98" s="108" t="s">
        <v>1214</v>
      </c>
      <c r="F98" s="63">
        <v>1011</v>
      </c>
      <c r="G98" s="111" t="str">
        <f>VLOOKUP(Tabelle132[[#This Row],[CC
(FIBU)]],INDEX!D:E,2,FALSE)</f>
        <v>Abteilung 38</v>
      </c>
      <c r="H98" s="117" t="s">
        <v>1347</v>
      </c>
      <c r="I98" s="64" t="s">
        <v>54</v>
      </c>
      <c r="J98" s="72">
        <v>43009</v>
      </c>
      <c r="K98" s="72"/>
      <c r="L98" s="73"/>
      <c r="M98" s="77">
        <v>2425</v>
      </c>
      <c r="N98" s="104" t="s">
        <v>1821</v>
      </c>
      <c r="O98" s="78">
        <v>43009</v>
      </c>
      <c r="P98" s="80"/>
      <c r="Q98" s="62" t="s">
        <v>55</v>
      </c>
      <c r="R98" s="5" t="str">
        <f ca="1">IF(Tabelle132[[#This Row],[STOPPED
ON]]&lt;&gt;"","STOPPED",IF(AND(Tabelle132[[#This Row],[ACT. VALID
TILL]]&lt;TODAY(),Tabelle132[[#This Row],[ACT. VALID
TILL]]&lt;&gt;""),"INACTIVE",IF(Tabelle132[[#This Row],[Employee]]="NN","RECRUITE",IF(Tabelle132[[#This Row],[ACT. VALID
FROM]]&gt;TODAY(),"INACTIVE","ACTIVE"))))</f>
        <v>ACTIVE</v>
      </c>
      <c r="S98" s="85"/>
      <c r="T98" s="85"/>
      <c r="U98" s="11">
        <f>COUNTIFS(Tabelle2[Function-
No.],Tabelle132[[#This Row],[FUNC.-NO]],Tabelle2[Pers-
No.],Tabelle132[[#This Row],[P-No.]])</f>
        <v>0</v>
      </c>
      <c r="V98" s="89">
        <v>28</v>
      </c>
      <c r="W98" s="11">
        <f>IF(Tabelle132[[#This Row],[WAZ2]]&gt;39,1,Tabelle132[[#This Row],[WAZ2]]/39)/IF(Tabelle132[[#This Row],[SPLIT]]="YES",2,1)</f>
        <v>0.71794871794871795</v>
      </c>
      <c r="X98" s="93">
        <v>5078</v>
      </c>
      <c r="Y9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0.71794871794871795</v>
      </c>
      <c r="Z98" s="21" cm="1">
        <f t="array" ref="Z9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5078</v>
      </c>
      <c r="AA9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0.71794871794871795</v>
      </c>
      <c r="AB98" s="21" cm="1">
        <f t="array" ref="AB9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5078</v>
      </c>
      <c r="AC9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0.71794871794871795</v>
      </c>
      <c r="AD98" s="21" cm="1">
        <f t="array" ref="AD9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5078</v>
      </c>
      <c r="AE9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0.71794871794871795</v>
      </c>
      <c r="AF98" s="21" cm="1">
        <f t="array" ref="AF9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5078</v>
      </c>
      <c r="AG9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0.71794871794871795</v>
      </c>
      <c r="AH98" s="21" cm="1">
        <f t="array" ref="AH9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5078</v>
      </c>
      <c r="AI9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0.71794871794871795</v>
      </c>
      <c r="AJ98" s="21" cm="1">
        <f t="array" ref="AJ9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5078</v>
      </c>
      <c r="AK9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0.71794871794871795</v>
      </c>
      <c r="AL98" s="21" cm="1">
        <f t="array" ref="AL9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5078</v>
      </c>
      <c r="AM9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0.71794871794871795</v>
      </c>
      <c r="AN98" s="21" cm="1">
        <f t="array" ref="AN9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5078</v>
      </c>
      <c r="AO9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0.71794871794871795</v>
      </c>
      <c r="AP98" s="21" cm="1">
        <f t="array" ref="AP9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5078</v>
      </c>
      <c r="AQ9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0.71794871794871795</v>
      </c>
      <c r="AR98" s="21" cm="1">
        <f t="array" ref="AR9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5078</v>
      </c>
      <c r="AS9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0.71794871794871795</v>
      </c>
      <c r="AT98" s="21" cm="1">
        <f t="array" ref="AT9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5078</v>
      </c>
      <c r="AU9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0.71794871794871795</v>
      </c>
      <c r="AV98" s="21" cm="1">
        <f t="array" ref="AV9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5078</v>
      </c>
      <c r="AW9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98" s="41">
        <f>SUMIFS(Tabelle132[[#This Row],[FTE 01]:[SAL 12]],Tabelle132[[#Headers],[FTE 01]:[SAL 12]],"*" &amp; "SAL" &amp;"*")</f>
        <v>60936</v>
      </c>
    </row>
    <row r="99" spans="1:50" ht="20.100000000000001" customHeight="1" x14ac:dyDescent="0.25">
      <c r="A99" s="61" t="s">
        <v>148</v>
      </c>
      <c r="B99" s="113" t="s">
        <v>1067</v>
      </c>
      <c r="C99" s="62" t="s">
        <v>53</v>
      </c>
      <c r="D99" s="107" t="s">
        <v>1214</v>
      </c>
      <c r="E99" s="108" t="s">
        <v>1214</v>
      </c>
      <c r="F99" s="63">
        <v>1014</v>
      </c>
      <c r="G99" s="111" t="str">
        <f>VLOOKUP(Tabelle132[[#This Row],[CC
(FIBU)]],INDEX!D:E,2,FALSE)</f>
        <v>Abteilung 51</v>
      </c>
      <c r="H99" s="117" t="s">
        <v>1366</v>
      </c>
      <c r="I99" s="64" t="s">
        <v>54</v>
      </c>
      <c r="J99" s="72">
        <v>43586</v>
      </c>
      <c r="K99" s="72"/>
      <c r="L99" s="73"/>
      <c r="M99" s="77">
        <v>2584</v>
      </c>
      <c r="N99" s="104" t="s">
        <v>1980</v>
      </c>
      <c r="O99" s="78">
        <v>43586</v>
      </c>
      <c r="P99" s="80"/>
      <c r="Q99" s="62" t="s">
        <v>55</v>
      </c>
      <c r="R99" s="5" t="str">
        <f ca="1">IF(Tabelle132[[#This Row],[STOPPED
ON]]&lt;&gt;"","STOPPED",IF(AND(Tabelle132[[#This Row],[ACT. VALID
TILL]]&lt;TODAY(),Tabelle132[[#This Row],[ACT. VALID
TILL]]&lt;&gt;""),"INACTIVE",IF(Tabelle132[[#This Row],[Employee]]="NN","RECRUITE",IF(Tabelle132[[#This Row],[ACT. VALID
FROM]]&gt;TODAY(),"INACTIVE","ACTIVE"))))</f>
        <v>ACTIVE</v>
      </c>
      <c r="S99" s="85"/>
      <c r="T99" s="85"/>
      <c r="U99" s="11">
        <f>COUNTIFS(Tabelle2[Function-
No.],Tabelle132[[#This Row],[FUNC.-NO]],Tabelle2[Pers-
No.],Tabelle132[[#This Row],[P-No.]])</f>
        <v>0</v>
      </c>
      <c r="V99" s="89">
        <v>32</v>
      </c>
      <c r="W99" s="11">
        <f>IF(Tabelle132[[#This Row],[WAZ2]]&gt;39,1,Tabelle132[[#This Row],[WAZ2]]/39)/IF(Tabelle132[[#This Row],[SPLIT]]="YES",2,1)</f>
        <v>0.82051282051282048</v>
      </c>
      <c r="X99" s="93">
        <v>5147</v>
      </c>
      <c r="Y9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0.82051282051282048</v>
      </c>
      <c r="Z99" s="21" cm="1">
        <f t="array" ref="Z9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5147</v>
      </c>
      <c r="AA9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0.82051282051282048</v>
      </c>
      <c r="AB99" s="21" cm="1">
        <f t="array" ref="AB9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5147</v>
      </c>
      <c r="AC9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0.82051282051282048</v>
      </c>
      <c r="AD99" s="21" cm="1">
        <f t="array" ref="AD9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5147</v>
      </c>
      <c r="AE9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0.82051282051282048</v>
      </c>
      <c r="AF99" s="21" cm="1">
        <f t="array" ref="AF9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5147</v>
      </c>
      <c r="AG9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0.82051282051282048</v>
      </c>
      <c r="AH99" s="21" cm="1">
        <f t="array" ref="AH9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5147</v>
      </c>
      <c r="AI9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0.82051282051282048</v>
      </c>
      <c r="AJ99" s="21" cm="1">
        <f t="array" ref="AJ9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5147</v>
      </c>
      <c r="AK9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0.82051282051282048</v>
      </c>
      <c r="AL99" s="21" cm="1">
        <f t="array" ref="AL9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5147</v>
      </c>
      <c r="AM9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0.82051282051282048</v>
      </c>
      <c r="AN99" s="21" cm="1">
        <f t="array" ref="AN9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5147</v>
      </c>
      <c r="AO9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0.82051282051282048</v>
      </c>
      <c r="AP99" s="21" cm="1">
        <f t="array" ref="AP9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5147</v>
      </c>
      <c r="AQ9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0.82051282051282048</v>
      </c>
      <c r="AR99" s="21" cm="1">
        <f t="array" ref="AR9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5147</v>
      </c>
      <c r="AS9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0.82051282051282048</v>
      </c>
      <c r="AT99" s="21" cm="1">
        <f t="array" ref="AT9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5147</v>
      </c>
      <c r="AU9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0.82051282051282048</v>
      </c>
      <c r="AV99" s="21" cm="1">
        <f t="array" ref="AV9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5147</v>
      </c>
      <c r="AW9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99" s="41">
        <f>SUMIFS(Tabelle132[[#This Row],[FTE 01]:[SAL 12]],Tabelle132[[#Headers],[FTE 01]:[SAL 12]],"*" &amp; "SAL" &amp;"*")</f>
        <v>61764</v>
      </c>
    </row>
    <row r="100" spans="1:50" ht="20.100000000000001" customHeight="1" x14ac:dyDescent="0.25">
      <c r="A100" s="61" t="s">
        <v>149</v>
      </c>
      <c r="B100" s="113" t="s">
        <v>1056</v>
      </c>
      <c r="C100" s="62" t="s">
        <v>53</v>
      </c>
      <c r="D100" s="107" t="s">
        <v>1214</v>
      </c>
      <c r="E100" s="108" t="s">
        <v>1214</v>
      </c>
      <c r="F100" s="63">
        <v>1015</v>
      </c>
      <c r="G100" s="111" t="str">
        <f>VLOOKUP(Tabelle132[[#This Row],[CC
(FIBU)]],INDEX!D:E,2,FALSE)</f>
        <v>Abteilung 2</v>
      </c>
      <c r="H100" s="117" t="s">
        <v>1289</v>
      </c>
      <c r="I100" s="64" t="s">
        <v>54</v>
      </c>
      <c r="J100" s="72">
        <v>32721</v>
      </c>
      <c r="K100" s="72"/>
      <c r="L100" s="73"/>
      <c r="M100" s="77">
        <v>2024</v>
      </c>
      <c r="N100" s="104" t="s">
        <v>1420</v>
      </c>
      <c r="O100" s="78">
        <v>32721</v>
      </c>
      <c r="P100" s="80"/>
      <c r="Q100" s="62" t="s">
        <v>55</v>
      </c>
      <c r="R100" s="5" t="str">
        <f ca="1">IF(Tabelle132[[#This Row],[STOPPED
ON]]&lt;&gt;"","STOPPED",IF(AND(Tabelle132[[#This Row],[ACT. VALID
TILL]]&lt;TODAY(),Tabelle132[[#This Row],[ACT. VALID
TILL]]&lt;&gt;""),"INACTIVE",IF(Tabelle132[[#This Row],[Employee]]="NN","RECRUITE",IF(Tabelle132[[#This Row],[ACT. VALID
FROM]]&gt;TODAY(),"INACTIVE","ACTIVE"))))</f>
        <v>ACTIVE</v>
      </c>
      <c r="S100" s="85"/>
      <c r="T100" s="85"/>
      <c r="U100" s="11">
        <f>COUNTIFS(Tabelle2[Function-
No.],Tabelle132[[#This Row],[FUNC.-NO]],Tabelle2[Pers-
No.],Tabelle132[[#This Row],[P-No.]])</f>
        <v>0</v>
      </c>
      <c r="V100" s="89">
        <v>39</v>
      </c>
      <c r="W100" s="11">
        <f>IF(Tabelle132[[#This Row],[WAZ2]]&gt;39,1,Tabelle132[[#This Row],[WAZ2]]/39)/IF(Tabelle132[[#This Row],[SPLIT]]="YES",2,1)</f>
        <v>1</v>
      </c>
      <c r="X100" s="93">
        <v>5500</v>
      </c>
      <c r="Y10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00" s="21" cm="1">
        <f t="array" ref="Z10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5500</v>
      </c>
      <c r="AA10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00" s="21" cm="1">
        <f t="array" ref="AB10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5500</v>
      </c>
      <c r="AC10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00" s="21" cm="1">
        <f t="array" ref="AD10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5500</v>
      </c>
      <c r="AE10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00" s="21" cm="1">
        <f t="array" ref="AF10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5500</v>
      </c>
      <c r="AG10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00" s="21" cm="1">
        <f t="array" ref="AH10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5500</v>
      </c>
      <c r="AI10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00" s="21" cm="1">
        <f t="array" ref="AJ10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5500</v>
      </c>
      <c r="AK10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00" s="21" cm="1">
        <f t="array" ref="AL10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5500</v>
      </c>
      <c r="AM10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00" s="21" cm="1">
        <f t="array" ref="AN10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5500</v>
      </c>
      <c r="AO10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00" s="21" cm="1">
        <f t="array" ref="AP10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5500</v>
      </c>
      <c r="AQ10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00" s="21" cm="1">
        <f t="array" ref="AR10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5500</v>
      </c>
      <c r="AS10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00" s="21" cm="1">
        <f t="array" ref="AT10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5500</v>
      </c>
      <c r="AU10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00" s="21" cm="1">
        <f t="array" ref="AV10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5500</v>
      </c>
      <c r="AW10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00" s="41">
        <f>SUMIFS(Tabelle132[[#This Row],[FTE 01]:[SAL 12]],Tabelle132[[#Headers],[FTE 01]:[SAL 12]],"*" &amp; "SAL" &amp;"*")</f>
        <v>66000</v>
      </c>
    </row>
    <row r="101" spans="1:50" ht="20.100000000000001" customHeight="1" x14ac:dyDescent="0.25">
      <c r="A101" s="61" t="s">
        <v>153</v>
      </c>
      <c r="B101" s="113" t="s">
        <v>1156</v>
      </c>
      <c r="C101" s="62" t="s">
        <v>53</v>
      </c>
      <c r="D101" s="107" t="s">
        <v>1214</v>
      </c>
      <c r="E101" s="108" t="s">
        <v>1214</v>
      </c>
      <c r="F101" s="63">
        <v>1017</v>
      </c>
      <c r="G101" s="111" t="str">
        <f>VLOOKUP(Tabelle132[[#This Row],[CC
(FIBU)]],INDEX!D:E,2,FALSE)</f>
        <v>Abteilung 35</v>
      </c>
      <c r="H101" s="117" t="s">
        <v>1280</v>
      </c>
      <c r="I101" s="64" t="s">
        <v>54</v>
      </c>
      <c r="J101" s="72">
        <v>31809</v>
      </c>
      <c r="K101" s="72"/>
      <c r="L101" s="73"/>
      <c r="M101" s="77">
        <v>2001</v>
      </c>
      <c r="N101" s="104" t="s">
        <v>1397</v>
      </c>
      <c r="O101" s="78">
        <v>31809</v>
      </c>
      <c r="P101" s="80"/>
      <c r="Q101" s="62" t="s">
        <v>55</v>
      </c>
      <c r="R101" s="5" t="str">
        <f ca="1">IF(Tabelle132[[#This Row],[STOPPED
ON]]&lt;&gt;"","STOPPED",IF(AND(Tabelle132[[#This Row],[ACT. VALID
TILL]]&lt;TODAY(),Tabelle132[[#This Row],[ACT. VALID
TILL]]&lt;&gt;""),"INACTIVE",IF(Tabelle132[[#This Row],[Employee]]="NN","RECRUITE",IF(Tabelle132[[#This Row],[ACT. VALID
FROM]]&gt;TODAY(),"INACTIVE","ACTIVE"))))</f>
        <v>ACTIVE</v>
      </c>
      <c r="S101" s="85"/>
      <c r="T101" s="85"/>
      <c r="U101" s="11">
        <f>COUNTIFS(Tabelle2[Function-
No.],Tabelle132[[#This Row],[FUNC.-NO]],Tabelle2[Pers-
No.],Tabelle132[[#This Row],[P-No.]])</f>
        <v>0</v>
      </c>
      <c r="V101" s="89">
        <v>20</v>
      </c>
      <c r="W101" s="11">
        <f>IF(Tabelle132[[#This Row],[WAZ2]]&gt;39,1,Tabelle132[[#This Row],[WAZ2]]/39)/IF(Tabelle132[[#This Row],[SPLIT]]="YES",2,1)</f>
        <v>0.51282051282051277</v>
      </c>
      <c r="X101" s="93">
        <v>5084</v>
      </c>
      <c r="Y10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0.51282051282051277</v>
      </c>
      <c r="Z101" s="21" cm="1">
        <f t="array" ref="Z10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5084</v>
      </c>
      <c r="AA10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0.51282051282051277</v>
      </c>
      <c r="AB101" s="21" cm="1">
        <f t="array" ref="AB10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5084</v>
      </c>
      <c r="AC10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0.51282051282051277</v>
      </c>
      <c r="AD101" s="21" cm="1">
        <f t="array" ref="AD10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5084</v>
      </c>
      <c r="AE10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0.51282051282051277</v>
      </c>
      <c r="AF101" s="21" cm="1">
        <f t="array" ref="AF10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5084</v>
      </c>
      <c r="AG10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0.51282051282051277</v>
      </c>
      <c r="AH101" s="21" cm="1">
        <f t="array" ref="AH10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5084</v>
      </c>
      <c r="AI10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0.51282051282051277</v>
      </c>
      <c r="AJ101" s="21" cm="1">
        <f t="array" ref="AJ10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5084</v>
      </c>
      <c r="AK10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0.51282051282051277</v>
      </c>
      <c r="AL101" s="21" cm="1">
        <f t="array" ref="AL10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5084</v>
      </c>
      <c r="AM10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0.51282051282051277</v>
      </c>
      <c r="AN101" s="21" cm="1">
        <f t="array" ref="AN10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5084</v>
      </c>
      <c r="AO10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0.51282051282051277</v>
      </c>
      <c r="AP101" s="21" cm="1">
        <f t="array" ref="AP10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5084</v>
      </c>
      <c r="AQ10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0.51282051282051277</v>
      </c>
      <c r="AR101" s="21" cm="1">
        <f t="array" ref="AR10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5084</v>
      </c>
      <c r="AS10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0.51282051282051277</v>
      </c>
      <c r="AT101" s="21" cm="1">
        <f t="array" ref="AT10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5084</v>
      </c>
      <c r="AU10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0.51282051282051277</v>
      </c>
      <c r="AV101" s="21" cm="1">
        <f t="array" ref="AV10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5084</v>
      </c>
      <c r="AW10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01" s="41">
        <f>SUMIFS(Tabelle132[[#This Row],[FTE 01]:[SAL 12]],Tabelle132[[#Headers],[FTE 01]:[SAL 12]],"*" &amp; "SAL" &amp;"*")</f>
        <v>61008</v>
      </c>
    </row>
    <row r="102" spans="1:50" ht="20.100000000000001" customHeight="1" x14ac:dyDescent="0.25">
      <c r="A102" s="61" t="s">
        <v>151</v>
      </c>
      <c r="B102" s="113" t="s">
        <v>1090</v>
      </c>
      <c r="C102" s="62" t="s">
        <v>53</v>
      </c>
      <c r="D102" s="107" t="s">
        <v>1214</v>
      </c>
      <c r="E102" s="108" t="s">
        <v>1214</v>
      </c>
      <c r="F102" s="63">
        <v>1017</v>
      </c>
      <c r="G102" s="111" t="str">
        <f>VLOOKUP(Tabelle132[[#This Row],[CC
(FIBU)]],INDEX!D:E,2,FALSE)</f>
        <v>Abteilung 35</v>
      </c>
      <c r="H102" s="117" t="s">
        <v>1332</v>
      </c>
      <c r="I102" s="64" t="s">
        <v>54</v>
      </c>
      <c r="J102" s="72">
        <v>38231</v>
      </c>
      <c r="K102" s="72"/>
      <c r="L102" s="73"/>
      <c r="M102" s="77">
        <v>2007</v>
      </c>
      <c r="N102" s="104" t="s">
        <v>1403</v>
      </c>
      <c r="O102" s="78">
        <v>38231</v>
      </c>
      <c r="P102" s="80"/>
      <c r="Q102" s="62" t="s">
        <v>55</v>
      </c>
      <c r="R102" s="5" t="str">
        <f ca="1">IF(Tabelle132[[#This Row],[STOPPED
ON]]&lt;&gt;"","STOPPED",IF(AND(Tabelle132[[#This Row],[ACT. VALID
TILL]]&lt;TODAY(),Tabelle132[[#This Row],[ACT. VALID
TILL]]&lt;&gt;""),"INACTIVE",IF(Tabelle132[[#This Row],[Employee]]="NN","RECRUITE",IF(Tabelle132[[#This Row],[ACT. VALID
FROM]]&gt;TODAY(),"INACTIVE","ACTIVE"))))</f>
        <v>ACTIVE</v>
      </c>
      <c r="S102" s="85"/>
      <c r="T102" s="85"/>
      <c r="U102" s="11">
        <f>COUNTIFS(Tabelle2[Function-
No.],Tabelle132[[#This Row],[FUNC.-NO]],Tabelle2[Pers-
No.],Tabelle132[[#This Row],[P-No.]])</f>
        <v>1</v>
      </c>
      <c r="V102" s="89">
        <v>39</v>
      </c>
      <c r="W102" s="11">
        <f>IF(Tabelle132[[#This Row],[WAZ2]]&gt;39,1,Tabelle132[[#This Row],[WAZ2]]/39)/IF(Tabelle132[[#This Row],[SPLIT]]="YES",2,1)</f>
        <v>1</v>
      </c>
      <c r="X102" s="93">
        <v>5165</v>
      </c>
      <c r="Y102"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102" s="21" cm="1">
        <f t="array" ref="Z10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102"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102" s="21" cm="1">
        <f t="array" ref="AB10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02"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102" s="21" cm="1">
        <f t="array" ref="AD10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102"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102" s="21" cm="1">
        <f t="array" ref="AF10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102"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102" s="21" cm="1">
        <f t="array" ref="AH10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102"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102" s="21" cm="1">
        <f t="array" ref="AJ10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02"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102" s="21" cm="1">
        <f t="array" ref="AL10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02" s="36" t="str">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FZ</v>
      </c>
      <c r="AN102" s="21" cm="1">
        <f t="array" ref="AN10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02" s="36" t="str">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FZ</v>
      </c>
      <c r="AP102" s="21" cm="1">
        <f t="array" ref="AP10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02" s="36" t="str">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FZ</v>
      </c>
      <c r="AR102" s="21" cm="1">
        <f t="array" ref="AR10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02" s="36" t="str">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FZ</v>
      </c>
      <c r="AT102" s="21" cm="1">
        <f t="array" ref="AT10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02" s="36" t="str">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FZ</v>
      </c>
      <c r="AV102" s="21" cm="1">
        <f t="array" ref="AV10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0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02" s="41">
        <f>SUMIFS(Tabelle132[[#This Row],[FTE 01]:[SAL 12]],Tabelle132[[#Headers],[FTE 01]:[SAL 12]],"*" &amp; "SAL" &amp;"*")</f>
        <v>0</v>
      </c>
    </row>
    <row r="103" spans="1:50" ht="20.100000000000001" customHeight="1" x14ac:dyDescent="0.25">
      <c r="A103" s="61" t="s">
        <v>152</v>
      </c>
      <c r="B103" s="113" t="s">
        <v>1090</v>
      </c>
      <c r="C103" s="62" t="s">
        <v>53</v>
      </c>
      <c r="D103" s="107" t="s">
        <v>1214</v>
      </c>
      <c r="E103" s="108" t="s">
        <v>1214</v>
      </c>
      <c r="F103" s="63">
        <v>1017</v>
      </c>
      <c r="G103" s="111" t="str">
        <f>VLOOKUP(Tabelle132[[#This Row],[CC
(FIBU)]],INDEX!D:E,2,FALSE)</f>
        <v>Abteilung 35</v>
      </c>
      <c r="H103" s="117" t="s">
        <v>1332</v>
      </c>
      <c r="I103" s="64" t="s">
        <v>54</v>
      </c>
      <c r="J103" s="72">
        <v>39692</v>
      </c>
      <c r="K103" s="72"/>
      <c r="L103" s="73"/>
      <c r="M103" s="77">
        <v>2011</v>
      </c>
      <c r="N103" s="104" t="s">
        <v>1407</v>
      </c>
      <c r="O103" s="78">
        <v>39692</v>
      </c>
      <c r="P103" s="80"/>
      <c r="Q103" s="62" t="s">
        <v>55</v>
      </c>
      <c r="R103" s="5" t="str">
        <f ca="1">IF(Tabelle132[[#This Row],[STOPPED
ON]]&lt;&gt;"","STOPPED",IF(AND(Tabelle132[[#This Row],[ACT. VALID
TILL]]&lt;TODAY(),Tabelle132[[#This Row],[ACT. VALID
TILL]]&lt;&gt;""),"INACTIVE",IF(Tabelle132[[#This Row],[Employee]]="NN","RECRUITE",IF(Tabelle132[[#This Row],[ACT. VALID
FROM]]&gt;TODAY(),"INACTIVE","ACTIVE"))))</f>
        <v>ACTIVE</v>
      </c>
      <c r="S103" s="85"/>
      <c r="T103" s="85"/>
      <c r="U103" s="11">
        <f>COUNTIFS(Tabelle2[Function-
No.],Tabelle132[[#This Row],[FUNC.-NO]],Tabelle2[Pers-
No.],Tabelle132[[#This Row],[P-No.]])</f>
        <v>1</v>
      </c>
      <c r="V103" s="89">
        <v>39</v>
      </c>
      <c r="W103" s="11">
        <f>IF(Tabelle132[[#This Row],[WAZ2]]&gt;39,1,Tabelle132[[#This Row],[WAZ2]]/39)/IF(Tabelle132[[#This Row],[SPLIT]]="YES",2,1)</f>
        <v>1</v>
      </c>
      <c r="X103" s="93">
        <v>5166</v>
      </c>
      <c r="Y103"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103" s="21" cm="1">
        <f t="array" ref="Z10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4821.6000000000004</v>
      </c>
      <c r="AA103"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103" s="21" cm="1">
        <f t="array" ref="AB10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03"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103" s="21" cm="1">
        <f t="array" ref="AD10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103"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103" s="21" cm="1">
        <f t="array" ref="AF10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103"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103" s="21" cm="1">
        <f t="array" ref="AH10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103"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103" s="21" cm="1">
        <f t="array" ref="AJ10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03"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103" s="21" cm="1">
        <f t="array" ref="AL10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03" s="36" t="str">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FZ</v>
      </c>
      <c r="AN103" s="21" cm="1">
        <f t="array" ref="AN10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03" s="36" t="str">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FZ</v>
      </c>
      <c r="AP103" s="21" cm="1">
        <f t="array" ref="AP10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03" s="36" t="str">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FZ</v>
      </c>
      <c r="AR103" s="21" cm="1">
        <f t="array" ref="AR10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03" s="36" t="str">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FZ</v>
      </c>
      <c r="AT103" s="21" cm="1">
        <f t="array" ref="AT10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03" s="36" t="str">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FZ</v>
      </c>
      <c r="AV103" s="21" cm="1">
        <f t="array" ref="AV10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0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03" s="41">
        <f>SUMIFS(Tabelle132[[#This Row],[FTE 01]:[SAL 12]],Tabelle132[[#Headers],[FTE 01]:[SAL 12]],"*" &amp; "SAL" &amp;"*")</f>
        <v>4821.6000000000004</v>
      </c>
    </row>
    <row r="104" spans="1:50" ht="20.100000000000001" customHeight="1" x14ac:dyDescent="0.25">
      <c r="A104" s="61" t="s">
        <v>150</v>
      </c>
      <c r="B104" s="113" t="s">
        <v>941</v>
      </c>
      <c r="C104" s="62" t="s">
        <v>53</v>
      </c>
      <c r="D104" s="107" t="s">
        <v>1214</v>
      </c>
      <c r="E104" s="108" t="s">
        <v>1214</v>
      </c>
      <c r="F104" s="63">
        <v>1017</v>
      </c>
      <c r="G104" s="111" t="str">
        <f>VLOOKUP(Tabelle132[[#This Row],[CC
(FIBU)]],INDEX!D:E,2,FALSE)</f>
        <v>Abteilung 35</v>
      </c>
      <c r="H104" s="117" t="s">
        <v>1300</v>
      </c>
      <c r="I104" s="64" t="s">
        <v>54</v>
      </c>
      <c r="J104" s="72">
        <v>32429</v>
      </c>
      <c r="K104" s="72"/>
      <c r="L104" s="73"/>
      <c r="M104" s="77">
        <v>2019</v>
      </c>
      <c r="N104" s="104" t="s">
        <v>1415</v>
      </c>
      <c r="O104" s="78">
        <v>32429</v>
      </c>
      <c r="P104" s="80"/>
      <c r="Q104" s="62" t="s">
        <v>55</v>
      </c>
      <c r="R104" s="5" t="str">
        <f ca="1">IF(Tabelle132[[#This Row],[STOPPED
ON]]&lt;&gt;"","STOPPED",IF(AND(Tabelle132[[#This Row],[ACT. VALID
TILL]]&lt;TODAY(),Tabelle132[[#This Row],[ACT. VALID
TILL]]&lt;&gt;""),"INACTIVE",IF(Tabelle132[[#This Row],[Employee]]="NN","RECRUITE",IF(Tabelle132[[#This Row],[ACT. VALID
FROM]]&gt;TODAY(),"INACTIVE","ACTIVE"))))</f>
        <v>ACTIVE</v>
      </c>
      <c r="S104" s="85"/>
      <c r="T104" s="85"/>
      <c r="U104" s="11">
        <f>COUNTIFS(Tabelle2[Function-
No.],Tabelle132[[#This Row],[FUNC.-NO]],Tabelle2[Pers-
No.],Tabelle132[[#This Row],[P-No.]])</f>
        <v>0</v>
      </c>
      <c r="V104" s="89">
        <v>39</v>
      </c>
      <c r="W104" s="11">
        <f>IF(Tabelle132[[#This Row],[WAZ2]]&gt;39,1,Tabelle132[[#This Row],[WAZ2]]/39)/IF(Tabelle132[[#This Row],[SPLIT]]="YES",2,1)</f>
        <v>1</v>
      </c>
      <c r="X104" s="93">
        <v>5775</v>
      </c>
      <c r="Y10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04" s="21" cm="1">
        <f t="array" ref="Z10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5775</v>
      </c>
      <c r="AA10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04" s="21" cm="1">
        <f t="array" ref="AB10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5775</v>
      </c>
      <c r="AC10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04" s="21" cm="1">
        <f t="array" ref="AD10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5775</v>
      </c>
      <c r="AE10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04" s="21" cm="1">
        <f t="array" ref="AF10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5775</v>
      </c>
      <c r="AG10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04" s="21" cm="1">
        <f t="array" ref="AH10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5775</v>
      </c>
      <c r="AI10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04" s="21" cm="1">
        <f t="array" ref="AJ10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5775</v>
      </c>
      <c r="AK10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04" s="21" cm="1">
        <f t="array" ref="AL10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5775</v>
      </c>
      <c r="AM10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04" s="21" cm="1">
        <f t="array" ref="AN10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5775</v>
      </c>
      <c r="AO10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04" s="21" cm="1">
        <f t="array" ref="AP10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5775</v>
      </c>
      <c r="AQ10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04" s="21" cm="1">
        <f t="array" ref="AR10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5775</v>
      </c>
      <c r="AS10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04" s="21" cm="1">
        <f t="array" ref="AT10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5775</v>
      </c>
      <c r="AU10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04" s="21" cm="1">
        <f t="array" ref="AV10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5775</v>
      </c>
      <c r="AW10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04" s="41">
        <f>SUMIFS(Tabelle132[[#This Row],[FTE 01]:[SAL 12]],Tabelle132[[#Headers],[FTE 01]:[SAL 12]],"*" &amp; "SAL" &amp;"*")</f>
        <v>69300</v>
      </c>
    </row>
    <row r="105" spans="1:50" ht="20.100000000000001" customHeight="1" x14ac:dyDescent="0.25">
      <c r="A105" s="61" t="s">
        <v>164</v>
      </c>
      <c r="B105" s="113" t="s">
        <v>884</v>
      </c>
      <c r="C105" s="62" t="s">
        <v>53</v>
      </c>
      <c r="D105" s="107" t="s">
        <v>1214</v>
      </c>
      <c r="E105" s="108" t="s">
        <v>1214</v>
      </c>
      <c r="F105" s="63">
        <v>1018</v>
      </c>
      <c r="G105" s="111" t="str">
        <f>VLOOKUP(Tabelle132[[#This Row],[CC
(FIBU)]],INDEX!D:E,2,FALSE)</f>
        <v>Abteilung 50</v>
      </c>
      <c r="H105" s="117" t="s">
        <v>1365</v>
      </c>
      <c r="I105" s="64" t="s">
        <v>54</v>
      </c>
      <c r="J105" s="72">
        <v>43344</v>
      </c>
      <c r="K105" s="72">
        <v>44439</v>
      </c>
      <c r="L105" s="73"/>
      <c r="M105" s="77">
        <v>2504</v>
      </c>
      <c r="N105" s="104" t="s">
        <v>1900</v>
      </c>
      <c r="O105" s="78">
        <v>43344</v>
      </c>
      <c r="P105" s="80">
        <v>44439</v>
      </c>
      <c r="Q105" s="62" t="s">
        <v>155</v>
      </c>
      <c r="R105" s="5" t="str">
        <f ca="1">IF(Tabelle132[[#This Row],[STOPPED
ON]]&lt;&gt;"","STOPPED",IF(AND(Tabelle132[[#This Row],[ACT. VALID
TILL]]&lt;TODAY(),Tabelle132[[#This Row],[ACT. VALID
TILL]]&lt;&gt;""),"INACTIVE",IF(Tabelle132[[#This Row],[Employee]]="NN","RECRUITE",IF(Tabelle132[[#This Row],[ACT. VALID
FROM]]&gt;TODAY(),"INACTIVE","ACTIVE"))))</f>
        <v>ACTIVE</v>
      </c>
      <c r="S105" s="85"/>
      <c r="T105" s="85"/>
      <c r="U105" s="11">
        <f>COUNTIFS(Tabelle2[Function-
No.],Tabelle132[[#This Row],[FUNC.-NO]],Tabelle2[Pers-
No.],Tabelle132[[#This Row],[P-No.]])</f>
        <v>0</v>
      </c>
      <c r="V105" s="89">
        <v>39</v>
      </c>
      <c r="W105" s="11">
        <f>IF(Tabelle132[[#This Row],[WAZ2]]&gt;39,1,Tabelle132[[#This Row],[WAZ2]]/39)/IF(Tabelle132[[#This Row],[SPLIT]]="YES",2,1)</f>
        <v>1</v>
      </c>
      <c r="X105" s="93">
        <v>5043</v>
      </c>
      <c r="Y10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05" s="21" cm="1">
        <f t="array" ref="Z10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5043</v>
      </c>
      <c r="AA10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05" s="21" cm="1">
        <f t="array" ref="AB10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5043</v>
      </c>
      <c r="AC10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05" s="21" cm="1">
        <f t="array" ref="AD10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5043</v>
      </c>
      <c r="AE10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05" s="21" cm="1">
        <f t="array" ref="AF10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5043</v>
      </c>
      <c r="AG10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05" s="21" cm="1">
        <f t="array" ref="AH10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5043</v>
      </c>
      <c r="AI10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05" s="21" cm="1">
        <f t="array" ref="AJ10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0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05" s="21" cm="1">
        <f t="array" ref="AL10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0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05" s="21" cm="1">
        <f t="array" ref="AN10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0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05" s="21" cm="1">
        <f t="array" ref="AP10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0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05" s="21" cm="1">
        <f t="array" ref="AR10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0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05" s="21" cm="1">
        <f t="array" ref="AT10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0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05" s="21" cm="1">
        <f t="array" ref="AV10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0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05" s="41">
        <f>SUMIFS(Tabelle132[[#This Row],[FTE 01]:[SAL 12]],Tabelle132[[#Headers],[FTE 01]:[SAL 12]],"*" &amp; "SAL" &amp;"*")</f>
        <v>25215</v>
      </c>
    </row>
    <row r="106" spans="1:50" ht="20.100000000000001" customHeight="1" x14ac:dyDescent="0.25">
      <c r="A106" s="61" t="s">
        <v>156</v>
      </c>
      <c r="B106" s="113" t="s">
        <v>882</v>
      </c>
      <c r="C106" s="62" t="s">
        <v>53</v>
      </c>
      <c r="D106" s="107" t="s">
        <v>1214</v>
      </c>
      <c r="E106" s="108" t="s">
        <v>1214</v>
      </c>
      <c r="F106" s="63">
        <v>1018</v>
      </c>
      <c r="G106" s="111" t="str">
        <f>VLOOKUP(Tabelle132[[#This Row],[CC
(FIBU)]],INDEX!D:E,2,FALSE)</f>
        <v>Abteilung 50</v>
      </c>
      <c r="H106" s="117" t="s">
        <v>1320</v>
      </c>
      <c r="I106" s="64" t="s">
        <v>54</v>
      </c>
      <c r="J106" s="72">
        <v>43344</v>
      </c>
      <c r="K106" s="72">
        <v>44439</v>
      </c>
      <c r="L106" s="73"/>
      <c r="M106" s="77">
        <v>2509</v>
      </c>
      <c r="N106" s="104" t="s">
        <v>1905</v>
      </c>
      <c r="O106" s="78">
        <v>43344</v>
      </c>
      <c r="P106" s="80">
        <v>44439</v>
      </c>
      <c r="Q106" s="62" t="s">
        <v>155</v>
      </c>
      <c r="R106" s="5" t="str">
        <f ca="1">IF(Tabelle132[[#This Row],[STOPPED
ON]]&lt;&gt;"","STOPPED",IF(AND(Tabelle132[[#This Row],[ACT. VALID
TILL]]&lt;TODAY(),Tabelle132[[#This Row],[ACT. VALID
TILL]]&lt;&gt;""),"INACTIVE",IF(Tabelle132[[#This Row],[Employee]]="NN","RECRUITE",IF(Tabelle132[[#This Row],[ACT. VALID
FROM]]&gt;TODAY(),"INACTIVE","ACTIVE"))))</f>
        <v>ACTIVE</v>
      </c>
      <c r="S106" s="85"/>
      <c r="T106" s="85"/>
      <c r="U106" s="11">
        <f>COUNTIFS(Tabelle2[Function-
No.],Tabelle132[[#This Row],[FUNC.-NO]],Tabelle2[Pers-
No.],Tabelle132[[#This Row],[P-No.]])</f>
        <v>0</v>
      </c>
      <c r="V106" s="89">
        <v>39</v>
      </c>
      <c r="W106" s="11">
        <f>IF(Tabelle132[[#This Row],[WAZ2]]&gt;39,1,Tabelle132[[#This Row],[WAZ2]]/39)/IF(Tabelle132[[#This Row],[SPLIT]]="YES",2,1)</f>
        <v>1</v>
      </c>
      <c r="X106" s="93">
        <v>5040</v>
      </c>
      <c r="Y10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06" s="21" cm="1">
        <f t="array" ref="Z10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5040</v>
      </c>
      <c r="AA10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06" s="21" cm="1">
        <f t="array" ref="AB10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5040</v>
      </c>
      <c r="AC10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06" s="21" cm="1">
        <f t="array" ref="AD10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5040</v>
      </c>
      <c r="AE10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06" s="21" cm="1">
        <f t="array" ref="AF10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5040</v>
      </c>
      <c r="AG10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06" s="21" cm="1">
        <f t="array" ref="AH10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5040</v>
      </c>
      <c r="AI10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06" s="21" cm="1">
        <f t="array" ref="AJ10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0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06" s="21" cm="1">
        <f t="array" ref="AL10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0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06" s="21" cm="1">
        <f t="array" ref="AN10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0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06" s="21" cm="1">
        <f t="array" ref="AP10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0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06" s="21" cm="1">
        <f t="array" ref="AR10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0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06" s="21" cm="1">
        <f t="array" ref="AT10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0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06" s="21" cm="1">
        <f t="array" ref="AV10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0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06" s="41">
        <f>SUMIFS(Tabelle132[[#This Row],[FTE 01]:[SAL 12]],Tabelle132[[#Headers],[FTE 01]:[SAL 12]],"*" &amp; "SAL" &amp;"*")</f>
        <v>25200</v>
      </c>
    </row>
    <row r="107" spans="1:50" ht="20.100000000000001" customHeight="1" x14ac:dyDescent="0.25">
      <c r="A107" s="61" t="s">
        <v>167</v>
      </c>
      <c r="B107" s="113" t="s">
        <v>886</v>
      </c>
      <c r="C107" s="62" t="s">
        <v>53</v>
      </c>
      <c r="D107" s="107" t="s">
        <v>1214</v>
      </c>
      <c r="E107" s="108" t="s">
        <v>1214</v>
      </c>
      <c r="F107" s="63">
        <v>1018</v>
      </c>
      <c r="G107" s="111" t="str">
        <f>VLOOKUP(Tabelle132[[#This Row],[CC
(FIBU)]],INDEX!D:E,2,FALSE)</f>
        <v>Abteilung 50</v>
      </c>
      <c r="H107" s="117" t="s">
        <v>1383</v>
      </c>
      <c r="I107" s="64" t="s">
        <v>54</v>
      </c>
      <c r="J107" s="72">
        <v>43344</v>
      </c>
      <c r="K107" s="72">
        <v>44439</v>
      </c>
      <c r="L107" s="73"/>
      <c r="M107" s="77">
        <v>2510</v>
      </c>
      <c r="N107" s="104" t="s">
        <v>1906</v>
      </c>
      <c r="O107" s="78">
        <v>43344</v>
      </c>
      <c r="P107" s="80">
        <v>44439</v>
      </c>
      <c r="Q107" s="62" t="s">
        <v>155</v>
      </c>
      <c r="R107" s="5" t="str">
        <f ca="1">IF(Tabelle132[[#This Row],[STOPPED
ON]]&lt;&gt;"","STOPPED",IF(AND(Tabelle132[[#This Row],[ACT. VALID
TILL]]&lt;TODAY(),Tabelle132[[#This Row],[ACT. VALID
TILL]]&lt;&gt;""),"INACTIVE",IF(Tabelle132[[#This Row],[Employee]]="NN","RECRUITE",IF(Tabelle132[[#This Row],[ACT. VALID
FROM]]&gt;TODAY(),"INACTIVE","ACTIVE"))))</f>
        <v>ACTIVE</v>
      </c>
      <c r="S107" s="85"/>
      <c r="T107" s="85"/>
      <c r="U107" s="11">
        <f>COUNTIFS(Tabelle2[Function-
No.],Tabelle132[[#This Row],[FUNC.-NO]],Tabelle2[Pers-
No.],Tabelle132[[#This Row],[P-No.]])</f>
        <v>0</v>
      </c>
      <c r="V107" s="89">
        <v>39</v>
      </c>
      <c r="W107" s="11">
        <f>IF(Tabelle132[[#This Row],[WAZ2]]&gt;39,1,Tabelle132[[#This Row],[WAZ2]]/39)/IF(Tabelle132[[#This Row],[SPLIT]]="YES",2,1)</f>
        <v>1</v>
      </c>
      <c r="X107" s="93">
        <v>5045</v>
      </c>
      <c r="Y10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07" s="21" cm="1">
        <f t="array" ref="Z10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5045</v>
      </c>
      <c r="AA10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07" s="21" cm="1">
        <f t="array" ref="AB10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5045</v>
      </c>
      <c r="AC10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07" s="21" cm="1">
        <f t="array" ref="AD10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5045</v>
      </c>
      <c r="AE10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07" s="21" cm="1">
        <f t="array" ref="AF10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5045</v>
      </c>
      <c r="AG10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07" s="21" cm="1">
        <f t="array" ref="AH10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5045</v>
      </c>
      <c r="AI10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07" s="21" cm="1">
        <f t="array" ref="AJ10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0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07" s="21" cm="1">
        <f t="array" ref="AL10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0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07" s="21" cm="1">
        <f t="array" ref="AN10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0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07" s="21" cm="1">
        <f t="array" ref="AP10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0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07" s="21" cm="1">
        <f t="array" ref="AR10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0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07" s="21" cm="1">
        <f t="array" ref="AT10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0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07" s="21" cm="1">
        <f t="array" ref="AV10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0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07" s="41">
        <f>SUMIFS(Tabelle132[[#This Row],[FTE 01]:[SAL 12]],Tabelle132[[#Headers],[FTE 01]:[SAL 12]],"*" &amp; "SAL" &amp;"*")</f>
        <v>25225</v>
      </c>
    </row>
    <row r="108" spans="1:50" ht="20.100000000000001" customHeight="1" x14ac:dyDescent="0.25">
      <c r="A108" s="61" t="s">
        <v>160</v>
      </c>
      <c r="B108" s="113" t="s">
        <v>882</v>
      </c>
      <c r="C108" s="62" t="s">
        <v>53</v>
      </c>
      <c r="D108" s="107" t="s">
        <v>1214</v>
      </c>
      <c r="E108" s="108" t="s">
        <v>1214</v>
      </c>
      <c r="F108" s="63">
        <v>1018</v>
      </c>
      <c r="G108" s="111" t="str">
        <f>VLOOKUP(Tabelle132[[#This Row],[CC
(FIBU)]],INDEX!D:E,2,FALSE)</f>
        <v>Abteilung 50</v>
      </c>
      <c r="H108" s="117" t="s">
        <v>1320</v>
      </c>
      <c r="I108" s="64" t="s">
        <v>54</v>
      </c>
      <c r="J108" s="72">
        <v>43344</v>
      </c>
      <c r="K108" s="72">
        <v>44439</v>
      </c>
      <c r="L108" s="73"/>
      <c r="M108" s="77">
        <v>2511</v>
      </c>
      <c r="N108" s="104" t="s">
        <v>1907</v>
      </c>
      <c r="O108" s="78">
        <v>43344</v>
      </c>
      <c r="P108" s="80">
        <v>44439</v>
      </c>
      <c r="Q108" s="62" t="s">
        <v>155</v>
      </c>
      <c r="R108" s="5" t="str">
        <f ca="1">IF(Tabelle132[[#This Row],[STOPPED
ON]]&lt;&gt;"","STOPPED",IF(AND(Tabelle132[[#This Row],[ACT. VALID
TILL]]&lt;TODAY(),Tabelle132[[#This Row],[ACT. VALID
TILL]]&lt;&gt;""),"INACTIVE",IF(Tabelle132[[#This Row],[Employee]]="NN","RECRUITE",IF(Tabelle132[[#This Row],[ACT. VALID
FROM]]&gt;TODAY(),"INACTIVE","ACTIVE"))))</f>
        <v>ACTIVE</v>
      </c>
      <c r="S108" s="85"/>
      <c r="T108" s="85"/>
      <c r="U108" s="11">
        <f>COUNTIFS(Tabelle2[Function-
No.],Tabelle132[[#This Row],[FUNC.-NO]],Tabelle2[Pers-
No.],Tabelle132[[#This Row],[P-No.]])</f>
        <v>0</v>
      </c>
      <c r="V108" s="89">
        <v>39</v>
      </c>
      <c r="W108" s="11">
        <f>IF(Tabelle132[[#This Row],[WAZ2]]&gt;39,1,Tabelle132[[#This Row],[WAZ2]]/39)/IF(Tabelle132[[#This Row],[SPLIT]]="YES",2,1)</f>
        <v>1</v>
      </c>
      <c r="X108" s="93">
        <v>5041</v>
      </c>
      <c r="Y10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08" s="21" cm="1">
        <f t="array" ref="Z10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5041</v>
      </c>
      <c r="AA10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08" s="21" cm="1">
        <f t="array" ref="AB10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5041</v>
      </c>
      <c r="AC10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08" s="21" cm="1">
        <f t="array" ref="AD10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5041</v>
      </c>
      <c r="AE10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08" s="21" cm="1">
        <f t="array" ref="AF10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5041</v>
      </c>
      <c r="AG10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08" s="21" cm="1">
        <f t="array" ref="AH10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5041</v>
      </c>
      <c r="AI10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08" s="21" cm="1">
        <f t="array" ref="AJ10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0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08" s="21" cm="1">
        <f t="array" ref="AL10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0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08" s="21" cm="1">
        <f t="array" ref="AN10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0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08" s="21" cm="1">
        <f t="array" ref="AP10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0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08" s="21" cm="1">
        <f t="array" ref="AR10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0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08" s="21" cm="1">
        <f t="array" ref="AT10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0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08" s="21" cm="1">
        <f t="array" ref="AV10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0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08" s="41">
        <f>SUMIFS(Tabelle132[[#This Row],[FTE 01]:[SAL 12]],Tabelle132[[#Headers],[FTE 01]:[SAL 12]],"*" &amp; "SAL" &amp;"*")</f>
        <v>25205</v>
      </c>
    </row>
    <row r="109" spans="1:50" ht="20.100000000000001" customHeight="1" x14ac:dyDescent="0.25">
      <c r="A109" s="61" t="s">
        <v>166</v>
      </c>
      <c r="B109" s="113" t="s">
        <v>886</v>
      </c>
      <c r="C109" s="62" t="s">
        <v>53</v>
      </c>
      <c r="D109" s="107" t="s">
        <v>1214</v>
      </c>
      <c r="E109" s="108" t="s">
        <v>1214</v>
      </c>
      <c r="F109" s="63">
        <v>1018</v>
      </c>
      <c r="G109" s="111" t="str">
        <f>VLOOKUP(Tabelle132[[#This Row],[CC
(FIBU)]],INDEX!D:E,2,FALSE)</f>
        <v>Abteilung 50</v>
      </c>
      <c r="H109" s="117" t="s">
        <v>1383</v>
      </c>
      <c r="I109" s="64" t="s">
        <v>54</v>
      </c>
      <c r="J109" s="72">
        <v>43344</v>
      </c>
      <c r="K109" s="72">
        <v>44439</v>
      </c>
      <c r="L109" s="73"/>
      <c r="M109" s="77">
        <v>2512</v>
      </c>
      <c r="N109" s="104" t="s">
        <v>1908</v>
      </c>
      <c r="O109" s="78">
        <v>43344</v>
      </c>
      <c r="P109" s="80">
        <v>44439</v>
      </c>
      <c r="Q109" s="62" t="s">
        <v>155</v>
      </c>
      <c r="R109" s="5" t="str">
        <f ca="1">IF(Tabelle132[[#This Row],[STOPPED
ON]]&lt;&gt;"","STOPPED",IF(AND(Tabelle132[[#This Row],[ACT. VALID
TILL]]&lt;TODAY(),Tabelle132[[#This Row],[ACT. VALID
TILL]]&lt;&gt;""),"INACTIVE",IF(Tabelle132[[#This Row],[Employee]]="NN","RECRUITE",IF(Tabelle132[[#This Row],[ACT. VALID
FROM]]&gt;TODAY(),"INACTIVE","ACTIVE"))))</f>
        <v>ACTIVE</v>
      </c>
      <c r="S109" s="85"/>
      <c r="T109" s="85"/>
      <c r="U109" s="11">
        <f>COUNTIFS(Tabelle2[Function-
No.],Tabelle132[[#This Row],[FUNC.-NO]],Tabelle2[Pers-
No.],Tabelle132[[#This Row],[P-No.]])</f>
        <v>0</v>
      </c>
      <c r="V109" s="89">
        <v>39</v>
      </c>
      <c r="W109" s="11">
        <f>IF(Tabelle132[[#This Row],[WAZ2]]&gt;39,1,Tabelle132[[#This Row],[WAZ2]]/39)/IF(Tabelle132[[#This Row],[SPLIT]]="YES",2,1)</f>
        <v>1</v>
      </c>
      <c r="X109" s="93">
        <v>5044</v>
      </c>
      <c r="Y10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09" s="21" cm="1">
        <f t="array" ref="Z10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5044</v>
      </c>
      <c r="AA10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09" s="21" cm="1">
        <f t="array" ref="AB10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5044</v>
      </c>
      <c r="AC10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09" s="21" cm="1">
        <f t="array" ref="AD10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5044</v>
      </c>
      <c r="AE10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09" s="21" cm="1">
        <f t="array" ref="AF10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5044</v>
      </c>
      <c r="AG10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09" s="21" cm="1">
        <f t="array" ref="AH10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5044</v>
      </c>
      <c r="AI10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09" s="21" cm="1">
        <f t="array" ref="AJ10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0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09" s="21" cm="1">
        <f t="array" ref="AL10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0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09" s="21" cm="1">
        <f t="array" ref="AN10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0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09" s="21" cm="1">
        <f t="array" ref="AP10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0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09" s="21" cm="1">
        <f t="array" ref="AR10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0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09" s="21" cm="1">
        <f t="array" ref="AT10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0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09" s="21" cm="1">
        <f t="array" ref="AV10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0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09" s="41">
        <f>SUMIFS(Tabelle132[[#This Row],[FTE 01]:[SAL 12]],Tabelle132[[#Headers],[FTE 01]:[SAL 12]],"*" &amp; "SAL" &amp;"*")</f>
        <v>25220</v>
      </c>
    </row>
    <row r="110" spans="1:50" ht="20.100000000000001" customHeight="1" x14ac:dyDescent="0.25">
      <c r="A110" s="61" t="s">
        <v>163</v>
      </c>
      <c r="B110" s="113" t="s">
        <v>884</v>
      </c>
      <c r="C110" s="62" t="s">
        <v>53</v>
      </c>
      <c r="D110" s="107" t="s">
        <v>1214</v>
      </c>
      <c r="E110" s="108" t="s">
        <v>1214</v>
      </c>
      <c r="F110" s="63">
        <v>1018</v>
      </c>
      <c r="G110" s="111" t="str">
        <f>VLOOKUP(Tabelle132[[#This Row],[CC
(FIBU)]],INDEX!D:E,2,FALSE)</f>
        <v>Abteilung 50</v>
      </c>
      <c r="H110" s="117" t="s">
        <v>1331</v>
      </c>
      <c r="I110" s="64" t="s">
        <v>54</v>
      </c>
      <c r="J110" s="72">
        <v>43344</v>
      </c>
      <c r="K110" s="72">
        <v>44439</v>
      </c>
      <c r="L110" s="73"/>
      <c r="M110" s="77">
        <v>2525</v>
      </c>
      <c r="N110" s="104" t="s">
        <v>1921</v>
      </c>
      <c r="O110" s="78">
        <v>43344</v>
      </c>
      <c r="P110" s="80">
        <v>44439</v>
      </c>
      <c r="Q110" s="62" t="s">
        <v>155</v>
      </c>
      <c r="R110" s="5" t="str">
        <f ca="1">IF(Tabelle132[[#This Row],[STOPPED
ON]]&lt;&gt;"","STOPPED",IF(AND(Tabelle132[[#This Row],[ACT. VALID
TILL]]&lt;TODAY(),Tabelle132[[#This Row],[ACT. VALID
TILL]]&lt;&gt;""),"INACTIVE",IF(Tabelle132[[#This Row],[Employee]]="NN","RECRUITE",IF(Tabelle132[[#This Row],[ACT. VALID
FROM]]&gt;TODAY(),"INACTIVE","ACTIVE"))))</f>
        <v>ACTIVE</v>
      </c>
      <c r="S110" s="85"/>
      <c r="T110" s="85"/>
      <c r="U110" s="11">
        <f>COUNTIFS(Tabelle2[Function-
No.],Tabelle132[[#This Row],[FUNC.-NO]],Tabelle2[Pers-
No.],Tabelle132[[#This Row],[P-No.]])</f>
        <v>0</v>
      </c>
      <c r="V110" s="89">
        <v>39</v>
      </c>
      <c r="W110" s="11">
        <f>IF(Tabelle132[[#This Row],[WAZ2]]&gt;39,1,Tabelle132[[#This Row],[WAZ2]]/39)/IF(Tabelle132[[#This Row],[SPLIT]]="YES",2,1)</f>
        <v>1</v>
      </c>
      <c r="X110" s="93">
        <v>5042</v>
      </c>
      <c r="Y11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10" s="21" cm="1">
        <f t="array" ref="Z11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5042</v>
      </c>
      <c r="AA11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10" s="21" cm="1">
        <f t="array" ref="AB11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5042</v>
      </c>
      <c r="AC11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10" s="21" cm="1">
        <f t="array" ref="AD11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5042</v>
      </c>
      <c r="AE11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10" s="21" cm="1">
        <f t="array" ref="AF11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5042</v>
      </c>
      <c r="AG11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10" s="21" cm="1">
        <f t="array" ref="AH11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5042</v>
      </c>
      <c r="AI11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10" s="21" cm="1">
        <f t="array" ref="AJ11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1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10" s="21" cm="1">
        <f t="array" ref="AL11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1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10" s="21" cm="1">
        <f t="array" ref="AN11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1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10" s="21" cm="1">
        <f t="array" ref="AP11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1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10" s="21" cm="1">
        <f t="array" ref="AR11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1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10" s="21" cm="1">
        <f t="array" ref="AT11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1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10" s="21" cm="1">
        <f t="array" ref="AV11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1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10" s="41">
        <f>SUMIFS(Tabelle132[[#This Row],[FTE 01]:[SAL 12]],Tabelle132[[#Headers],[FTE 01]:[SAL 12]],"*" &amp; "SAL" &amp;"*")</f>
        <v>25210</v>
      </c>
    </row>
    <row r="111" spans="1:50" ht="20.100000000000001" customHeight="1" x14ac:dyDescent="0.25">
      <c r="A111" s="61" t="s">
        <v>158</v>
      </c>
      <c r="B111" s="113" t="s">
        <v>882</v>
      </c>
      <c r="C111" s="62" t="s">
        <v>53</v>
      </c>
      <c r="D111" s="107" t="s">
        <v>1214</v>
      </c>
      <c r="E111" s="108" t="s">
        <v>1214</v>
      </c>
      <c r="F111" s="63">
        <v>1018</v>
      </c>
      <c r="G111" s="111" t="str">
        <f>VLOOKUP(Tabelle132[[#This Row],[CC
(FIBU)]],INDEX!D:E,2,FALSE)</f>
        <v>Abteilung 50</v>
      </c>
      <c r="H111" s="117" t="s">
        <v>1320</v>
      </c>
      <c r="I111" s="64" t="s">
        <v>54</v>
      </c>
      <c r="J111" s="72">
        <v>43709</v>
      </c>
      <c r="K111" s="72">
        <v>44804</v>
      </c>
      <c r="L111" s="73"/>
      <c r="M111" s="77">
        <v>2615</v>
      </c>
      <c r="N111" s="104" t="s">
        <v>2011</v>
      </c>
      <c r="O111" s="78">
        <v>43709</v>
      </c>
      <c r="P111" s="80">
        <v>44804</v>
      </c>
      <c r="Q111" s="62" t="s">
        <v>155</v>
      </c>
      <c r="R111" s="5" t="str">
        <f ca="1">IF(Tabelle132[[#This Row],[STOPPED
ON]]&lt;&gt;"","STOPPED",IF(AND(Tabelle132[[#This Row],[ACT. VALID
TILL]]&lt;TODAY(),Tabelle132[[#This Row],[ACT. VALID
TILL]]&lt;&gt;""),"INACTIVE",IF(Tabelle132[[#This Row],[Employee]]="NN","RECRUITE",IF(Tabelle132[[#This Row],[ACT. VALID
FROM]]&gt;TODAY(),"INACTIVE","ACTIVE"))))</f>
        <v>ACTIVE</v>
      </c>
      <c r="S111" s="85"/>
      <c r="T111" s="85"/>
      <c r="U111" s="11">
        <f>COUNTIFS(Tabelle2[Function-
No.],Tabelle132[[#This Row],[FUNC.-NO]],Tabelle2[Pers-
No.],Tabelle132[[#This Row],[P-No.]])</f>
        <v>0</v>
      </c>
      <c r="V111" s="89">
        <v>39</v>
      </c>
      <c r="W111" s="11">
        <f>IF(Tabelle132[[#This Row],[WAZ2]]&gt;39,1,Tabelle132[[#This Row],[WAZ2]]/39)/IF(Tabelle132[[#This Row],[SPLIT]]="YES",2,1)</f>
        <v>1</v>
      </c>
      <c r="X111" s="93">
        <v>5025</v>
      </c>
      <c r="Y11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11" s="21" cm="1">
        <f t="array" ref="Z11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5025</v>
      </c>
      <c r="AA11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11" s="21" cm="1">
        <f t="array" ref="AB11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5025</v>
      </c>
      <c r="AC11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11" s="21" cm="1">
        <f t="array" ref="AD11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5025</v>
      </c>
      <c r="AE11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11" s="21" cm="1">
        <f t="array" ref="AF11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5025</v>
      </c>
      <c r="AG11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11" s="21" cm="1">
        <f t="array" ref="AH11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5025</v>
      </c>
      <c r="AI11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11" s="21" cm="1">
        <f t="array" ref="AJ11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5025</v>
      </c>
      <c r="AK11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11" s="21" cm="1">
        <f t="array" ref="AL11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5025</v>
      </c>
      <c r="AM11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11" s="21" cm="1">
        <f t="array" ref="AN11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5025</v>
      </c>
      <c r="AO11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11" s="21" cm="1">
        <f t="array" ref="AP11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5025</v>
      </c>
      <c r="AQ11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11" s="21" cm="1">
        <f t="array" ref="AR11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5025</v>
      </c>
      <c r="AS11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11" s="21" cm="1">
        <f t="array" ref="AT11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5025</v>
      </c>
      <c r="AU11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11" s="21" cm="1">
        <f t="array" ref="AV11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5025</v>
      </c>
      <c r="AW11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11" s="41">
        <f>SUMIFS(Tabelle132[[#This Row],[FTE 01]:[SAL 12]],Tabelle132[[#Headers],[FTE 01]:[SAL 12]],"*" &amp; "SAL" &amp;"*")</f>
        <v>60300</v>
      </c>
    </row>
    <row r="112" spans="1:50" ht="20.100000000000001" customHeight="1" x14ac:dyDescent="0.25">
      <c r="A112" s="61" t="s">
        <v>165</v>
      </c>
      <c r="B112" s="113" t="s">
        <v>886</v>
      </c>
      <c r="C112" s="62" t="s">
        <v>53</v>
      </c>
      <c r="D112" s="107" t="s">
        <v>1214</v>
      </c>
      <c r="E112" s="108" t="s">
        <v>1214</v>
      </c>
      <c r="F112" s="63">
        <v>1018</v>
      </c>
      <c r="G112" s="111" t="str">
        <f>VLOOKUP(Tabelle132[[#This Row],[CC
(FIBU)]],INDEX!D:E,2,FALSE)</f>
        <v>Abteilung 50</v>
      </c>
      <c r="H112" s="117" t="s">
        <v>1383</v>
      </c>
      <c r="I112" s="64" t="s">
        <v>54</v>
      </c>
      <c r="J112" s="72">
        <v>43709</v>
      </c>
      <c r="K112" s="72">
        <v>44804</v>
      </c>
      <c r="L112" s="73"/>
      <c r="M112" s="77">
        <v>2621</v>
      </c>
      <c r="N112" s="104" t="s">
        <v>2017</v>
      </c>
      <c r="O112" s="78">
        <v>43709</v>
      </c>
      <c r="P112" s="80">
        <v>44804</v>
      </c>
      <c r="Q112" s="62" t="s">
        <v>155</v>
      </c>
      <c r="R112" s="5" t="str">
        <f ca="1">IF(Tabelle132[[#This Row],[STOPPED
ON]]&lt;&gt;"","STOPPED",IF(AND(Tabelle132[[#This Row],[ACT. VALID
TILL]]&lt;TODAY(),Tabelle132[[#This Row],[ACT. VALID
TILL]]&lt;&gt;""),"INACTIVE",IF(Tabelle132[[#This Row],[Employee]]="NN","RECRUITE",IF(Tabelle132[[#This Row],[ACT. VALID
FROM]]&gt;TODAY(),"INACTIVE","ACTIVE"))))</f>
        <v>ACTIVE</v>
      </c>
      <c r="S112" s="85"/>
      <c r="T112" s="85"/>
      <c r="U112" s="11">
        <f>COUNTIFS(Tabelle2[Function-
No.],Tabelle132[[#This Row],[FUNC.-NO]],Tabelle2[Pers-
No.],Tabelle132[[#This Row],[P-No.]])</f>
        <v>0</v>
      </c>
      <c r="V112" s="89">
        <v>39</v>
      </c>
      <c r="W112" s="11">
        <f>IF(Tabelle132[[#This Row],[WAZ2]]&gt;39,1,Tabelle132[[#This Row],[WAZ2]]/39)/IF(Tabelle132[[#This Row],[SPLIT]]="YES",2,1)</f>
        <v>1</v>
      </c>
      <c r="X112" s="93">
        <v>5027</v>
      </c>
      <c r="Y11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12" s="21" cm="1">
        <f t="array" ref="Z11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5027</v>
      </c>
      <c r="AA11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12" s="21" cm="1">
        <f t="array" ref="AB11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5027</v>
      </c>
      <c r="AC11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12" s="21" cm="1">
        <f t="array" ref="AD11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5027</v>
      </c>
      <c r="AE11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12" s="21" cm="1">
        <f t="array" ref="AF11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5027</v>
      </c>
      <c r="AG11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12" s="21" cm="1">
        <f t="array" ref="AH11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5027</v>
      </c>
      <c r="AI11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12" s="21" cm="1">
        <f t="array" ref="AJ11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5027</v>
      </c>
      <c r="AK11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12" s="21" cm="1">
        <f t="array" ref="AL11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5027</v>
      </c>
      <c r="AM11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12" s="21" cm="1">
        <f t="array" ref="AN11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5027</v>
      </c>
      <c r="AO11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12" s="21" cm="1">
        <f t="array" ref="AP11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5027</v>
      </c>
      <c r="AQ11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12" s="21" cm="1">
        <f t="array" ref="AR11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5027</v>
      </c>
      <c r="AS11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12" s="21" cm="1">
        <f t="array" ref="AT11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5027</v>
      </c>
      <c r="AU11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12" s="21" cm="1">
        <f t="array" ref="AV11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5027</v>
      </c>
      <c r="AW11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12" s="41">
        <f>SUMIFS(Tabelle132[[#This Row],[FTE 01]:[SAL 12]],Tabelle132[[#Headers],[FTE 01]:[SAL 12]],"*" &amp; "SAL" &amp;"*")</f>
        <v>60324</v>
      </c>
    </row>
    <row r="113" spans="1:50" ht="20.100000000000001" customHeight="1" x14ac:dyDescent="0.25">
      <c r="A113" s="61" t="s">
        <v>159</v>
      </c>
      <c r="B113" s="113" t="s">
        <v>882</v>
      </c>
      <c r="C113" s="62" t="s">
        <v>53</v>
      </c>
      <c r="D113" s="107" t="s">
        <v>1214</v>
      </c>
      <c r="E113" s="108" t="s">
        <v>1214</v>
      </c>
      <c r="F113" s="63">
        <v>1018</v>
      </c>
      <c r="G113" s="111" t="str">
        <f>VLOOKUP(Tabelle132[[#This Row],[CC
(FIBU)]],INDEX!D:E,2,FALSE)</f>
        <v>Abteilung 50</v>
      </c>
      <c r="H113" s="117" t="s">
        <v>1320</v>
      </c>
      <c r="I113" s="64" t="s">
        <v>54</v>
      </c>
      <c r="J113" s="72">
        <v>43709</v>
      </c>
      <c r="K113" s="72">
        <v>44804</v>
      </c>
      <c r="L113" s="73"/>
      <c r="M113" s="77">
        <v>2622</v>
      </c>
      <c r="N113" s="104" t="s">
        <v>2018</v>
      </c>
      <c r="O113" s="78">
        <v>43709</v>
      </c>
      <c r="P113" s="80">
        <v>44804</v>
      </c>
      <c r="Q113" s="62" t="s">
        <v>155</v>
      </c>
      <c r="R113" s="5" t="str">
        <f ca="1">IF(Tabelle132[[#This Row],[STOPPED
ON]]&lt;&gt;"","STOPPED",IF(AND(Tabelle132[[#This Row],[ACT. VALID
TILL]]&lt;TODAY(),Tabelle132[[#This Row],[ACT. VALID
TILL]]&lt;&gt;""),"INACTIVE",IF(Tabelle132[[#This Row],[Employee]]="NN","RECRUITE",IF(Tabelle132[[#This Row],[ACT. VALID
FROM]]&gt;TODAY(),"INACTIVE","ACTIVE"))))</f>
        <v>ACTIVE</v>
      </c>
      <c r="S113" s="85"/>
      <c r="T113" s="85"/>
      <c r="U113" s="11">
        <f>COUNTIFS(Tabelle2[Function-
No.],Tabelle132[[#This Row],[FUNC.-NO]],Tabelle2[Pers-
No.],Tabelle132[[#This Row],[P-No.]])</f>
        <v>0</v>
      </c>
      <c r="V113" s="89">
        <v>39</v>
      </c>
      <c r="W113" s="11">
        <f>IF(Tabelle132[[#This Row],[WAZ2]]&gt;39,1,Tabelle132[[#This Row],[WAZ2]]/39)/IF(Tabelle132[[#This Row],[SPLIT]]="YES",2,1)</f>
        <v>1</v>
      </c>
      <c r="X113" s="93">
        <v>5026</v>
      </c>
      <c r="Y11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13" s="21" cm="1">
        <f t="array" ref="Z11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5026</v>
      </c>
      <c r="AA11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13" s="21" cm="1">
        <f t="array" ref="AB11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5026</v>
      </c>
      <c r="AC11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13" s="21" cm="1">
        <f t="array" ref="AD11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5026</v>
      </c>
      <c r="AE11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13" s="21" cm="1">
        <f t="array" ref="AF11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5026</v>
      </c>
      <c r="AG11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13" s="21" cm="1">
        <f t="array" ref="AH11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5026</v>
      </c>
      <c r="AI11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13" s="21" cm="1">
        <f t="array" ref="AJ11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5026</v>
      </c>
      <c r="AK11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13" s="21" cm="1">
        <f t="array" ref="AL11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5026</v>
      </c>
      <c r="AM11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13" s="21" cm="1">
        <f t="array" ref="AN11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5026</v>
      </c>
      <c r="AO11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13" s="21" cm="1">
        <f t="array" ref="AP11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5026</v>
      </c>
      <c r="AQ11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13" s="21" cm="1">
        <f t="array" ref="AR11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5026</v>
      </c>
      <c r="AS11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13" s="21" cm="1">
        <f t="array" ref="AT11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5026</v>
      </c>
      <c r="AU11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13" s="21" cm="1">
        <f t="array" ref="AV11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5026</v>
      </c>
      <c r="AW11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13" s="41">
        <f>SUMIFS(Tabelle132[[#This Row],[FTE 01]:[SAL 12]],Tabelle132[[#Headers],[FTE 01]:[SAL 12]],"*" &amp; "SAL" &amp;"*")</f>
        <v>60312</v>
      </c>
    </row>
    <row r="114" spans="1:50" ht="20.100000000000001" customHeight="1" x14ac:dyDescent="0.25">
      <c r="A114" s="61" t="s">
        <v>154</v>
      </c>
      <c r="B114" s="113" t="s">
        <v>882</v>
      </c>
      <c r="C114" s="62" t="s">
        <v>53</v>
      </c>
      <c r="D114" s="107" t="s">
        <v>1214</v>
      </c>
      <c r="E114" s="108" t="s">
        <v>1214</v>
      </c>
      <c r="F114" s="63">
        <v>1018</v>
      </c>
      <c r="G114" s="111" t="str">
        <f>VLOOKUP(Tabelle132[[#This Row],[CC
(FIBU)]],INDEX!D:E,2,FALSE)</f>
        <v>Abteilung 50</v>
      </c>
      <c r="H114" s="117" t="s">
        <v>1320</v>
      </c>
      <c r="I114" s="64" t="s">
        <v>54</v>
      </c>
      <c r="J114" s="72">
        <v>44075</v>
      </c>
      <c r="K114" s="72">
        <v>45169</v>
      </c>
      <c r="L114" s="73"/>
      <c r="M114" s="77">
        <v>2678</v>
      </c>
      <c r="N114" s="104" t="s">
        <v>2074</v>
      </c>
      <c r="O114" s="78">
        <v>44075</v>
      </c>
      <c r="P114" s="80">
        <v>45169</v>
      </c>
      <c r="Q114" s="62" t="s">
        <v>155</v>
      </c>
      <c r="R114" s="5" t="str">
        <f ca="1">IF(Tabelle132[[#This Row],[STOPPED
ON]]&lt;&gt;"","STOPPED",IF(AND(Tabelle132[[#This Row],[ACT. VALID
TILL]]&lt;TODAY(),Tabelle132[[#This Row],[ACT. VALID
TILL]]&lt;&gt;""),"INACTIVE",IF(Tabelle132[[#This Row],[Employee]]="NN","RECRUITE",IF(Tabelle132[[#This Row],[ACT. VALID
FROM]]&gt;TODAY(),"INACTIVE","ACTIVE"))))</f>
        <v>ACTIVE</v>
      </c>
      <c r="S114" s="85"/>
      <c r="T114" s="85"/>
      <c r="U114" s="11">
        <f>COUNTIFS(Tabelle2[Function-
No.],Tabelle132[[#This Row],[FUNC.-NO]],Tabelle2[Pers-
No.],Tabelle132[[#This Row],[P-No.]])</f>
        <v>0</v>
      </c>
      <c r="V114" s="89">
        <v>39</v>
      </c>
      <c r="W114" s="11">
        <f>IF(Tabelle132[[#This Row],[WAZ2]]&gt;39,1,Tabelle132[[#This Row],[WAZ2]]/39)/IF(Tabelle132[[#This Row],[SPLIT]]="YES",2,1)</f>
        <v>1</v>
      </c>
      <c r="X114" s="93">
        <v>5010</v>
      </c>
      <c r="Y11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14" s="21" cm="1">
        <f t="array" ref="Z11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5010</v>
      </c>
      <c r="AA11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14" s="21" cm="1">
        <f t="array" ref="AB11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5010</v>
      </c>
      <c r="AC11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14" s="21" cm="1">
        <f t="array" ref="AD11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5010</v>
      </c>
      <c r="AE11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14" s="21" cm="1">
        <f t="array" ref="AF11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5010</v>
      </c>
      <c r="AG11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14" s="21" cm="1">
        <f t="array" ref="AH11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5010</v>
      </c>
      <c r="AI11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14" s="21" cm="1">
        <f t="array" ref="AJ11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5010</v>
      </c>
      <c r="AK11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14" s="21" cm="1">
        <f t="array" ref="AL11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5010</v>
      </c>
      <c r="AM11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14" s="21" cm="1">
        <f t="array" ref="AN11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5010</v>
      </c>
      <c r="AO11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14" s="21" cm="1">
        <f t="array" ref="AP11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5010</v>
      </c>
      <c r="AQ11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14" s="21" cm="1">
        <f t="array" ref="AR11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5010</v>
      </c>
      <c r="AS11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14" s="21" cm="1">
        <f t="array" ref="AT11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5010</v>
      </c>
      <c r="AU11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14" s="21" cm="1">
        <f t="array" ref="AV11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5010</v>
      </c>
      <c r="AW11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14" s="41">
        <f>SUMIFS(Tabelle132[[#This Row],[FTE 01]:[SAL 12]],Tabelle132[[#Headers],[FTE 01]:[SAL 12]],"*" &amp; "SAL" &amp;"*")</f>
        <v>60120</v>
      </c>
    </row>
    <row r="115" spans="1:50" ht="20.100000000000001" customHeight="1" x14ac:dyDescent="0.25">
      <c r="A115" s="61" t="s">
        <v>157</v>
      </c>
      <c r="B115" s="113" t="s">
        <v>882</v>
      </c>
      <c r="C115" s="62" t="s">
        <v>53</v>
      </c>
      <c r="D115" s="107" t="s">
        <v>1214</v>
      </c>
      <c r="E115" s="108" t="s">
        <v>1214</v>
      </c>
      <c r="F115" s="63">
        <v>1018</v>
      </c>
      <c r="G115" s="111" t="str">
        <f>VLOOKUP(Tabelle132[[#This Row],[CC
(FIBU)]],INDEX!D:E,2,FALSE)</f>
        <v>Abteilung 50</v>
      </c>
      <c r="H115" s="117" t="s">
        <v>1320</v>
      </c>
      <c r="I115" s="64" t="s">
        <v>54</v>
      </c>
      <c r="J115" s="72">
        <v>44075</v>
      </c>
      <c r="K115" s="72">
        <v>45169</v>
      </c>
      <c r="L115" s="73"/>
      <c r="M115" s="77">
        <v>2679</v>
      </c>
      <c r="N115" s="104" t="s">
        <v>2075</v>
      </c>
      <c r="O115" s="78">
        <v>44075</v>
      </c>
      <c r="P115" s="80">
        <v>45169</v>
      </c>
      <c r="Q115" s="62" t="s">
        <v>155</v>
      </c>
      <c r="R115" s="5" t="str">
        <f ca="1">IF(Tabelle132[[#This Row],[STOPPED
ON]]&lt;&gt;"","STOPPED",IF(AND(Tabelle132[[#This Row],[ACT. VALID
TILL]]&lt;TODAY(),Tabelle132[[#This Row],[ACT. VALID
TILL]]&lt;&gt;""),"INACTIVE",IF(Tabelle132[[#This Row],[Employee]]="NN","RECRUITE",IF(Tabelle132[[#This Row],[ACT. VALID
FROM]]&gt;TODAY(),"INACTIVE","ACTIVE"))))</f>
        <v>ACTIVE</v>
      </c>
      <c r="S115" s="85"/>
      <c r="T115" s="85"/>
      <c r="U115" s="11">
        <f>COUNTIFS(Tabelle2[Function-
No.],Tabelle132[[#This Row],[FUNC.-NO]],Tabelle2[Pers-
No.],Tabelle132[[#This Row],[P-No.]])</f>
        <v>0</v>
      </c>
      <c r="V115" s="89">
        <v>39</v>
      </c>
      <c r="W115" s="11">
        <f>IF(Tabelle132[[#This Row],[WAZ2]]&gt;39,1,Tabelle132[[#This Row],[WAZ2]]/39)/IF(Tabelle132[[#This Row],[SPLIT]]="YES",2,1)</f>
        <v>1</v>
      </c>
      <c r="X115" s="93">
        <v>5011</v>
      </c>
      <c r="Y11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15" s="21" cm="1">
        <f t="array" ref="Z11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5011</v>
      </c>
      <c r="AA11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15" s="21" cm="1">
        <f t="array" ref="AB11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5011</v>
      </c>
      <c r="AC11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15" s="21" cm="1">
        <f t="array" ref="AD11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5011</v>
      </c>
      <c r="AE11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15" s="21" cm="1">
        <f t="array" ref="AF11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5011</v>
      </c>
      <c r="AG11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15" s="21" cm="1">
        <f t="array" ref="AH11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5011</v>
      </c>
      <c r="AI11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15" s="21" cm="1">
        <f t="array" ref="AJ11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5011</v>
      </c>
      <c r="AK11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15" s="21" cm="1">
        <f t="array" ref="AL11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5011</v>
      </c>
      <c r="AM11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15" s="21" cm="1">
        <f t="array" ref="AN11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5011</v>
      </c>
      <c r="AO11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15" s="21" cm="1">
        <f t="array" ref="AP11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5011</v>
      </c>
      <c r="AQ11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15" s="21" cm="1">
        <f t="array" ref="AR11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5011</v>
      </c>
      <c r="AS11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15" s="21" cm="1">
        <f t="array" ref="AT11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5011</v>
      </c>
      <c r="AU11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15" s="21" cm="1">
        <f t="array" ref="AV11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5011</v>
      </c>
      <c r="AW11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15" s="41">
        <f>SUMIFS(Tabelle132[[#This Row],[FTE 01]:[SAL 12]],Tabelle132[[#Headers],[FTE 01]:[SAL 12]],"*" &amp; "SAL" &amp;"*")</f>
        <v>60132</v>
      </c>
    </row>
    <row r="116" spans="1:50" ht="20.100000000000001" customHeight="1" x14ac:dyDescent="0.25">
      <c r="A116" s="61" t="s">
        <v>162</v>
      </c>
      <c r="B116" s="113" t="s">
        <v>882</v>
      </c>
      <c r="C116" s="62" t="s">
        <v>53</v>
      </c>
      <c r="D116" s="107" t="s">
        <v>1214</v>
      </c>
      <c r="E116" s="108" t="s">
        <v>1214</v>
      </c>
      <c r="F116" s="63">
        <v>1018</v>
      </c>
      <c r="G116" s="111" t="str">
        <f>VLOOKUP(Tabelle132[[#This Row],[CC
(FIBU)]],INDEX!D:E,2,FALSE)</f>
        <v>Abteilung 50</v>
      </c>
      <c r="H116" s="117" t="s">
        <v>1383</v>
      </c>
      <c r="I116" s="64" t="s">
        <v>54</v>
      </c>
      <c r="J116" s="72">
        <v>44075</v>
      </c>
      <c r="K116" s="72">
        <v>45169</v>
      </c>
      <c r="L116" s="73"/>
      <c r="M116" s="77">
        <v>2680</v>
      </c>
      <c r="N116" s="104" t="s">
        <v>2076</v>
      </c>
      <c r="O116" s="78">
        <v>44075</v>
      </c>
      <c r="P116" s="80">
        <v>45169</v>
      </c>
      <c r="Q116" s="62" t="s">
        <v>155</v>
      </c>
      <c r="R116" s="5" t="str">
        <f ca="1">IF(Tabelle132[[#This Row],[STOPPED
ON]]&lt;&gt;"","STOPPED",IF(AND(Tabelle132[[#This Row],[ACT. VALID
TILL]]&lt;TODAY(),Tabelle132[[#This Row],[ACT. VALID
TILL]]&lt;&gt;""),"INACTIVE",IF(Tabelle132[[#This Row],[Employee]]="NN","RECRUITE",IF(Tabelle132[[#This Row],[ACT. VALID
FROM]]&gt;TODAY(),"INACTIVE","ACTIVE"))))</f>
        <v>ACTIVE</v>
      </c>
      <c r="S116" s="85"/>
      <c r="T116" s="85"/>
      <c r="U116" s="11">
        <f>COUNTIFS(Tabelle2[Function-
No.],Tabelle132[[#This Row],[FUNC.-NO]],Tabelle2[Pers-
No.],Tabelle132[[#This Row],[P-No.]])</f>
        <v>0</v>
      </c>
      <c r="V116" s="89">
        <v>39</v>
      </c>
      <c r="W116" s="11">
        <f>IF(Tabelle132[[#This Row],[WAZ2]]&gt;39,1,Tabelle132[[#This Row],[WAZ2]]/39)/IF(Tabelle132[[#This Row],[SPLIT]]="YES",2,1)</f>
        <v>1</v>
      </c>
      <c r="X116" s="93">
        <v>5013</v>
      </c>
      <c r="Y11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16" s="21" cm="1">
        <f t="array" ref="Z11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5013</v>
      </c>
      <c r="AA11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16" s="21" cm="1">
        <f t="array" ref="AB11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5013</v>
      </c>
      <c r="AC11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16" s="21" cm="1">
        <f t="array" ref="AD11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5013</v>
      </c>
      <c r="AE11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16" s="21" cm="1">
        <f t="array" ref="AF11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5013</v>
      </c>
      <c r="AG11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16" s="21" cm="1">
        <f t="array" ref="AH11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5013</v>
      </c>
      <c r="AI11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16" s="21" cm="1">
        <f t="array" ref="AJ11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5013</v>
      </c>
      <c r="AK11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16" s="21" cm="1">
        <f t="array" ref="AL11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5013</v>
      </c>
      <c r="AM11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16" s="21" cm="1">
        <f t="array" ref="AN11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5013</v>
      </c>
      <c r="AO11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16" s="21" cm="1">
        <f t="array" ref="AP11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5013</v>
      </c>
      <c r="AQ11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16" s="21" cm="1">
        <f t="array" ref="AR11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5013</v>
      </c>
      <c r="AS11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16" s="21" cm="1">
        <f t="array" ref="AT11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5013</v>
      </c>
      <c r="AU11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16" s="21" cm="1">
        <f t="array" ref="AV11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5013</v>
      </c>
      <c r="AW11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16" s="41">
        <f>SUMIFS(Tabelle132[[#This Row],[FTE 01]:[SAL 12]],Tabelle132[[#Headers],[FTE 01]:[SAL 12]],"*" &amp; "SAL" &amp;"*")</f>
        <v>60156</v>
      </c>
    </row>
    <row r="117" spans="1:50" ht="20.100000000000001" customHeight="1" x14ac:dyDescent="0.25">
      <c r="A117" s="61" t="s">
        <v>161</v>
      </c>
      <c r="B117" s="113" t="s">
        <v>882</v>
      </c>
      <c r="C117" s="62" t="s">
        <v>53</v>
      </c>
      <c r="D117" s="107" t="s">
        <v>1214</v>
      </c>
      <c r="E117" s="108" t="s">
        <v>1214</v>
      </c>
      <c r="F117" s="63">
        <v>1018</v>
      </c>
      <c r="G117" s="111" t="str">
        <f>VLOOKUP(Tabelle132[[#This Row],[CC
(FIBU)]],INDEX!D:E,2,FALSE)</f>
        <v>Abteilung 50</v>
      </c>
      <c r="H117" s="117" t="s">
        <v>1383</v>
      </c>
      <c r="I117" s="64" t="s">
        <v>54</v>
      </c>
      <c r="J117" s="72">
        <v>44075</v>
      </c>
      <c r="K117" s="72">
        <v>45169</v>
      </c>
      <c r="L117" s="73"/>
      <c r="M117" s="77">
        <v>2681</v>
      </c>
      <c r="N117" s="104" t="s">
        <v>2077</v>
      </c>
      <c r="O117" s="78">
        <v>44075</v>
      </c>
      <c r="P117" s="80">
        <v>45169</v>
      </c>
      <c r="Q117" s="62" t="s">
        <v>155</v>
      </c>
      <c r="R117" s="5" t="str">
        <f ca="1">IF(Tabelle132[[#This Row],[STOPPED
ON]]&lt;&gt;"","STOPPED",IF(AND(Tabelle132[[#This Row],[ACT. VALID
TILL]]&lt;TODAY(),Tabelle132[[#This Row],[ACT. VALID
TILL]]&lt;&gt;""),"INACTIVE",IF(Tabelle132[[#This Row],[Employee]]="NN","RECRUITE",IF(Tabelle132[[#This Row],[ACT. VALID
FROM]]&gt;TODAY(),"INACTIVE","ACTIVE"))))</f>
        <v>ACTIVE</v>
      </c>
      <c r="S117" s="85"/>
      <c r="T117" s="85"/>
      <c r="U117" s="11">
        <f>COUNTIFS(Tabelle2[Function-
No.],Tabelle132[[#This Row],[FUNC.-NO]],Tabelle2[Pers-
No.],Tabelle132[[#This Row],[P-No.]])</f>
        <v>0</v>
      </c>
      <c r="V117" s="89">
        <v>39</v>
      </c>
      <c r="W117" s="11">
        <f>IF(Tabelle132[[#This Row],[WAZ2]]&gt;39,1,Tabelle132[[#This Row],[WAZ2]]/39)/IF(Tabelle132[[#This Row],[SPLIT]]="YES",2,1)</f>
        <v>1</v>
      </c>
      <c r="X117" s="93">
        <v>5012</v>
      </c>
      <c r="Y11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17" s="21" cm="1">
        <f t="array" ref="Z11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5012</v>
      </c>
      <c r="AA11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17" s="21" cm="1">
        <f t="array" ref="AB11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5012</v>
      </c>
      <c r="AC11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17" s="21" cm="1">
        <f t="array" ref="AD11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5012</v>
      </c>
      <c r="AE11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17" s="21" cm="1">
        <f t="array" ref="AF11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5012</v>
      </c>
      <c r="AG11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17" s="21" cm="1">
        <f t="array" ref="AH11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5012</v>
      </c>
      <c r="AI11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17" s="21" cm="1">
        <f t="array" ref="AJ11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5012</v>
      </c>
      <c r="AK11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17" s="21" cm="1">
        <f t="array" ref="AL11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5012</v>
      </c>
      <c r="AM11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17" s="21" cm="1">
        <f t="array" ref="AN11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5012</v>
      </c>
      <c r="AO11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17" s="21" cm="1">
        <f t="array" ref="AP11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5012</v>
      </c>
      <c r="AQ11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17" s="21" cm="1">
        <f t="array" ref="AR11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5012</v>
      </c>
      <c r="AS11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17" s="21" cm="1">
        <f t="array" ref="AT11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5012</v>
      </c>
      <c r="AU11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17" s="21" cm="1">
        <f t="array" ref="AV11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5012</v>
      </c>
      <c r="AW11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17" s="41">
        <f>SUMIFS(Tabelle132[[#This Row],[FTE 01]:[SAL 12]],Tabelle132[[#Headers],[FTE 01]:[SAL 12]],"*" &amp; "SAL" &amp;"*")</f>
        <v>60144</v>
      </c>
    </row>
    <row r="118" spans="1:50" ht="20.100000000000001" customHeight="1" x14ac:dyDescent="0.25">
      <c r="A118" s="70" t="s">
        <v>795</v>
      </c>
      <c r="B118" s="113" t="s">
        <v>1148</v>
      </c>
      <c r="C118" s="69"/>
      <c r="D118" s="107" t="s">
        <v>1214</v>
      </c>
      <c r="E118" s="108" t="s">
        <v>1214</v>
      </c>
      <c r="F118" s="63">
        <v>1018</v>
      </c>
      <c r="G118" s="111" t="str">
        <f>VLOOKUP(Tabelle132[[#This Row],[CC
(FIBU)]],INDEX!D:E,2,FALSE)</f>
        <v>Abteilung 50</v>
      </c>
      <c r="H118" s="117" t="s">
        <v>1346</v>
      </c>
      <c r="I118" s="64" t="s">
        <v>54</v>
      </c>
      <c r="J118" s="72">
        <v>42979</v>
      </c>
      <c r="K118" s="72"/>
      <c r="L118" s="73"/>
      <c r="M118" s="77">
        <v>2727</v>
      </c>
      <c r="N118" s="104" t="s">
        <v>2123</v>
      </c>
      <c r="O118" s="78">
        <v>42979</v>
      </c>
      <c r="P118" s="80"/>
      <c r="Q118" s="62" t="s">
        <v>311</v>
      </c>
      <c r="R118" s="5" t="str">
        <f ca="1">IF(Tabelle132[[#This Row],[STOPPED
ON]]&lt;&gt;"","STOPPED",IF(AND(Tabelle132[[#This Row],[ACT. VALID
TILL]]&lt;TODAY(),Tabelle132[[#This Row],[ACT. VALID
TILL]]&lt;&gt;""),"INACTIVE",IF(Tabelle132[[#This Row],[Employee]]="NN","RECRUITE",IF(Tabelle132[[#This Row],[ACT. VALID
FROM]]&gt;TODAY(),"INACTIVE","ACTIVE"))))</f>
        <v>ACTIVE</v>
      </c>
      <c r="S118" s="85"/>
      <c r="T118" s="85"/>
      <c r="U118" s="11">
        <f>COUNTIFS(Tabelle2[Function-
No.],Tabelle132[[#This Row],[FUNC.-NO]],Tabelle2[Pers-
No.],Tabelle132[[#This Row],[P-No.]])</f>
        <v>0</v>
      </c>
      <c r="V118" s="89">
        <v>39</v>
      </c>
      <c r="W118" s="11">
        <f>IF(Tabelle132[[#This Row],[WAZ2]]&gt;39,1,Tabelle132[[#This Row],[WAZ2]]/39)/IF(Tabelle132[[#This Row],[SPLIT]]="YES",2,1)</f>
        <v>1</v>
      </c>
      <c r="X118" s="93">
        <v>5051</v>
      </c>
      <c r="Y11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118" s="21" cm="1">
        <f t="array" ref="Z11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5051</v>
      </c>
      <c r="AA11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118" s="21" cm="1">
        <f t="array" ref="AB11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5051</v>
      </c>
      <c r="AC11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118" s="21" cm="1">
        <f t="array" ref="AD11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5051</v>
      </c>
      <c r="AE11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118" s="21" cm="1">
        <f t="array" ref="AF11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5051</v>
      </c>
      <c r="AG11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118" s="21" cm="1">
        <f t="array" ref="AH11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5051</v>
      </c>
      <c r="AI11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18" s="21" cm="1">
        <f t="array" ref="AJ11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5051</v>
      </c>
      <c r="AK11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18" s="21" cm="1">
        <f t="array" ref="AL11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5051</v>
      </c>
      <c r="AM11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18" s="21" cm="1">
        <f t="array" ref="AN11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5051</v>
      </c>
      <c r="AO11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18" s="21" cm="1">
        <f t="array" ref="AP11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5051</v>
      </c>
      <c r="AQ11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18" s="21" cm="1">
        <f t="array" ref="AR11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5051</v>
      </c>
      <c r="AS11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18" s="21" cm="1">
        <f t="array" ref="AT11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5051</v>
      </c>
      <c r="AU11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18" s="21" cm="1">
        <f t="array" ref="AV11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5051</v>
      </c>
      <c r="AW11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18" s="41">
        <f>SUMIFS(Tabelle132[[#This Row],[FTE 01]:[SAL 12]],Tabelle132[[#Headers],[FTE 01]:[SAL 12]],"*" &amp; "SAL" &amp;"*")</f>
        <v>60612</v>
      </c>
    </row>
    <row r="119" spans="1:50" ht="20.100000000000001" customHeight="1" x14ac:dyDescent="0.25">
      <c r="A119" s="61" t="s">
        <v>172</v>
      </c>
      <c r="B119" s="113" t="s">
        <v>915</v>
      </c>
      <c r="C119" s="62" t="s">
        <v>53</v>
      </c>
      <c r="D119" s="107" t="s">
        <v>1214</v>
      </c>
      <c r="E119" s="108" t="s">
        <v>1214</v>
      </c>
      <c r="F119" s="63">
        <v>1019</v>
      </c>
      <c r="G119" s="111" t="str">
        <f>VLOOKUP(Tabelle132[[#This Row],[CC
(FIBU)]],INDEX!D:E,2,FALSE)</f>
        <v>Abteilung 1</v>
      </c>
      <c r="H119" s="117" t="s">
        <v>1288</v>
      </c>
      <c r="I119" s="64" t="s">
        <v>54</v>
      </c>
      <c r="J119" s="72">
        <v>37865</v>
      </c>
      <c r="K119" s="72"/>
      <c r="L119" s="73"/>
      <c r="M119" s="77">
        <v>2005</v>
      </c>
      <c r="N119" s="104" t="s">
        <v>1401</v>
      </c>
      <c r="O119" s="78">
        <v>37865</v>
      </c>
      <c r="P119" s="80"/>
      <c r="Q119" s="62" t="s">
        <v>55</v>
      </c>
      <c r="R119" s="5" t="str">
        <f ca="1">IF(Tabelle132[[#This Row],[STOPPED
ON]]&lt;&gt;"","STOPPED",IF(AND(Tabelle132[[#This Row],[ACT. VALID
TILL]]&lt;TODAY(),Tabelle132[[#This Row],[ACT. VALID
TILL]]&lt;&gt;""),"INACTIVE",IF(Tabelle132[[#This Row],[Employee]]="NN","RECRUITE",IF(Tabelle132[[#This Row],[ACT. VALID
FROM]]&gt;TODAY(),"INACTIVE","ACTIVE"))))</f>
        <v>ACTIVE</v>
      </c>
      <c r="S119" s="85"/>
      <c r="T119" s="85"/>
      <c r="U119" s="11">
        <f>COUNTIFS(Tabelle2[Function-
No.],Tabelle132[[#This Row],[FUNC.-NO]],Tabelle2[Pers-
No.],Tabelle132[[#This Row],[P-No.]])</f>
        <v>0</v>
      </c>
      <c r="V119" s="89">
        <v>39</v>
      </c>
      <c r="W119" s="11">
        <f>IF(Tabelle132[[#This Row],[WAZ2]]&gt;39,1,Tabelle132[[#This Row],[WAZ2]]/39)/IF(Tabelle132[[#This Row],[SPLIT]]="YES",2,1)</f>
        <v>1</v>
      </c>
      <c r="X119" s="93">
        <v>5237</v>
      </c>
      <c r="Y11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19" s="21" cm="1">
        <f t="array" ref="Z11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5237</v>
      </c>
      <c r="AA11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19" s="21" cm="1">
        <f t="array" ref="AB11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5237</v>
      </c>
      <c r="AC11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19" s="21" cm="1">
        <f t="array" ref="AD11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5237</v>
      </c>
      <c r="AE11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19" s="21" cm="1">
        <f t="array" ref="AF11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5237</v>
      </c>
      <c r="AG11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19" s="21" cm="1">
        <f t="array" ref="AH11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5237</v>
      </c>
      <c r="AI11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19" s="21" cm="1">
        <f t="array" ref="AJ11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5237</v>
      </c>
      <c r="AK11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19" s="21" cm="1">
        <f t="array" ref="AL11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5237</v>
      </c>
      <c r="AM11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19" s="21" cm="1">
        <f t="array" ref="AN11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5237</v>
      </c>
      <c r="AO11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19" s="21" cm="1">
        <f t="array" ref="AP11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5237</v>
      </c>
      <c r="AQ11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19" s="21" cm="1">
        <f t="array" ref="AR11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5237</v>
      </c>
      <c r="AS11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19" s="21" cm="1">
        <f t="array" ref="AT11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5237</v>
      </c>
      <c r="AU11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19" s="21" cm="1">
        <f t="array" ref="AV11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5237</v>
      </c>
      <c r="AW11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19" s="41">
        <f>SUMIFS(Tabelle132[[#This Row],[FTE 01]:[SAL 12]],Tabelle132[[#Headers],[FTE 01]:[SAL 12]],"*" &amp; "SAL" &amp;"*")</f>
        <v>62844</v>
      </c>
    </row>
    <row r="120" spans="1:50" ht="20.100000000000001" customHeight="1" x14ac:dyDescent="0.25">
      <c r="A120" s="61" t="s">
        <v>169</v>
      </c>
      <c r="B120" s="113" t="s">
        <v>871</v>
      </c>
      <c r="C120" s="62" t="s">
        <v>53</v>
      </c>
      <c r="D120" s="107" t="s">
        <v>1214</v>
      </c>
      <c r="E120" s="108" t="s">
        <v>1214</v>
      </c>
      <c r="F120" s="63">
        <v>1019</v>
      </c>
      <c r="G120" s="111" t="str">
        <f>VLOOKUP(Tabelle132[[#This Row],[CC
(FIBU)]],INDEX!D:E,2,FALSE)</f>
        <v>Abteilung 1</v>
      </c>
      <c r="H120" s="117" t="s">
        <v>1288</v>
      </c>
      <c r="I120" s="64" t="s">
        <v>54</v>
      </c>
      <c r="J120" s="72">
        <v>38596</v>
      </c>
      <c r="K120" s="72"/>
      <c r="L120" s="73"/>
      <c r="M120" s="77">
        <v>2009</v>
      </c>
      <c r="N120" s="104" t="s">
        <v>1405</v>
      </c>
      <c r="O120" s="78">
        <v>38596</v>
      </c>
      <c r="P120" s="80"/>
      <c r="Q120" s="62" t="s">
        <v>55</v>
      </c>
      <c r="R120" s="5" t="str">
        <f ca="1">IF(Tabelle132[[#This Row],[STOPPED
ON]]&lt;&gt;"","STOPPED",IF(AND(Tabelle132[[#This Row],[ACT. VALID
TILL]]&lt;TODAY(),Tabelle132[[#This Row],[ACT. VALID
TILL]]&lt;&gt;""),"INACTIVE",IF(Tabelle132[[#This Row],[Employee]]="NN","RECRUITE",IF(Tabelle132[[#This Row],[ACT. VALID
FROM]]&gt;TODAY(),"INACTIVE","ACTIVE"))))</f>
        <v>ACTIVE</v>
      </c>
      <c r="S120" s="85"/>
      <c r="T120" s="85"/>
      <c r="U120" s="11">
        <f>COUNTIFS(Tabelle2[Function-
No.],Tabelle132[[#This Row],[FUNC.-NO]],Tabelle2[Pers-
No.],Tabelle132[[#This Row],[P-No.]])</f>
        <v>0</v>
      </c>
      <c r="V120" s="89">
        <v>39</v>
      </c>
      <c r="W120" s="11">
        <f>IF(Tabelle132[[#This Row],[WAZ2]]&gt;39,1,Tabelle132[[#This Row],[WAZ2]]/39)/IF(Tabelle132[[#This Row],[SPLIT]]="YES",2,1)</f>
        <v>1</v>
      </c>
      <c r="X120" s="93">
        <v>5175</v>
      </c>
      <c r="Y12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20" s="21" cm="1">
        <f t="array" ref="Z12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5175</v>
      </c>
      <c r="AA12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20" s="21" cm="1">
        <f t="array" ref="AB12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5175</v>
      </c>
      <c r="AC12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20" s="21" cm="1">
        <f t="array" ref="AD12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5175</v>
      </c>
      <c r="AE12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20" s="21" cm="1">
        <f t="array" ref="AF12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5175</v>
      </c>
      <c r="AG12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20" s="21" cm="1">
        <f t="array" ref="AH12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5175</v>
      </c>
      <c r="AI12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20" s="21" cm="1">
        <f t="array" ref="AJ12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5175</v>
      </c>
      <c r="AK12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20" s="21" cm="1">
        <f t="array" ref="AL12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5175</v>
      </c>
      <c r="AM12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20" s="21" cm="1">
        <f t="array" ref="AN12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5175</v>
      </c>
      <c r="AO12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20" s="21" cm="1">
        <f t="array" ref="AP12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5175</v>
      </c>
      <c r="AQ12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20" s="21" cm="1">
        <f t="array" ref="AR12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5175</v>
      </c>
      <c r="AS12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20" s="21" cm="1">
        <f t="array" ref="AT12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5175</v>
      </c>
      <c r="AU12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20" s="21" cm="1">
        <f t="array" ref="AV12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5175</v>
      </c>
      <c r="AW12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20" s="41">
        <f>SUMIFS(Tabelle132[[#This Row],[FTE 01]:[SAL 12]],Tabelle132[[#Headers],[FTE 01]:[SAL 12]],"*" &amp; "SAL" &amp;"*")</f>
        <v>62100</v>
      </c>
    </row>
    <row r="121" spans="1:50" ht="20.100000000000001" customHeight="1" x14ac:dyDescent="0.25">
      <c r="A121" s="61" t="s">
        <v>170</v>
      </c>
      <c r="B121" s="113" t="s">
        <v>872</v>
      </c>
      <c r="C121" s="62" t="s">
        <v>53</v>
      </c>
      <c r="D121" s="107" t="s">
        <v>1214</v>
      </c>
      <c r="E121" s="108" t="s">
        <v>1214</v>
      </c>
      <c r="F121" s="63">
        <v>1019</v>
      </c>
      <c r="G121" s="111" t="str">
        <f>VLOOKUP(Tabelle132[[#This Row],[CC
(FIBU)]],INDEX!D:E,2,FALSE)</f>
        <v>Abteilung 1</v>
      </c>
      <c r="H121" s="117" t="s">
        <v>1288</v>
      </c>
      <c r="I121" s="64" t="s">
        <v>54</v>
      </c>
      <c r="J121" s="72">
        <v>35366</v>
      </c>
      <c r="K121" s="72"/>
      <c r="L121" s="73"/>
      <c r="M121" s="77">
        <v>2048</v>
      </c>
      <c r="N121" s="104" t="s">
        <v>1444</v>
      </c>
      <c r="O121" s="78">
        <v>35366</v>
      </c>
      <c r="P121" s="80"/>
      <c r="Q121" s="62" t="s">
        <v>55</v>
      </c>
      <c r="R121" s="5" t="str">
        <f ca="1">IF(Tabelle132[[#This Row],[STOPPED
ON]]&lt;&gt;"","STOPPED",IF(AND(Tabelle132[[#This Row],[ACT. VALID
TILL]]&lt;TODAY(),Tabelle132[[#This Row],[ACT. VALID
TILL]]&lt;&gt;""),"INACTIVE",IF(Tabelle132[[#This Row],[Employee]]="NN","RECRUITE",IF(Tabelle132[[#This Row],[ACT. VALID
FROM]]&gt;TODAY(),"INACTIVE","ACTIVE"))))</f>
        <v>ACTIVE</v>
      </c>
      <c r="S121" s="85"/>
      <c r="T121" s="85"/>
      <c r="U121" s="11">
        <f>COUNTIFS(Tabelle2[Function-
No.],Tabelle132[[#This Row],[FUNC.-NO]],Tabelle2[Pers-
No.],Tabelle132[[#This Row],[P-No.]])</f>
        <v>0</v>
      </c>
      <c r="V121" s="89">
        <v>39</v>
      </c>
      <c r="W121" s="11">
        <f>IF(Tabelle132[[#This Row],[WAZ2]]&gt;39,1,Tabelle132[[#This Row],[WAZ2]]/39)/IF(Tabelle132[[#This Row],[SPLIT]]="YES",2,1)</f>
        <v>1</v>
      </c>
      <c r="X121" s="93">
        <v>5176</v>
      </c>
      <c r="Y12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21" s="21" cm="1">
        <f t="array" ref="Z12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5176</v>
      </c>
      <c r="AA12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21" s="21" cm="1">
        <f t="array" ref="AB12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5176</v>
      </c>
      <c r="AC12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21" s="21" cm="1">
        <f t="array" ref="AD12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5176</v>
      </c>
      <c r="AE12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21" s="21" cm="1">
        <f t="array" ref="AF12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5176</v>
      </c>
      <c r="AG12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21" s="21" cm="1">
        <f t="array" ref="AH12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5176</v>
      </c>
      <c r="AI12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21" s="21" cm="1">
        <f t="array" ref="AJ12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5176</v>
      </c>
      <c r="AK12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21" s="21" cm="1">
        <f t="array" ref="AL12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5176</v>
      </c>
      <c r="AM12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21" s="21" cm="1">
        <f t="array" ref="AN12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5176</v>
      </c>
      <c r="AO12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21" s="21" cm="1">
        <f t="array" ref="AP12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5176</v>
      </c>
      <c r="AQ12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21" s="21" cm="1">
        <f t="array" ref="AR12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5176</v>
      </c>
      <c r="AS12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21" s="21" cm="1">
        <f t="array" ref="AT12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5176</v>
      </c>
      <c r="AU12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21" s="21" cm="1">
        <f t="array" ref="AV12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5176</v>
      </c>
      <c r="AW12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21" s="41">
        <f>SUMIFS(Tabelle132[[#This Row],[FTE 01]:[SAL 12]],Tabelle132[[#Headers],[FTE 01]:[SAL 12]],"*" &amp; "SAL" &amp;"*")</f>
        <v>62112</v>
      </c>
    </row>
    <row r="122" spans="1:50" ht="20.100000000000001" customHeight="1" x14ac:dyDescent="0.25">
      <c r="A122" s="61" t="s">
        <v>171</v>
      </c>
      <c r="B122" s="113" t="s">
        <v>913</v>
      </c>
      <c r="C122" s="62" t="s">
        <v>53</v>
      </c>
      <c r="D122" s="107" t="s">
        <v>1214</v>
      </c>
      <c r="E122" s="108" t="s">
        <v>1214</v>
      </c>
      <c r="F122" s="63">
        <v>1019</v>
      </c>
      <c r="G122" s="111" t="str">
        <f>VLOOKUP(Tabelle132[[#This Row],[CC
(FIBU)]],INDEX!D:E,2,FALSE)</f>
        <v>Abteilung 1</v>
      </c>
      <c r="H122" s="117" t="s">
        <v>1340</v>
      </c>
      <c r="I122" s="64" t="s">
        <v>54</v>
      </c>
      <c r="J122" s="72">
        <v>41671</v>
      </c>
      <c r="K122" s="72"/>
      <c r="L122" s="73"/>
      <c r="M122" s="77">
        <v>2252</v>
      </c>
      <c r="N122" s="104" t="s">
        <v>1648</v>
      </c>
      <c r="O122" s="78">
        <v>41671</v>
      </c>
      <c r="P122" s="80"/>
      <c r="Q122" s="62" t="s">
        <v>55</v>
      </c>
      <c r="R122" s="5" t="str">
        <f ca="1">IF(Tabelle132[[#This Row],[STOPPED
ON]]&lt;&gt;"","STOPPED",IF(AND(Tabelle132[[#This Row],[ACT. VALID
TILL]]&lt;TODAY(),Tabelle132[[#This Row],[ACT. VALID
TILL]]&lt;&gt;""),"INACTIVE",IF(Tabelle132[[#This Row],[Employee]]="NN","RECRUITE",IF(Tabelle132[[#This Row],[ACT. VALID
FROM]]&gt;TODAY(),"INACTIVE","ACTIVE"))))</f>
        <v>ACTIVE</v>
      </c>
      <c r="S122" s="85"/>
      <c r="T122" s="85"/>
      <c r="U122" s="11">
        <f>COUNTIFS(Tabelle2[Function-
No.],Tabelle132[[#This Row],[FUNC.-NO]],Tabelle2[Pers-
No.],Tabelle132[[#This Row],[P-No.]])</f>
        <v>0</v>
      </c>
      <c r="V122" s="89">
        <v>39</v>
      </c>
      <c r="W122" s="11">
        <f>IF(Tabelle132[[#This Row],[WAZ2]]&gt;39,1,Tabelle132[[#This Row],[WAZ2]]/39)/IF(Tabelle132[[#This Row],[SPLIT]]="YES",2,1)</f>
        <v>1</v>
      </c>
      <c r="X122" s="93">
        <v>5714</v>
      </c>
      <c r="Y12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22" s="21" cm="1">
        <f t="array" ref="Z12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5714</v>
      </c>
      <c r="AA12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22" s="21" cm="1">
        <f t="array" ref="AB12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5714</v>
      </c>
      <c r="AC12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22" s="21" cm="1">
        <f t="array" ref="AD12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5714</v>
      </c>
      <c r="AE12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22" s="21" cm="1">
        <f t="array" ref="AF12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5714</v>
      </c>
      <c r="AG12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22" s="21" cm="1">
        <f t="array" ref="AH12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5714</v>
      </c>
      <c r="AI12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22" s="21" cm="1">
        <f t="array" ref="AJ12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5714</v>
      </c>
      <c r="AK12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22" s="21" cm="1">
        <f t="array" ref="AL12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5714</v>
      </c>
      <c r="AM12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22" s="21" cm="1">
        <f t="array" ref="AN12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5714</v>
      </c>
      <c r="AO12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22" s="21" cm="1">
        <f t="array" ref="AP12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5714</v>
      </c>
      <c r="AQ12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22" s="21" cm="1">
        <f t="array" ref="AR12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5714</v>
      </c>
      <c r="AS12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22" s="21" cm="1">
        <f t="array" ref="AT12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5714</v>
      </c>
      <c r="AU12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22" s="21" cm="1">
        <f t="array" ref="AV12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5714</v>
      </c>
      <c r="AW12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22" s="41">
        <f>SUMIFS(Tabelle132[[#This Row],[FTE 01]:[SAL 12]],Tabelle132[[#Headers],[FTE 01]:[SAL 12]],"*" &amp; "SAL" &amp;"*")</f>
        <v>68568</v>
      </c>
    </row>
    <row r="123" spans="1:50" ht="20.100000000000001" customHeight="1" x14ac:dyDescent="0.25">
      <c r="A123" s="61" t="s">
        <v>173</v>
      </c>
      <c r="B123" s="113" t="s">
        <v>915</v>
      </c>
      <c r="C123" s="62" t="s">
        <v>53</v>
      </c>
      <c r="D123" s="107" t="s">
        <v>1214</v>
      </c>
      <c r="E123" s="108" t="s">
        <v>1214</v>
      </c>
      <c r="F123" s="63">
        <v>1019</v>
      </c>
      <c r="G123" s="111" t="str">
        <f>VLOOKUP(Tabelle132[[#This Row],[CC
(FIBU)]],INDEX!D:E,2,FALSE)</f>
        <v>Abteilung 1</v>
      </c>
      <c r="H123" s="117" t="s">
        <v>1288</v>
      </c>
      <c r="I123" s="64" t="s">
        <v>54</v>
      </c>
      <c r="J123" s="72">
        <v>42248</v>
      </c>
      <c r="K123" s="72"/>
      <c r="L123" s="73"/>
      <c r="M123" s="77">
        <v>2318</v>
      </c>
      <c r="N123" s="104" t="s">
        <v>1714</v>
      </c>
      <c r="O123" s="78">
        <v>42248</v>
      </c>
      <c r="P123" s="80"/>
      <c r="Q123" s="62" t="s">
        <v>55</v>
      </c>
      <c r="R123" s="5" t="str">
        <f ca="1">IF(Tabelle132[[#This Row],[STOPPED
ON]]&lt;&gt;"","STOPPED",IF(AND(Tabelle132[[#This Row],[ACT. VALID
TILL]]&lt;TODAY(),Tabelle132[[#This Row],[ACT. VALID
TILL]]&lt;&gt;""),"INACTIVE",IF(Tabelle132[[#This Row],[Employee]]="NN","RECRUITE",IF(Tabelle132[[#This Row],[ACT. VALID
FROM]]&gt;TODAY(),"INACTIVE","ACTIVE"))))</f>
        <v>ACTIVE</v>
      </c>
      <c r="S123" s="85"/>
      <c r="T123" s="85"/>
      <c r="U123" s="11">
        <f>COUNTIFS(Tabelle2[Function-
No.],Tabelle132[[#This Row],[FUNC.-NO]],Tabelle2[Pers-
No.],Tabelle132[[#This Row],[P-No.]])</f>
        <v>0</v>
      </c>
      <c r="V123" s="89">
        <v>39</v>
      </c>
      <c r="W123" s="11">
        <f>IF(Tabelle132[[#This Row],[WAZ2]]&gt;39,1,Tabelle132[[#This Row],[WAZ2]]/39)/IF(Tabelle132[[#This Row],[SPLIT]]="YES",2,1)</f>
        <v>1</v>
      </c>
      <c r="X123" s="93">
        <v>5081</v>
      </c>
      <c r="Y12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23" s="21" cm="1">
        <f t="array" ref="Z12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5081</v>
      </c>
      <c r="AA12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23" s="21" cm="1">
        <f t="array" ref="AB12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5081</v>
      </c>
      <c r="AC12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23" s="21" cm="1">
        <f t="array" ref="AD12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5081</v>
      </c>
      <c r="AE12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23" s="21" cm="1">
        <f t="array" ref="AF12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5081</v>
      </c>
      <c r="AG12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23" s="21" cm="1">
        <f t="array" ref="AH12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5081</v>
      </c>
      <c r="AI12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23" s="21" cm="1">
        <f t="array" ref="AJ12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5081</v>
      </c>
      <c r="AK12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23" s="21" cm="1">
        <f t="array" ref="AL12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5081</v>
      </c>
      <c r="AM12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23" s="21" cm="1">
        <f t="array" ref="AN12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5081</v>
      </c>
      <c r="AO12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23" s="21" cm="1">
        <f t="array" ref="AP12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5081</v>
      </c>
      <c r="AQ12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23" s="21" cm="1">
        <f t="array" ref="AR12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5081</v>
      </c>
      <c r="AS12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23" s="21" cm="1">
        <f t="array" ref="AT12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5081</v>
      </c>
      <c r="AU12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23" s="21" cm="1">
        <f t="array" ref="AV12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5081</v>
      </c>
      <c r="AW12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23" s="41">
        <f>SUMIFS(Tabelle132[[#This Row],[FTE 01]:[SAL 12]],Tabelle132[[#Headers],[FTE 01]:[SAL 12]],"*" &amp; "SAL" &amp;"*")</f>
        <v>60972</v>
      </c>
    </row>
    <row r="124" spans="1:50" ht="20.100000000000001" customHeight="1" x14ac:dyDescent="0.25">
      <c r="A124" s="61" t="s">
        <v>168</v>
      </c>
      <c r="B124" s="113" t="s">
        <v>870</v>
      </c>
      <c r="C124" s="62" t="s">
        <v>53</v>
      </c>
      <c r="D124" s="107" t="s">
        <v>1214</v>
      </c>
      <c r="E124" s="108" t="s">
        <v>1214</v>
      </c>
      <c r="F124" s="63">
        <v>1019</v>
      </c>
      <c r="G124" s="111" t="str">
        <f>VLOOKUP(Tabelle132[[#This Row],[CC
(FIBU)]],INDEX!D:E,2,FALSE)</f>
        <v>Abteilung 1</v>
      </c>
      <c r="H124" s="117" t="s">
        <v>1288</v>
      </c>
      <c r="I124" s="64" t="s">
        <v>54</v>
      </c>
      <c r="J124" s="72">
        <v>43132</v>
      </c>
      <c r="K124" s="72"/>
      <c r="L124" s="73"/>
      <c r="M124" s="77">
        <v>2444</v>
      </c>
      <c r="N124" s="104" t="s">
        <v>1840</v>
      </c>
      <c r="O124" s="78">
        <v>43132</v>
      </c>
      <c r="P124" s="80"/>
      <c r="Q124" s="62" t="s">
        <v>55</v>
      </c>
      <c r="R124" s="5" t="str">
        <f ca="1">IF(Tabelle132[[#This Row],[STOPPED
ON]]&lt;&gt;"","STOPPED",IF(AND(Tabelle132[[#This Row],[ACT. VALID
TILL]]&lt;TODAY(),Tabelle132[[#This Row],[ACT. VALID
TILL]]&lt;&gt;""),"INACTIVE",IF(Tabelle132[[#This Row],[Employee]]="NN","RECRUITE",IF(Tabelle132[[#This Row],[ACT. VALID
FROM]]&gt;TODAY(),"INACTIVE","ACTIVE"))))</f>
        <v>ACTIVE</v>
      </c>
      <c r="S124" s="85"/>
      <c r="T124" s="85"/>
      <c r="U124" s="11">
        <f>COUNTIFS(Tabelle2[Function-
No.],Tabelle132[[#This Row],[FUNC.-NO]],Tabelle2[Pers-
No.],Tabelle132[[#This Row],[P-No.]])</f>
        <v>0</v>
      </c>
      <c r="V124" s="89">
        <v>39</v>
      </c>
      <c r="W124" s="11">
        <f>IF(Tabelle132[[#This Row],[WAZ2]]&gt;39,1,Tabelle132[[#This Row],[WAZ2]]/39)/IF(Tabelle132[[#This Row],[SPLIT]]="YES",2,1)</f>
        <v>1</v>
      </c>
      <c r="X124" s="93">
        <v>5263</v>
      </c>
      <c r="Y12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24" s="21" cm="1">
        <f t="array" ref="Z12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5263</v>
      </c>
      <c r="AA12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24" s="21" cm="1">
        <f t="array" ref="AB12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5263</v>
      </c>
      <c r="AC12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24" s="21" cm="1">
        <f t="array" ref="AD12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5263</v>
      </c>
      <c r="AE12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24" s="21" cm="1">
        <f t="array" ref="AF12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5263</v>
      </c>
      <c r="AG12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24" s="21" cm="1">
        <f t="array" ref="AH12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5263</v>
      </c>
      <c r="AI12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24" s="21" cm="1">
        <f t="array" ref="AJ12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5263</v>
      </c>
      <c r="AK12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24" s="21" cm="1">
        <f t="array" ref="AL12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5263</v>
      </c>
      <c r="AM12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24" s="21" cm="1">
        <f t="array" ref="AN12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5263</v>
      </c>
      <c r="AO12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24" s="21" cm="1">
        <f t="array" ref="AP12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5263</v>
      </c>
      <c r="AQ12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24" s="21" cm="1">
        <f t="array" ref="AR12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5263</v>
      </c>
      <c r="AS12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24" s="21" cm="1">
        <f t="array" ref="AT12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5263</v>
      </c>
      <c r="AU12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24" s="21" cm="1">
        <f t="array" ref="AV12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5263</v>
      </c>
      <c r="AW12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24" s="41">
        <f>SUMIFS(Tabelle132[[#This Row],[FTE 01]:[SAL 12]],Tabelle132[[#Headers],[FTE 01]:[SAL 12]],"*" &amp; "SAL" &amp;"*")</f>
        <v>63156</v>
      </c>
    </row>
    <row r="125" spans="1:50" ht="20.100000000000001" customHeight="1" x14ac:dyDescent="0.25">
      <c r="A125" s="70" t="s">
        <v>795</v>
      </c>
      <c r="B125" s="113" t="s">
        <v>1103</v>
      </c>
      <c r="C125" s="69"/>
      <c r="D125" s="107" t="s">
        <v>1214</v>
      </c>
      <c r="E125" s="108" t="s">
        <v>1214</v>
      </c>
      <c r="F125" s="63">
        <v>1019</v>
      </c>
      <c r="G125" s="111" t="str">
        <f>VLOOKUP(Tabelle132[[#This Row],[CC
(FIBU)]],INDEX!D:E,2,FALSE)</f>
        <v>Abteilung 1</v>
      </c>
      <c r="H125" s="117" t="s">
        <v>1288</v>
      </c>
      <c r="I125" s="64" t="s">
        <v>54</v>
      </c>
      <c r="J125" s="72">
        <v>44301</v>
      </c>
      <c r="K125" s="72">
        <v>45118</v>
      </c>
      <c r="L125" s="73"/>
      <c r="M125" s="77">
        <v>2728</v>
      </c>
      <c r="N125" s="104" t="s">
        <v>2124</v>
      </c>
      <c r="O125" s="78">
        <v>44301</v>
      </c>
      <c r="P125" s="80">
        <v>45118</v>
      </c>
      <c r="Q125" s="62" t="s">
        <v>55</v>
      </c>
      <c r="R125" s="5" t="str">
        <f ca="1">IF(Tabelle132[[#This Row],[STOPPED
ON]]&lt;&gt;"","STOPPED",IF(AND(Tabelle132[[#This Row],[ACT. VALID
TILL]]&lt;TODAY(),Tabelle132[[#This Row],[ACT. VALID
TILL]]&lt;&gt;""),"INACTIVE",IF(Tabelle132[[#This Row],[Employee]]="NN","RECRUITE",IF(Tabelle132[[#This Row],[ACT. VALID
FROM]]&gt;TODAY(),"INACTIVE","ACTIVE"))))</f>
        <v>ACTIVE</v>
      </c>
      <c r="S125" s="85"/>
      <c r="T125" s="85"/>
      <c r="U125" s="11">
        <f>COUNTIFS(Tabelle2[Function-
No.],Tabelle132[[#This Row],[FUNC.-NO]],Tabelle2[Pers-
No.],Tabelle132[[#This Row],[P-No.]])</f>
        <v>0</v>
      </c>
      <c r="V125" s="89">
        <v>39</v>
      </c>
      <c r="W125" s="11">
        <f>IF(Tabelle132[[#This Row],[WAZ2]]&gt;39,1,Tabelle132[[#This Row],[WAZ2]]/39)/IF(Tabelle132[[#This Row],[SPLIT]]="YES",2,1)</f>
        <v>1</v>
      </c>
      <c r="X125" s="93">
        <v>5121</v>
      </c>
      <c r="Y12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125" s="21" cm="1">
        <f t="array" ref="Z12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12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25" s="21" cm="1">
        <f t="array" ref="AB12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5121</v>
      </c>
      <c r="AC12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25" s="21" cm="1">
        <f t="array" ref="AD12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5121</v>
      </c>
      <c r="AE12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25" s="21" cm="1">
        <f t="array" ref="AF12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5121</v>
      </c>
      <c r="AG12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25" s="21" cm="1">
        <f t="array" ref="AH12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5121</v>
      </c>
      <c r="AI12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25" s="21" cm="1">
        <f t="array" ref="AJ12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5121</v>
      </c>
      <c r="AK12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25" s="21" cm="1">
        <f t="array" ref="AL12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5121</v>
      </c>
      <c r="AM12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25" s="21" cm="1">
        <f t="array" ref="AN12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5121</v>
      </c>
      <c r="AO12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25" s="21" cm="1">
        <f t="array" ref="AP12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5121</v>
      </c>
      <c r="AQ12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25" s="21" cm="1">
        <f t="array" ref="AR12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5121</v>
      </c>
      <c r="AS12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25" s="21" cm="1">
        <f t="array" ref="AT12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5121</v>
      </c>
      <c r="AU12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25" s="21" cm="1">
        <f t="array" ref="AV12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5121</v>
      </c>
      <c r="AW12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25" s="41">
        <f>SUMIFS(Tabelle132[[#This Row],[FTE 01]:[SAL 12]],Tabelle132[[#Headers],[FTE 01]:[SAL 12]],"*" &amp; "SAL" &amp;"*")</f>
        <v>56331</v>
      </c>
    </row>
    <row r="126" spans="1:50" ht="20.100000000000001" customHeight="1" x14ac:dyDescent="0.25">
      <c r="A126" s="61" t="s">
        <v>175</v>
      </c>
      <c r="B126" s="113" t="s">
        <v>975</v>
      </c>
      <c r="C126" s="62" t="s">
        <v>53</v>
      </c>
      <c r="D126" s="107" t="s">
        <v>1214</v>
      </c>
      <c r="E126" s="108" t="s">
        <v>1214</v>
      </c>
      <c r="F126" s="63">
        <v>1020</v>
      </c>
      <c r="G126" s="111" t="str">
        <f>VLOOKUP(Tabelle132[[#This Row],[CC
(FIBU)]],INDEX!D:E,2,FALSE)</f>
        <v>Abteilung 34</v>
      </c>
      <c r="H126" s="117" t="s">
        <v>1320</v>
      </c>
      <c r="I126" s="64" t="s">
        <v>54</v>
      </c>
      <c r="J126" s="72">
        <v>37865</v>
      </c>
      <c r="K126" s="72"/>
      <c r="L126" s="73"/>
      <c r="M126" s="77">
        <v>2004</v>
      </c>
      <c r="N126" s="104" t="s">
        <v>1400</v>
      </c>
      <c r="O126" s="78">
        <v>37865</v>
      </c>
      <c r="P126" s="80"/>
      <c r="Q126" s="62" t="s">
        <v>55</v>
      </c>
      <c r="R126" s="5" t="str">
        <f ca="1">IF(Tabelle132[[#This Row],[STOPPED
ON]]&lt;&gt;"","STOPPED",IF(AND(Tabelle132[[#This Row],[ACT. VALID
TILL]]&lt;TODAY(),Tabelle132[[#This Row],[ACT. VALID
TILL]]&lt;&gt;""),"INACTIVE",IF(Tabelle132[[#This Row],[Employee]]="NN","RECRUITE",IF(Tabelle132[[#This Row],[ACT. VALID
FROM]]&gt;TODAY(),"INACTIVE","ACTIVE"))))</f>
        <v>ACTIVE</v>
      </c>
      <c r="S126" s="85"/>
      <c r="T126" s="85"/>
      <c r="U126" s="11">
        <f>COUNTIFS(Tabelle2[Function-
No.],Tabelle132[[#This Row],[FUNC.-NO]],Tabelle2[Pers-
No.],Tabelle132[[#This Row],[P-No.]])</f>
        <v>0</v>
      </c>
      <c r="V126" s="89">
        <v>20</v>
      </c>
      <c r="W126" s="11">
        <f>IF(Tabelle132[[#This Row],[WAZ2]]&gt;39,1,Tabelle132[[#This Row],[WAZ2]]/39)/IF(Tabelle132[[#This Row],[SPLIT]]="YES",2,1)</f>
        <v>0.51282051282051277</v>
      </c>
      <c r="X126" s="93">
        <v>5066</v>
      </c>
      <c r="Y12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0.51282051282051277</v>
      </c>
      <c r="Z126" s="21" cm="1">
        <f t="array" ref="Z12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5066</v>
      </c>
      <c r="AA12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0.51282051282051277</v>
      </c>
      <c r="AB126" s="21" cm="1">
        <f t="array" ref="AB12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5066</v>
      </c>
      <c r="AC12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0.51282051282051277</v>
      </c>
      <c r="AD126" s="21" cm="1">
        <f t="array" ref="AD12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5066</v>
      </c>
      <c r="AE12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0.51282051282051277</v>
      </c>
      <c r="AF126" s="21" cm="1">
        <f t="array" ref="AF12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5066</v>
      </c>
      <c r="AG12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0.51282051282051277</v>
      </c>
      <c r="AH126" s="21" cm="1">
        <f t="array" ref="AH12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5066</v>
      </c>
      <c r="AI12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0.51282051282051277</v>
      </c>
      <c r="AJ126" s="21" cm="1">
        <f t="array" ref="AJ12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5066</v>
      </c>
      <c r="AK12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0.51282051282051277</v>
      </c>
      <c r="AL126" s="21" cm="1">
        <f t="array" ref="AL12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5066</v>
      </c>
      <c r="AM12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0.51282051282051277</v>
      </c>
      <c r="AN126" s="21" cm="1">
        <f t="array" ref="AN12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5066</v>
      </c>
      <c r="AO12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0.51282051282051277</v>
      </c>
      <c r="AP126" s="21" cm="1">
        <f t="array" ref="AP12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5066</v>
      </c>
      <c r="AQ12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0.51282051282051277</v>
      </c>
      <c r="AR126" s="21" cm="1">
        <f t="array" ref="AR12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5066</v>
      </c>
      <c r="AS12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0.51282051282051277</v>
      </c>
      <c r="AT126" s="21" cm="1">
        <f t="array" ref="AT12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5066</v>
      </c>
      <c r="AU12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0.51282051282051277</v>
      </c>
      <c r="AV126" s="21" cm="1">
        <f t="array" ref="AV12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5066</v>
      </c>
      <c r="AW12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26" s="41">
        <f>SUMIFS(Tabelle132[[#This Row],[FTE 01]:[SAL 12]],Tabelle132[[#Headers],[FTE 01]:[SAL 12]],"*" &amp; "SAL" &amp;"*")</f>
        <v>60792</v>
      </c>
    </row>
    <row r="127" spans="1:50" ht="20.100000000000001" customHeight="1" x14ac:dyDescent="0.25">
      <c r="A127" s="61" t="s">
        <v>180</v>
      </c>
      <c r="B127" s="113" t="s">
        <v>984</v>
      </c>
      <c r="C127" s="62" t="s">
        <v>53</v>
      </c>
      <c r="D127" s="107" t="s">
        <v>1214</v>
      </c>
      <c r="E127" s="108" t="s">
        <v>1214</v>
      </c>
      <c r="F127" s="63">
        <v>1020</v>
      </c>
      <c r="G127" s="111" t="str">
        <f>VLOOKUP(Tabelle132[[#This Row],[CC
(FIBU)]],INDEX!D:E,2,FALSE)</f>
        <v>Abteilung 34</v>
      </c>
      <c r="H127" s="117" t="s">
        <v>1320</v>
      </c>
      <c r="I127" s="64" t="s">
        <v>54</v>
      </c>
      <c r="J127" s="72">
        <v>39692</v>
      </c>
      <c r="K127" s="72"/>
      <c r="L127" s="73"/>
      <c r="M127" s="77">
        <v>2010</v>
      </c>
      <c r="N127" s="104" t="s">
        <v>1406</v>
      </c>
      <c r="O127" s="78">
        <v>39692</v>
      </c>
      <c r="P127" s="80"/>
      <c r="Q127" s="62" t="s">
        <v>55</v>
      </c>
      <c r="R127" s="5" t="str">
        <f ca="1">IF(Tabelle132[[#This Row],[STOPPED
ON]]&lt;&gt;"","STOPPED",IF(AND(Tabelle132[[#This Row],[ACT. VALID
TILL]]&lt;TODAY(),Tabelle132[[#This Row],[ACT. VALID
TILL]]&lt;&gt;""),"INACTIVE",IF(Tabelle132[[#This Row],[Employee]]="NN","RECRUITE",IF(Tabelle132[[#This Row],[ACT. VALID
FROM]]&gt;TODAY(),"INACTIVE","ACTIVE"))))</f>
        <v>ACTIVE</v>
      </c>
      <c r="S127" s="85"/>
      <c r="T127" s="85"/>
      <c r="U127" s="11">
        <f>COUNTIFS(Tabelle2[Function-
No.],Tabelle132[[#This Row],[FUNC.-NO]],Tabelle2[Pers-
No.],Tabelle132[[#This Row],[P-No.]])</f>
        <v>0</v>
      </c>
      <c r="V127" s="89">
        <v>39</v>
      </c>
      <c r="W127" s="11">
        <f>IF(Tabelle132[[#This Row],[WAZ2]]&gt;39,1,Tabelle132[[#This Row],[WAZ2]]/39)/IF(Tabelle132[[#This Row],[SPLIT]]="YES",2,1)</f>
        <v>1</v>
      </c>
      <c r="X127" s="93">
        <v>5213</v>
      </c>
      <c r="Y12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27" s="21" cm="1">
        <f t="array" ref="Z12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5213</v>
      </c>
      <c r="AA12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27" s="21" cm="1">
        <f t="array" ref="AB12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5213</v>
      </c>
      <c r="AC12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27" s="21" cm="1">
        <f t="array" ref="AD12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5213</v>
      </c>
      <c r="AE12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27" s="21" cm="1">
        <f t="array" ref="AF12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5213</v>
      </c>
      <c r="AG12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27" s="21" cm="1">
        <f t="array" ref="AH12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5213</v>
      </c>
      <c r="AI12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27" s="21" cm="1">
        <f t="array" ref="AJ12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5213</v>
      </c>
      <c r="AK12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27" s="21" cm="1">
        <f t="array" ref="AL12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5213</v>
      </c>
      <c r="AM12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27" s="21" cm="1">
        <f t="array" ref="AN12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5213</v>
      </c>
      <c r="AO12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27" s="21" cm="1">
        <f t="array" ref="AP12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5213</v>
      </c>
      <c r="AQ12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27" s="21" cm="1">
        <f t="array" ref="AR12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5213</v>
      </c>
      <c r="AS12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27" s="21" cm="1">
        <f t="array" ref="AT12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5213</v>
      </c>
      <c r="AU12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27" s="21" cm="1">
        <f t="array" ref="AV12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5213</v>
      </c>
      <c r="AW12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27" s="41">
        <f>SUMIFS(Tabelle132[[#This Row],[FTE 01]:[SAL 12]],Tabelle132[[#Headers],[FTE 01]:[SAL 12]],"*" &amp; "SAL" &amp;"*")</f>
        <v>62556</v>
      </c>
    </row>
    <row r="128" spans="1:50" ht="20.100000000000001" customHeight="1" x14ac:dyDescent="0.25">
      <c r="A128" s="61" t="s">
        <v>179</v>
      </c>
      <c r="B128" s="113" t="s">
        <v>981</v>
      </c>
      <c r="C128" s="62" t="s">
        <v>53</v>
      </c>
      <c r="D128" s="107" t="s">
        <v>1214</v>
      </c>
      <c r="E128" s="108" t="s">
        <v>1214</v>
      </c>
      <c r="F128" s="63">
        <v>1020</v>
      </c>
      <c r="G128" s="111" t="str">
        <f>VLOOKUP(Tabelle132[[#This Row],[CC
(FIBU)]],INDEX!D:E,2,FALSE)</f>
        <v>Abteilung 34</v>
      </c>
      <c r="H128" s="117" t="s">
        <v>1385</v>
      </c>
      <c r="I128" s="64" t="s">
        <v>54</v>
      </c>
      <c r="J128" s="72">
        <v>36892</v>
      </c>
      <c r="K128" s="72"/>
      <c r="L128" s="73"/>
      <c r="M128" s="77">
        <v>2071</v>
      </c>
      <c r="N128" s="104" t="s">
        <v>1467</v>
      </c>
      <c r="O128" s="78">
        <v>36892</v>
      </c>
      <c r="P128" s="80"/>
      <c r="Q128" s="62" t="s">
        <v>55</v>
      </c>
      <c r="R128" s="5" t="str">
        <f ca="1">IF(Tabelle132[[#This Row],[STOPPED
ON]]&lt;&gt;"","STOPPED",IF(AND(Tabelle132[[#This Row],[ACT. VALID
TILL]]&lt;TODAY(),Tabelle132[[#This Row],[ACT. VALID
TILL]]&lt;&gt;""),"INACTIVE",IF(Tabelle132[[#This Row],[Employee]]="NN","RECRUITE",IF(Tabelle132[[#This Row],[ACT. VALID
FROM]]&gt;TODAY(),"INACTIVE","ACTIVE"))))</f>
        <v>ACTIVE</v>
      </c>
      <c r="S128" s="85"/>
      <c r="T128" s="85"/>
      <c r="U128" s="11">
        <f>COUNTIFS(Tabelle2[Function-
No.],Tabelle132[[#This Row],[FUNC.-NO]],Tabelle2[Pers-
No.],Tabelle132[[#This Row],[P-No.]])</f>
        <v>0</v>
      </c>
      <c r="V128" s="89">
        <v>39</v>
      </c>
      <c r="W128" s="11">
        <f>IF(Tabelle132[[#This Row],[WAZ2]]&gt;39,1,Tabelle132[[#This Row],[WAZ2]]/39)/IF(Tabelle132[[#This Row],[SPLIT]]="YES",2,1)</f>
        <v>1</v>
      </c>
      <c r="X128" s="93">
        <v>5652</v>
      </c>
      <c r="Y12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28" s="21" cm="1">
        <f t="array" ref="Z12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5652</v>
      </c>
      <c r="AA12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28" s="21" cm="1">
        <f t="array" ref="AB12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5652</v>
      </c>
      <c r="AC12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28" s="21" cm="1">
        <f t="array" ref="AD12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5652</v>
      </c>
      <c r="AE12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28" s="21" cm="1">
        <f t="array" ref="AF12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5652</v>
      </c>
      <c r="AG12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28" s="21" cm="1">
        <f t="array" ref="AH12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5652</v>
      </c>
      <c r="AI12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28" s="21" cm="1">
        <f t="array" ref="AJ12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5652</v>
      </c>
      <c r="AK12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28" s="21" cm="1">
        <f t="array" ref="AL12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5652</v>
      </c>
      <c r="AM12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28" s="21" cm="1">
        <f t="array" ref="AN12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5652</v>
      </c>
      <c r="AO12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28" s="21" cm="1">
        <f t="array" ref="AP12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5652</v>
      </c>
      <c r="AQ12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28" s="21" cm="1">
        <f t="array" ref="AR12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5652</v>
      </c>
      <c r="AS12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28" s="21" cm="1">
        <f t="array" ref="AT12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5652</v>
      </c>
      <c r="AU12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28" s="21" cm="1">
        <f t="array" ref="AV12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5652</v>
      </c>
      <c r="AW12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28" s="41">
        <f>SUMIFS(Tabelle132[[#This Row],[FTE 01]:[SAL 12]],Tabelle132[[#Headers],[FTE 01]:[SAL 12]],"*" &amp; "SAL" &amp;"*")</f>
        <v>67824</v>
      </c>
    </row>
    <row r="129" spans="1:50" ht="20.100000000000001" customHeight="1" x14ac:dyDescent="0.25">
      <c r="A129" s="61" t="s">
        <v>178</v>
      </c>
      <c r="B129" s="113" t="s">
        <v>979</v>
      </c>
      <c r="C129" s="62" t="s">
        <v>53</v>
      </c>
      <c r="D129" s="107" t="s">
        <v>1214</v>
      </c>
      <c r="E129" s="108" t="s">
        <v>1214</v>
      </c>
      <c r="F129" s="63">
        <v>1020</v>
      </c>
      <c r="G129" s="111" t="str">
        <f>VLOOKUP(Tabelle132[[#This Row],[CC
(FIBU)]],INDEX!D:E,2,FALSE)</f>
        <v>Abteilung 34</v>
      </c>
      <c r="H129" s="117" t="s">
        <v>1320</v>
      </c>
      <c r="I129" s="64" t="s">
        <v>54</v>
      </c>
      <c r="J129" s="72">
        <v>40422</v>
      </c>
      <c r="K129" s="72"/>
      <c r="L129" s="73"/>
      <c r="M129" s="77">
        <v>2164</v>
      </c>
      <c r="N129" s="104" t="s">
        <v>1560</v>
      </c>
      <c r="O129" s="78">
        <v>40422</v>
      </c>
      <c r="P129" s="80"/>
      <c r="Q129" s="62" t="s">
        <v>55</v>
      </c>
      <c r="R129" s="5" t="str">
        <f ca="1">IF(Tabelle132[[#This Row],[STOPPED
ON]]&lt;&gt;"","STOPPED",IF(AND(Tabelle132[[#This Row],[ACT. VALID
TILL]]&lt;TODAY(),Tabelle132[[#This Row],[ACT. VALID
TILL]]&lt;&gt;""),"INACTIVE",IF(Tabelle132[[#This Row],[Employee]]="NN","RECRUITE",IF(Tabelle132[[#This Row],[ACT. VALID
FROM]]&gt;TODAY(),"INACTIVE","ACTIVE"))))</f>
        <v>ACTIVE</v>
      </c>
      <c r="S129" s="85"/>
      <c r="T129" s="85"/>
      <c r="U129" s="11">
        <f>COUNTIFS(Tabelle2[Function-
No.],Tabelle132[[#This Row],[FUNC.-NO]],Tabelle2[Pers-
No.],Tabelle132[[#This Row],[P-No.]])</f>
        <v>0</v>
      </c>
      <c r="V129" s="89">
        <v>39</v>
      </c>
      <c r="W129" s="11">
        <f>IF(Tabelle132[[#This Row],[WAZ2]]&gt;39,1,Tabelle132[[#This Row],[WAZ2]]/39)/IF(Tabelle132[[#This Row],[SPLIT]]="YES",2,1)</f>
        <v>1</v>
      </c>
      <c r="X129" s="93">
        <v>5157</v>
      </c>
      <c r="Y12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29" s="21" cm="1">
        <f t="array" ref="Z12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5157</v>
      </c>
      <c r="AA12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29" s="21" cm="1">
        <f t="array" ref="AB12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5157</v>
      </c>
      <c r="AC12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29" s="21" cm="1">
        <f t="array" ref="AD12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5157</v>
      </c>
      <c r="AE12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29" s="21" cm="1">
        <f t="array" ref="AF12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5157</v>
      </c>
      <c r="AG12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29" s="21" cm="1">
        <f t="array" ref="AH12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5157</v>
      </c>
      <c r="AI12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29" s="21" cm="1">
        <f t="array" ref="AJ12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5157</v>
      </c>
      <c r="AK12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29" s="21" cm="1">
        <f t="array" ref="AL12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5157</v>
      </c>
      <c r="AM12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29" s="21" cm="1">
        <f t="array" ref="AN12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5157</v>
      </c>
      <c r="AO12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29" s="21" cm="1">
        <f t="array" ref="AP12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5157</v>
      </c>
      <c r="AQ12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29" s="21" cm="1">
        <f t="array" ref="AR12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5157</v>
      </c>
      <c r="AS12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29" s="21" cm="1">
        <f t="array" ref="AT12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5157</v>
      </c>
      <c r="AU12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29" s="21" cm="1">
        <f t="array" ref="AV12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5157</v>
      </c>
      <c r="AW12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29" s="41">
        <f>SUMIFS(Tabelle132[[#This Row],[FTE 01]:[SAL 12]],Tabelle132[[#Headers],[FTE 01]:[SAL 12]],"*" &amp; "SAL" &amp;"*")</f>
        <v>61884</v>
      </c>
    </row>
    <row r="130" spans="1:50" ht="20.100000000000001" customHeight="1" x14ac:dyDescent="0.25">
      <c r="A130" s="61" t="s">
        <v>174</v>
      </c>
      <c r="B130" s="113" t="s">
        <v>975</v>
      </c>
      <c r="C130" s="62" t="s">
        <v>53</v>
      </c>
      <c r="D130" s="107" t="s">
        <v>1214</v>
      </c>
      <c r="E130" s="108" t="s">
        <v>1214</v>
      </c>
      <c r="F130" s="63">
        <v>1020</v>
      </c>
      <c r="G130" s="111" t="str">
        <f>VLOOKUP(Tabelle132[[#This Row],[CC
(FIBU)]],INDEX!D:E,2,FALSE)</f>
        <v>Abteilung 34</v>
      </c>
      <c r="H130" s="117" t="s">
        <v>1320</v>
      </c>
      <c r="I130" s="64" t="s">
        <v>54</v>
      </c>
      <c r="J130" s="72">
        <v>42248</v>
      </c>
      <c r="K130" s="72"/>
      <c r="L130" s="73"/>
      <c r="M130" s="77">
        <v>2316</v>
      </c>
      <c r="N130" s="104" t="s">
        <v>1712</v>
      </c>
      <c r="O130" s="78">
        <v>42248</v>
      </c>
      <c r="P130" s="80"/>
      <c r="Q130" s="62" t="s">
        <v>55</v>
      </c>
      <c r="R130" s="5" t="str">
        <f ca="1">IF(Tabelle132[[#This Row],[STOPPED
ON]]&lt;&gt;"","STOPPED",IF(AND(Tabelle132[[#This Row],[ACT. VALID
TILL]]&lt;TODAY(),Tabelle132[[#This Row],[ACT. VALID
TILL]]&lt;&gt;""),"INACTIVE",IF(Tabelle132[[#This Row],[Employee]]="NN","RECRUITE",IF(Tabelle132[[#This Row],[ACT. VALID
FROM]]&gt;TODAY(),"INACTIVE","ACTIVE"))))</f>
        <v>ACTIVE</v>
      </c>
      <c r="S130" s="85"/>
      <c r="T130" s="85"/>
      <c r="U130" s="11">
        <f>COUNTIFS(Tabelle2[Function-
No.],Tabelle132[[#This Row],[FUNC.-NO]],Tabelle2[Pers-
No.],Tabelle132[[#This Row],[P-No.]])</f>
        <v>0</v>
      </c>
      <c r="V130" s="89">
        <v>39</v>
      </c>
      <c r="W130" s="11">
        <f>IF(Tabelle132[[#This Row],[WAZ2]]&gt;39,1,Tabelle132[[#This Row],[WAZ2]]/39)/IF(Tabelle132[[#This Row],[SPLIT]]="YES",2,1)</f>
        <v>1</v>
      </c>
      <c r="X130" s="93">
        <v>5082</v>
      </c>
      <c r="Y13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30" s="21" cm="1">
        <f t="array" ref="Z13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5082</v>
      </c>
      <c r="AA13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30" s="21" cm="1">
        <f t="array" ref="AB13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5082</v>
      </c>
      <c r="AC13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30" s="21" cm="1">
        <f t="array" ref="AD13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5082</v>
      </c>
      <c r="AE13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30" s="21" cm="1">
        <f t="array" ref="AF13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5082</v>
      </c>
      <c r="AG13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30" s="21" cm="1">
        <f t="array" ref="AH13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5082</v>
      </c>
      <c r="AI13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30" s="21" cm="1">
        <f t="array" ref="AJ13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5082</v>
      </c>
      <c r="AK13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30" s="21" cm="1">
        <f t="array" ref="AL13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5082</v>
      </c>
      <c r="AM13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30" s="21" cm="1">
        <f t="array" ref="AN13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5082</v>
      </c>
      <c r="AO13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30" s="21" cm="1">
        <f t="array" ref="AP13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5082</v>
      </c>
      <c r="AQ13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30" s="21" cm="1">
        <f t="array" ref="AR13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5082</v>
      </c>
      <c r="AS13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30" s="21" cm="1">
        <f t="array" ref="AT13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5082</v>
      </c>
      <c r="AU13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30" s="21" cm="1">
        <f t="array" ref="AV13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5082</v>
      </c>
      <c r="AW13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30" s="41">
        <f>SUMIFS(Tabelle132[[#This Row],[FTE 01]:[SAL 12]],Tabelle132[[#Headers],[FTE 01]:[SAL 12]],"*" &amp; "SAL" &amp;"*")</f>
        <v>60984</v>
      </c>
    </row>
    <row r="131" spans="1:50" ht="20.100000000000001" customHeight="1" x14ac:dyDescent="0.25">
      <c r="A131" s="61" t="s">
        <v>177</v>
      </c>
      <c r="B131" s="113" t="s">
        <v>976</v>
      </c>
      <c r="C131" s="62" t="s">
        <v>53</v>
      </c>
      <c r="D131" s="107" t="s">
        <v>1214</v>
      </c>
      <c r="E131" s="108" t="s">
        <v>1214</v>
      </c>
      <c r="F131" s="63">
        <v>1020</v>
      </c>
      <c r="G131" s="111" t="str">
        <f>VLOOKUP(Tabelle132[[#This Row],[CC
(FIBU)]],INDEX!D:E,2,FALSE)</f>
        <v>Abteilung 34</v>
      </c>
      <c r="H131" s="117" t="s">
        <v>1320</v>
      </c>
      <c r="I131" s="64" t="s">
        <v>54</v>
      </c>
      <c r="J131" s="72">
        <v>42767</v>
      </c>
      <c r="K131" s="72"/>
      <c r="L131" s="73"/>
      <c r="M131" s="77">
        <v>2384</v>
      </c>
      <c r="N131" s="104" t="s">
        <v>1780</v>
      </c>
      <c r="O131" s="78">
        <v>42767</v>
      </c>
      <c r="P131" s="80"/>
      <c r="Q131" s="62" t="s">
        <v>55</v>
      </c>
      <c r="R131" s="5" t="str">
        <f ca="1">IF(Tabelle132[[#This Row],[STOPPED
ON]]&lt;&gt;"","STOPPED",IF(AND(Tabelle132[[#This Row],[ACT. VALID
TILL]]&lt;TODAY(),Tabelle132[[#This Row],[ACT. VALID
TILL]]&lt;&gt;""),"INACTIVE",IF(Tabelle132[[#This Row],[Employee]]="NN","RECRUITE",IF(Tabelle132[[#This Row],[ACT. VALID
FROM]]&gt;TODAY(),"INACTIVE","ACTIVE"))))</f>
        <v>ACTIVE</v>
      </c>
      <c r="S131" s="85"/>
      <c r="T131" s="85"/>
      <c r="U131" s="11">
        <f>COUNTIFS(Tabelle2[Function-
No.],Tabelle132[[#This Row],[FUNC.-NO]],Tabelle2[Pers-
No.],Tabelle132[[#This Row],[P-No.]])</f>
        <v>1</v>
      </c>
      <c r="V131" s="89">
        <v>39</v>
      </c>
      <c r="W131" s="11">
        <f>IF(Tabelle132[[#This Row],[WAZ2]]&gt;39,1,Tabelle132[[#This Row],[WAZ2]]/39)/IF(Tabelle132[[#This Row],[SPLIT]]="YES",2,1)</f>
        <v>1</v>
      </c>
      <c r="X131" s="93">
        <v>5481</v>
      </c>
      <c r="Y131"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131" s="21" cm="1">
        <f t="array" ref="Z13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131"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131" s="21" cm="1">
        <f t="array" ref="AB13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3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31" s="21" cm="1">
        <f t="array" ref="AD13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5298.3</v>
      </c>
      <c r="AE13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31" s="21" cm="1">
        <f t="array" ref="AF13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5481</v>
      </c>
      <c r="AG13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31" s="21" cm="1">
        <f t="array" ref="AH13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5481</v>
      </c>
      <c r="AI13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31" s="21" cm="1">
        <f t="array" ref="AJ13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5481</v>
      </c>
      <c r="AK13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31" s="21" cm="1">
        <f t="array" ref="AL13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5481</v>
      </c>
      <c r="AM13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31" s="21" cm="1">
        <f t="array" ref="AN13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5481</v>
      </c>
      <c r="AO13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31" s="21" cm="1">
        <f t="array" ref="AP13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5481</v>
      </c>
      <c r="AQ13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31" s="21" cm="1">
        <f t="array" ref="AR13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5481</v>
      </c>
      <c r="AS13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31" s="21" cm="1">
        <f t="array" ref="AT13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5481</v>
      </c>
      <c r="AU13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31" s="21" cm="1">
        <f t="array" ref="AV13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5481</v>
      </c>
      <c r="AW13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31" s="41">
        <f>SUMIFS(Tabelle132[[#This Row],[FTE 01]:[SAL 12]],Tabelle132[[#Headers],[FTE 01]:[SAL 12]],"*" &amp; "SAL" &amp;"*")</f>
        <v>54627.3</v>
      </c>
    </row>
    <row r="132" spans="1:50" ht="20.100000000000001" customHeight="1" x14ac:dyDescent="0.25">
      <c r="A132" s="61" t="s">
        <v>176</v>
      </c>
      <c r="B132" s="113" t="s">
        <v>976</v>
      </c>
      <c r="C132" s="62" t="s">
        <v>53</v>
      </c>
      <c r="D132" s="107" t="s">
        <v>1214</v>
      </c>
      <c r="E132" s="108" t="s">
        <v>1214</v>
      </c>
      <c r="F132" s="63">
        <v>1020</v>
      </c>
      <c r="G132" s="111" t="str">
        <f>VLOOKUP(Tabelle132[[#This Row],[CC
(FIBU)]],INDEX!D:E,2,FALSE)</f>
        <v>Abteilung 34</v>
      </c>
      <c r="H132" s="117" t="s">
        <v>1320</v>
      </c>
      <c r="I132" s="64" t="s">
        <v>54</v>
      </c>
      <c r="J132" s="72">
        <v>43497</v>
      </c>
      <c r="K132" s="72"/>
      <c r="L132" s="73"/>
      <c r="M132" s="77">
        <v>2563</v>
      </c>
      <c r="N132" s="104" t="s">
        <v>1959</v>
      </c>
      <c r="O132" s="78">
        <v>43497</v>
      </c>
      <c r="P132" s="80"/>
      <c r="Q132" s="62" t="s">
        <v>55</v>
      </c>
      <c r="R132" s="5" t="str">
        <f ca="1">IF(Tabelle132[[#This Row],[STOPPED
ON]]&lt;&gt;"","STOPPED",IF(AND(Tabelle132[[#This Row],[ACT. VALID
TILL]]&lt;TODAY(),Tabelle132[[#This Row],[ACT. VALID
TILL]]&lt;&gt;""),"INACTIVE",IF(Tabelle132[[#This Row],[Employee]]="NN","RECRUITE",IF(Tabelle132[[#This Row],[ACT. VALID
FROM]]&gt;TODAY(),"INACTIVE","ACTIVE"))))</f>
        <v>ACTIVE</v>
      </c>
      <c r="S132" s="85"/>
      <c r="T132" s="85"/>
      <c r="U132" s="11">
        <f>COUNTIFS(Tabelle2[Function-
No.],Tabelle132[[#This Row],[FUNC.-NO]],Tabelle2[Pers-
No.],Tabelle132[[#This Row],[P-No.]])</f>
        <v>1</v>
      </c>
      <c r="V132" s="89">
        <v>39</v>
      </c>
      <c r="W132" s="11">
        <f>IF(Tabelle132[[#This Row],[WAZ2]]&gt;39,1,Tabelle132[[#This Row],[WAZ2]]/39)/IF(Tabelle132[[#This Row],[SPLIT]]="YES",2,1)</f>
        <v>1</v>
      </c>
      <c r="X132" s="93">
        <v>5471</v>
      </c>
      <c r="Y13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32" s="21" cm="1">
        <f t="array" ref="Z13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5471</v>
      </c>
      <c r="AA13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32" s="21" cm="1">
        <f t="array" ref="AB13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5471</v>
      </c>
      <c r="AC132"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132" s="21" cm="1">
        <f t="array" ref="AD13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3647.3333333333339</v>
      </c>
      <c r="AE13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32" s="21" cm="1">
        <f t="array" ref="AF13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3529.6774193548385</v>
      </c>
      <c r="AG13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32" s="21" cm="1">
        <f t="array" ref="AH13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5471</v>
      </c>
      <c r="AI13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32" s="21" cm="1">
        <f t="array" ref="AJ13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5471</v>
      </c>
      <c r="AK13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32" s="21" cm="1">
        <f t="array" ref="AL13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5471</v>
      </c>
      <c r="AM13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32" s="21" cm="1">
        <f t="array" ref="AN13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5471</v>
      </c>
      <c r="AO13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32" s="21" cm="1">
        <f t="array" ref="AP13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5471</v>
      </c>
      <c r="AQ13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32" s="21" cm="1">
        <f t="array" ref="AR13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5471</v>
      </c>
      <c r="AS13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32" s="21" cm="1">
        <f t="array" ref="AT13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5471</v>
      </c>
      <c r="AU13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32" s="21" cm="1">
        <f t="array" ref="AV13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5471</v>
      </c>
      <c r="AW13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32" s="41">
        <f>SUMIFS(Tabelle132[[#This Row],[FTE 01]:[SAL 12]],Tabelle132[[#Headers],[FTE 01]:[SAL 12]],"*" &amp; "SAL" &amp;"*")</f>
        <v>61887.010752688177</v>
      </c>
    </row>
    <row r="133" spans="1:50" ht="20.100000000000001" customHeight="1" x14ac:dyDescent="0.25">
      <c r="A133" s="61" t="s">
        <v>182</v>
      </c>
      <c r="B133" s="113" t="s">
        <v>875</v>
      </c>
      <c r="C133" s="62" t="s">
        <v>53</v>
      </c>
      <c r="D133" s="107" t="s">
        <v>1214</v>
      </c>
      <c r="E133" s="108" t="s">
        <v>1214</v>
      </c>
      <c r="F133" s="63">
        <v>1021</v>
      </c>
      <c r="G133" s="111" t="str">
        <f>VLOOKUP(Tabelle132[[#This Row],[CC
(FIBU)]],INDEX!D:E,2,FALSE)</f>
        <v>Abteilung 8</v>
      </c>
      <c r="H133" s="117" t="s">
        <v>1331</v>
      </c>
      <c r="I133" s="64" t="s">
        <v>54</v>
      </c>
      <c r="J133" s="72">
        <v>40057</v>
      </c>
      <c r="K133" s="72"/>
      <c r="L133" s="73"/>
      <c r="M133" s="77">
        <v>2014</v>
      </c>
      <c r="N133" s="104" t="s">
        <v>1410</v>
      </c>
      <c r="O133" s="78">
        <v>40057</v>
      </c>
      <c r="P133" s="80"/>
      <c r="Q133" s="62" t="s">
        <v>55</v>
      </c>
      <c r="R133" s="5" t="str">
        <f ca="1">IF(Tabelle132[[#This Row],[STOPPED
ON]]&lt;&gt;"","STOPPED",IF(AND(Tabelle132[[#This Row],[ACT. VALID
TILL]]&lt;TODAY(),Tabelle132[[#This Row],[ACT. VALID
TILL]]&lt;&gt;""),"INACTIVE",IF(Tabelle132[[#This Row],[Employee]]="NN","RECRUITE",IF(Tabelle132[[#This Row],[ACT. VALID
FROM]]&gt;TODAY(),"INACTIVE","ACTIVE"))))</f>
        <v>ACTIVE</v>
      </c>
      <c r="S133" s="85"/>
      <c r="T133" s="85"/>
      <c r="U133" s="11">
        <f>COUNTIFS(Tabelle2[Function-
No.],Tabelle132[[#This Row],[FUNC.-NO]],Tabelle2[Pers-
No.],Tabelle132[[#This Row],[P-No.]])</f>
        <v>0</v>
      </c>
      <c r="V133" s="89">
        <v>39</v>
      </c>
      <c r="W133" s="11">
        <f>IF(Tabelle132[[#This Row],[WAZ2]]&gt;39,1,Tabelle132[[#This Row],[WAZ2]]/39)/IF(Tabelle132[[#This Row],[SPLIT]]="YES",2,1)</f>
        <v>1</v>
      </c>
      <c r="X133" s="93">
        <v>5332</v>
      </c>
      <c r="Y13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33" s="21" cm="1">
        <f t="array" ref="Z13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5332</v>
      </c>
      <c r="AA13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33" s="21" cm="1">
        <f t="array" ref="AB13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5332</v>
      </c>
      <c r="AC13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33" s="21" cm="1">
        <f t="array" ref="AD13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5332</v>
      </c>
      <c r="AE13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33" s="21" cm="1">
        <f t="array" ref="AF13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5332</v>
      </c>
      <c r="AG13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33" s="21" cm="1">
        <f t="array" ref="AH13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5332</v>
      </c>
      <c r="AI13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33" s="21" cm="1">
        <f t="array" ref="AJ13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5332</v>
      </c>
      <c r="AK13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33" s="21" cm="1">
        <f t="array" ref="AL13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5332</v>
      </c>
      <c r="AM13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33" s="21" cm="1">
        <f t="array" ref="AN13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5332</v>
      </c>
      <c r="AO13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33" s="21" cm="1">
        <f t="array" ref="AP13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5332</v>
      </c>
      <c r="AQ13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33" s="21" cm="1">
        <f t="array" ref="AR13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5332</v>
      </c>
      <c r="AS13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33" s="21" cm="1">
        <f t="array" ref="AT13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5332</v>
      </c>
      <c r="AU13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33" s="21" cm="1">
        <f t="array" ref="AV13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5332</v>
      </c>
      <c r="AW13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33" s="41">
        <f>SUMIFS(Tabelle132[[#This Row],[FTE 01]:[SAL 12]],Tabelle132[[#Headers],[FTE 01]:[SAL 12]],"*" &amp; "SAL" &amp;"*")</f>
        <v>63984</v>
      </c>
    </row>
    <row r="134" spans="1:50" ht="20.100000000000001" customHeight="1" x14ac:dyDescent="0.25">
      <c r="A134" s="61" t="s">
        <v>181</v>
      </c>
      <c r="B134" s="113" t="s">
        <v>875</v>
      </c>
      <c r="C134" s="62" t="s">
        <v>53</v>
      </c>
      <c r="D134" s="107" t="s">
        <v>1214</v>
      </c>
      <c r="E134" s="108" t="s">
        <v>1214</v>
      </c>
      <c r="F134" s="63">
        <v>1021</v>
      </c>
      <c r="G134" s="111" t="str">
        <f>VLOOKUP(Tabelle132[[#This Row],[CC
(FIBU)]],INDEX!D:E,2,FALSE)</f>
        <v>Abteilung 8</v>
      </c>
      <c r="H134" s="117" t="s">
        <v>1331</v>
      </c>
      <c r="I134" s="64" t="s">
        <v>54</v>
      </c>
      <c r="J134" s="72">
        <v>43556</v>
      </c>
      <c r="K134" s="72"/>
      <c r="L134" s="73"/>
      <c r="M134" s="77">
        <v>2579</v>
      </c>
      <c r="N134" s="104" t="s">
        <v>1975</v>
      </c>
      <c r="O134" s="78">
        <v>43556</v>
      </c>
      <c r="P134" s="80"/>
      <c r="Q134" s="62" t="s">
        <v>55</v>
      </c>
      <c r="R134" s="5" t="str">
        <f ca="1">IF(Tabelle132[[#This Row],[STOPPED
ON]]&lt;&gt;"","STOPPED",IF(AND(Tabelle132[[#This Row],[ACT. VALID
TILL]]&lt;TODAY(),Tabelle132[[#This Row],[ACT. VALID
TILL]]&lt;&gt;""),"INACTIVE",IF(Tabelle132[[#This Row],[Employee]]="NN","RECRUITE",IF(Tabelle132[[#This Row],[ACT. VALID
FROM]]&gt;TODAY(),"INACTIVE","ACTIVE"))))</f>
        <v>ACTIVE</v>
      </c>
      <c r="S134" s="85"/>
      <c r="T134" s="85"/>
      <c r="U134" s="11">
        <f>COUNTIFS(Tabelle2[Function-
No.],Tabelle132[[#This Row],[FUNC.-NO]],Tabelle2[Pers-
No.],Tabelle132[[#This Row],[P-No.]])</f>
        <v>0</v>
      </c>
      <c r="V134" s="89">
        <v>39</v>
      </c>
      <c r="W134" s="11">
        <f>IF(Tabelle132[[#This Row],[WAZ2]]&gt;39,1,Tabelle132[[#This Row],[WAZ2]]/39)/IF(Tabelle132[[#This Row],[SPLIT]]="YES",2,1)</f>
        <v>1</v>
      </c>
      <c r="X134" s="93">
        <v>5299</v>
      </c>
      <c r="Y13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34" s="21" cm="1">
        <f t="array" ref="Z13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5299</v>
      </c>
      <c r="AA13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34" s="21" cm="1">
        <f t="array" ref="AB13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5299</v>
      </c>
      <c r="AC13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34" s="21" cm="1">
        <f t="array" ref="AD13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5299</v>
      </c>
      <c r="AE13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34" s="21" cm="1">
        <f t="array" ref="AF13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5299</v>
      </c>
      <c r="AG13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34" s="21" cm="1">
        <f t="array" ref="AH13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5299</v>
      </c>
      <c r="AI13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34" s="21" cm="1">
        <f t="array" ref="AJ13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5299</v>
      </c>
      <c r="AK13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34" s="21" cm="1">
        <f t="array" ref="AL13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5299</v>
      </c>
      <c r="AM13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34" s="21" cm="1">
        <f t="array" ref="AN13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5299</v>
      </c>
      <c r="AO13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34" s="21" cm="1">
        <f t="array" ref="AP13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5299</v>
      </c>
      <c r="AQ13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34" s="21" cm="1">
        <f t="array" ref="AR13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5299</v>
      </c>
      <c r="AS13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34" s="21" cm="1">
        <f t="array" ref="AT13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5299</v>
      </c>
      <c r="AU13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34" s="21" cm="1">
        <f t="array" ref="AV13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5299</v>
      </c>
      <c r="AW13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34" s="41">
        <f>SUMIFS(Tabelle132[[#This Row],[FTE 01]:[SAL 12]],Tabelle132[[#Headers],[FTE 01]:[SAL 12]],"*" &amp; "SAL" &amp;"*")</f>
        <v>63588</v>
      </c>
    </row>
    <row r="135" spans="1:50" ht="20.100000000000001" customHeight="1" x14ac:dyDescent="0.25">
      <c r="A135" s="61" t="s">
        <v>186</v>
      </c>
      <c r="B135" s="113" t="s">
        <v>1101</v>
      </c>
      <c r="C135" s="62" t="s">
        <v>53</v>
      </c>
      <c r="D135" s="107" t="s">
        <v>1214</v>
      </c>
      <c r="E135" s="108" t="s">
        <v>1214</v>
      </c>
      <c r="F135" s="63">
        <v>1022</v>
      </c>
      <c r="G135" s="111" t="str">
        <f>VLOOKUP(Tabelle132[[#This Row],[CC
(FIBU)]],INDEX!D:E,2,FALSE)</f>
        <v>Abteilung 41</v>
      </c>
      <c r="H135" s="117" t="s">
        <v>1299</v>
      </c>
      <c r="I135" s="64" t="s">
        <v>54</v>
      </c>
      <c r="J135" s="72">
        <v>40817</v>
      </c>
      <c r="K135" s="72"/>
      <c r="L135" s="73"/>
      <c r="M135" s="77">
        <v>2192</v>
      </c>
      <c r="N135" s="104" t="s">
        <v>1588</v>
      </c>
      <c r="O135" s="78">
        <v>40817</v>
      </c>
      <c r="P135" s="80"/>
      <c r="Q135" s="62" t="s">
        <v>55</v>
      </c>
      <c r="R135" s="5" t="str">
        <f ca="1">IF(Tabelle132[[#This Row],[STOPPED
ON]]&lt;&gt;"","STOPPED",IF(AND(Tabelle132[[#This Row],[ACT. VALID
TILL]]&lt;TODAY(),Tabelle132[[#This Row],[ACT. VALID
TILL]]&lt;&gt;""),"INACTIVE",IF(Tabelle132[[#This Row],[Employee]]="NN","RECRUITE",IF(Tabelle132[[#This Row],[ACT. VALID
FROM]]&gt;TODAY(),"INACTIVE","ACTIVE"))))</f>
        <v>ACTIVE</v>
      </c>
      <c r="S135" s="85"/>
      <c r="T135" s="85"/>
      <c r="U135" s="11">
        <f>COUNTIFS(Tabelle2[Function-
No.],Tabelle132[[#This Row],[FUNC.-NO]],Tabelle2[Pers-
No.],Tabelle132[[#This Row],[P-No.]])</f>
        <v>0</v>
      </c>
      <c r="V135" s="89">
        <v>39</v>
      </c>
      <c r="W135" s="11">
        <f>IF(Tabelle132[[#This Row],[WAZ2]]&gt;39,1,Tabelle132[[#This Row],[WAZ2]]/39)/IF(Tabelle132[[#This Row],[SPLIT]]="YES",2,1)</f>
        <v>1</v>
      </c>
      <c r="X135" s="93">
        <v>5418</v>
      </c>
      <c r="Y13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35" s="21" cm="1">
        <f t="array" ref="Z13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5418</v>
      </c>
      <c r="AA13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35" s="21" cm="1">
        <f t="array" ref="AB13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5418</v>
      </c>
      <c r="AC13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35" s="21" cm="1">
        <f t="array" ref="AD13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5418</v>
      </c>
      <c r="AE13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35" s="21" cm="1">
        <f t="array" ref="AF13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5418</v>
      </c>
      <c r="AG13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35" s="21" cm="1">
        <f t="array" ref="AH13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5418</v>
      </c>
      <c r="AI13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35" s="21" cm="1">
        <f t="array" ref="AJ13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5418</v>
      </c>
      <c r="AK13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35" s="21" cm="1">
        <f t="array" ref="AL13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5418</v>
      </c>
      <c r="AM13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35" s="21" cm="1">
        <f t="array" ref="AN13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5418</v>
      </c>
      <c r="AO13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35" s="21" cm="1">
        <f t="array" ref="AP13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5418</v>
      </c>
      <c r="AQ13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35" s="21" cm="1">
        <f t="array" ref="AR13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5418</v>
      </c>
      <c r="AS13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35" s="21" cm="1">
        <f t="array" ref="AT13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5418</v>
      </c>
      <c r="AU13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35" s="21" cm="1">
        <f t="array" ref="AV13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5418</v>
      </c>
      <c r="AW13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35" s="41">
        <f>SUMIFS(Tabelle132[[#This Row],[FTE 01]:[SAL 12]],Tabelle132[[#Headers],[FTE 01]:[SAL 12]],"*" &amp; "SAL" &amp;"*")</f>
        <v>65016</v>
      </c>
    </row>
    <row r="136" spans="1:50" ht="20.100000000000001" customHeight="1" x14ac:dyDescent="0.25">
      <c r="A136" s="61" t="s">
        <v>185</v>
      </c>
      <c r="B136" s="113" t="s">
        <v>972</v>
      </c>
      <c r="C136" s="62" t="s">
        <v>53</v>
      </c>
      <c r="D136" s="107" t="s">
        <v>1214</v>
      </c>
      <c r="E136" s="108" t="s">
        <v>1214</v>
      </c>
      <c r="F136" s="63">
        <v>1022</v>
      </c>
      <c r="G136" s="111" t="str">
        <f>VLOOKUP(Tabelle132[[#This Row],[CC
(FIBU)]],INDEX!D:E,2,FALSE)</f>
        <v>Abteilung 41</v>
      </c>
      <c r="H136" s="117" t="s">
        <v>1280</v>
      </c>
      <c r="I136" s="64" t="s">
        <v>54</v>
      </c>
      <c r="J136" s="72">
        <v>41228</v>
      </c>
      <c r="K136" s="72"/>
      <c r="L136" s="73"/>
      <c r="M136" s="77">
        <v>2219</v>
      </c>
      <c r="N136" s="104" t="s">
        <v>1615</v>
      </c>
      <c r="O136" s="78">
        <v>41228</v>
      </c>
      <c r="P136" s="80"/>
      <c r="Q136" s="62" t="s">
        <v>55</v>
      </c>
      <c r="R136" s="5" t="str">
        <f ca="1">IF(Tabelle132[[#This Row],[STOPPED
ON]]&lt;&gt;"","STOPPED",IF(AND(Tabelle132[[#This Row],[ACT. VALID
TILL]]&lt;TODAY(),Tabelle132[[#This Row],[ACT. VALID
TILL]]&lt;&gt;""),"INACTIVE",IF(Tabelle132[[#This Row],[Employee]]="NN","RECRUITE",IF(Tabelle132[[#This Row],[ACT. VALID
FROM]]&gt;TODAY(),"INACTIVE","ACTIVE"))))</f>
        <v>ACTIVE</v>
      </c>
      <c r="S136" s="85"/>
      <c r="T136" s="85"/>
      <c r="U136" s="11">
        <f>COUNTIFS(Tabelle2[Function-
No.],Tabelle132[[#This Row],[FUNC.-NO]],Tabelle2[Pers-
No.],Tabelle132[[#This Row],[P-No.]])</f>
        <v>0</v>
      </c>
      <c r="V136" s="89">
        <v>39</v>
      </c>
      <c r="W136" s="11">
        <f>IF(Tabelle132[[#This Row],[WAZ2]]&gt;39,1,Tabelle132[[#This Row],[WAZ2]]/39)/IF(Tabelle132[[#This Row],[SPLIT]]="YES",2,1)</f>
        <v>1</v>
      </c>
      <c r="X136" s="93">
        <v>5718</v>
      </c>
      <c r="Y13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36" s="21" cm="1">
        <f t="array" ref="Z13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5718</v>
      </c>
      <c r="AA13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36" s="21" cm="1">
        <f t="array" ref="AB13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5718</v>
      </c>
      <c r="AC13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36" s="21" cm="1">
        <f t="array" ref="AD13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5718</v>
      </c>
      <c r="AE13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36" s="21" cm="1">
        <f t="array" ref="AF13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5718</v>
      </c>
      <c r="AG13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36" s="21" cm="1">
        <f t="array" ref="AH13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5718</v>
      </c>
      <c r="AI13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36" s="21" cm="1">
        <f t="array" ref="AJ13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5718</v>
      </c>
      <c r="AK13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36" s="21" cm="1">
        <f t="array" ref="AL13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5718</v>
      </c>
      <c r="AM13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36" s="21" cm="1">
        <f t="array" ref="AN13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5718</v>
      </c>
      <c r="AO13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36" s="21" cm="1">
        <f t="array" ref="AP13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5718</v>
      </c>
      <c r="AQ13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36" s="21" cm="1">
        <f t="array" ref="AR13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5718</v>
      </c>
      <c r="AS13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36" s="21" cm="1">
        <f t="array" ref="AT13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5718</v>
      </c>
      <c r="AU13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36" s="21" cm="1">
        <f t="array" ref="AV13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5718</v>
      </c>
      <c r="AW13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36" s="41">
        <f>SUMIFS(Tabelle132[[#This Row],[FTE 01]:[SAL 12]],Tabelle132[[#Headers],[FTE 01]:[SAL 12]],"*" &amp; "SAL" &amp;"*")</f>
        <v>68616</v>
      </c>
    </row>
    <row r="137" spans="1:50" ht="20.100000000000001" customHeight="1" x14ac:dyDescent="0.25">
      <c r="A137" s="61" t="s">
        <v>187</v>
      </c>
      <c r="B137" s="113" t="s">
        <v>1102</v>
      </c>
      <c r="C137" s="62" t="s">
        <v>53</v>
      </c>
      <c r="D137" s="107" t="s">
        <v>1214</v>
      </c>
      <c r="E137" s="108" t="s">
        <v>1214</v>
      </c>
      <c r="F137" s="63">
        <v>1022</v>
      </c>
      <c r="G137" s="111" t="str">
        <f>VLOOKUP(Tabelle132[[#This Row],[CC
(FIBU)]],INDEX!D:E,2,FALSE)</f>
        <v>Abteilung 41</v>
      </c>
      <c r="H137" s="117" t="s">
        <v>1299</v>
      </c>
      <c r="I137" s="64" t="s">
        <v>54</v>
      </c>
      <c r="J137" s="72">
        <v>41671</v>
      </c>
      <c r="K137" s="72"/>
      <c r="L137" s="73"/>
      <c r="M137" s="77">
        <v>2251</v>
      </c>
      <c r="N137" s="104" t="s">
        <v>1647</v>
      </c>
      <c r="O137" s="78">
        <v>41671</v>
      </c>
      <c r="P137" s="80"/>
      <c r="Q137" s="62" t="s">
        <v>55</v>
      </c>
      <c r="R137" s="5" t="str">
        <f ca="1">IF(Tabelle132[[#This Row],[STOPPED
ON]]&lt;&gt;"","STOPPED",IF(AND(Tabelle132[[#This Row],[ACT. VALID
TILL]]&lt;TODAY(),Tabelle132[[#This Row],[ACT. VALID
TILL]]&lt;&gt;""),"INACTIVE",IF(Tabelle132[[#This Row],[Employee]]="NN","RECRUITE",IF(Tabelle132[[#This Row],[ACT. VALID
FROM]]&gt;TODAY(),"INACTIVE","ACTIVE"))))</f>
        <v>ACTIVE</v>
      </c>
      <c r="S137" s="85"/>
      <c r="T137" s="85"/>
      <c r="U137" s="11">
        <f>COUNTIFS(Tabelle2[Function-
No.],Tabelle132[[#This Row],[FUNC.-NO]],Tabelle2[Pers-
No.],Tabelle132[[#This Row],[P-No.]])</f>
        <v>1</v>
      </c>
      <c r="V137" s="89">
        <v>18</v>
      </c>
      <c r="W137" s="11">
        <f>IF(Tabelle132[[#This Row],[WAZ2]]&gt;39,1,Tabelle132[[#This Row],[WAZ2]]/39)/IF(Tabelle132[[#This Row],[SPLIT]]="YES",2,1)</f>
        <v>0.46153846153846156</v>
      </c>
      <c r="X137" s="93">
        <v>5071</v>
      </c>
      <c r="Y137"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137" s="21" cm="1">
        <f t="array" ref="Z13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137"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137" s="21" cm="1">
        <f t="array" ref="AB13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37"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137" s="21" cm="1">
        <f t="array" ref="AD13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137"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137" s="21" cm="1">
        <f t="array" ref="AF13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137"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137" s="21" cm="1">
        <f t="array" ref="AH13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13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0.46153846153846156</v>
      </c>
      <c r="AJ137" s="21" cm="1">
        <f t="array" ref="AJ13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3380.666666666667</v>
      </c>
      <c r="AK13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0.46153846153846156</v>
      </c>
      <c r="AL137" s="21" cm="1">
        <f t="array" ref="AL13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5071</v>
      </c>
      <c r="AM13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0.46153846153846156</v>
      </c>
      <c r="AN137" s="21" cm="1">
        <f t="array" ref="AN13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5071</v>
      </c>
      <c r="AO13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0.46153846153846156</v>
      </c>
      <c r="AP137" s="21" cm="1">
        <f t="array" ref="AP13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5071</v>
      </c>
      <c r="AQ13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0.46153846153846156</v>
      </c>
      <c r="AR137" s="21" cm="1">
        <f t="array" ref="AR13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5071</v>
      </c>
      <c r="AS13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0.46153846153846156</v>
      </c>
      <c r="AT137" s="21" cm="1">
        <f t="array" ref="AT13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5071</v>
      </c>
      <c r="AU13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0.46153846153846156</v>
      </c>
      <c r="AV137" s="21" cm="1">
        <f t="array" ref="AV13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5071</v>
      </c>
      <c r="AW13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37" s="41">
        <f>SUMIFS(Tabelle132[[#This Row],[FTE 01]:[SAL 12]],Tabelle132[[#Headers],[FTE 01]:[SAL 12]],"*" &amp; "SAL" &amp;"*")</f>
        <v>33806.666666666672</v>
      </c>
    </row>
    <row r="138" spans="1:50" ht="20.100000000000001" customHeight="1" x14ac:dyDescent="0.25">
      <c r="A138" s="61" t="s">
        <v>184</v>
      </c>
      <c r="B138" s="113" t="s">
        <v>971</v>
      </c>
      <c r="C138" s="62" t="s">
        <v>53</v>
      </c>
      <c r="D138" s="107" t="s">
        <v>1214</v>
      </c>
      <c r="E138" s="108" t="s">
        <v>1214</v>
      </c>
      <c r="F138" s="63">
        <v>1022</v>
      </c>
      <c r="G138" s="111" t="str">
        <f>VLOOKUP(Tabelle132[[#This Row],[CC
(FIBU)]],INDEX!D:E,2,FALSE)</f>
        <v>Abteilung 41</v>
      </c>
      <c r="H138" s="117" t="s">
        <v>1299</v>
      </c>
      <c r="I138" s="64" t="s">
        <v>54</v>
      </c>
      <c r="J138" s="72">
        <v>41821</v>
      </c>
      <c r="K138" s="72"/>
      <c r="L138" s="73"/>
      <c r="M138" s="77">
        <v>2263</v>
      </c>
      <c r="N138" s="104" t="s">
        <v>1659</v>
      </c>
      <c r="O138" s="78">
        <v>41821</v>
      </c>
      <c r="P138" s="80"/>
      <c r="Q138" s="62" t="s">
        <v>55</v>
      </c>
      <c r="R138" s="5" t="str">
        <f ca="1">IF(Tabelle132[[#This Row],[STOPPED
ON]]&lt;&gt;"","STOPPED",IF(AND(Tabelle132[[#This Row],[ACT. VALID
TILL]]&lt;TODAY(),Tabelle132[[#This Row],[ACT. VALID
TILL]]&lt;&gt;""),"INACTIVE",IF(Tabelle132[[#This Row],[Employee]]="NN","RECRUITE",IF(Tabelle132[[#This Row],[ACT. VALID
FROM]]&gt;TODAY(),"INACTIVE","ACTIVE"))))</f>
        <v>ACTIVE</v>
      </c>
      <c r="S138" s="85"/>
      <c r="T138" s="85"/>
      <c r="U138" s="11">
        <f>COUNTIFS(Tabelle2[Function-
No.],Tabelle132[[#This Row],[FUNC.-NO]],Tabelle2[Pers-
No.],Tabelle132[[#This Row],[P-No.]])</f>
        <v>1</v>
      </c>
      <c r="V138" s="89">
        <v>39</v>
      </c>
      <c r="W138" s="11">
        <f>IF(Tabelle132[[#This Row],[WAZ2]]&gt;39,1,Tabelle132[[#This Row],[WAZ2]]/39)/IF(Tabelle132[[#This Row],[SPLIT]]="YES",2,1)</f>
        <v>1</v>
      </c>
      <c r="X138" s="93">
        <v>5480</v>
      </c>
      <c r="Y138"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138" s="21" cm="1">
        <f t="array" ref="Z13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138"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138" s="21" cm="1">
        <f t="array" ref="AB13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38"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138" s="21" cm="1">
        <f t="array" ref="AD13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138"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138" s="21" cm="1">
        <f t="array" ref="AF13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138"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138" s="21" cm="1">
        <f t="array" ref="AH13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138"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138" s="21" cm="1">
        <f t="array" ref="AJ13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38"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138" s="21" cm="1">
        <f t="array" ref="AL13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38" s="36" t="str">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FZ</v>
      </c>
      <c r="AN138" s="21" cm="1">
        <f t="array" ref="AN13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38" s="36" t="str">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FZ</v>
      </c>
      <c r="AP138" s="21" cm="1">
        <f t="array" ref="AP13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38" s="36" t="str">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FZ</v>
      </c>
      <c r="AR138" s="21" cm="1">
        <f t="array" ref="AR13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38" s="36" t="str">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FZ</v>
      </c>
      <c r="AT138" s="21" cm="1">
        <f t="array" ref="AT13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3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38" s="21" cm="1">
        <f t="array" ref="AV13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3181.9354838709673</v>
      </c>
      <c r="AW13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38" s="41">
        <f>SUMIFS(Tabelle132[[#This Row],[FTE 01]:[SAL 12]],Tabelle132[[#Headers],[FTE 01]:[SAL 12]],"*" &amp; "SAL" &amp;"*")</f>
        <v>3181.9354838709673</v>
      </c>
    </row>
    <row r="139" spans="1:50" ht="20.100000000000001" customHeight="1" x14ac:dyDescent="0.25">
      <c r="A139" s="61" t="s">
        <v>183</v>
      </c>
      <c r="B139" s="113" t="s">
        <v>954</v>
      </c>
      <c r="C139" s="62" t="s">
        <v>53</v>
      </c>
      <c r="D139" s="107" t="s">
        <v>1214</v>
      </c>
      <c r="E139" s="108" t="s">
        <v>1214</v>
      </c>
      <c r="F139" s="63">
        <v>1022</v>
      </c>
      <c r="G139" s="111" t="str">
        <f>VLOOKUP(Tabelle132[[#This Row],[CC
(FIBU)]],INDEX!D:E,2,FALSE)</f>
        <v>Abteilung 41</v>
      </c>
      <c r="H139" s="117" t="s">
        <v>1299</v>
      </c>
      <c r="I139" s="64" t="s">
        <v>54</v>
      </c>
      <c r="J139" s="72">
        <v>43009</v>
      </c>
      <c r="K139" s="72"/>
      <c r="L139" s="73"/>
      <c r="M139" s="77">
        <v>2426</v>
      </c>
      <c r="N139" s="104" t="s">
        <v>1822</v>
      </c>
      <c r="O139" s="78">
        <v>43009</v>
      </c>
      <c r="P139" s="80"/>
      <c r="Q139" s="62" t="s">
        <v>55</v>
      </c>
      <c r="R139" s="5" t="str">
        <f ca="1">IF(Tabelle132[[#This Row],[STOPPED
ON]]&lt;&gt;"","STOPPED",IF(AND(Tabelle132[[#This Row],[ACT. VALID
TILL]]&lt;TODAY(),Tabelle132[[#This Row],[ACT. VALID
TILL]]&lt;&gt;""),"INACTIVE",IF(Tabelle132[[#This Row],[Employee]]="NN","RECRUITE",IF(Tabelle132[[#This Row],[ACT. VALID
FROM]]&gt;TODAY(),"INACTIVE","ACTIVE"))))</f>
        <v>ACTIVE</v>
      </c>
      <c r="S139" s="85"/>
      <c r="T139" s="85"/>
      <c r="U139" s="11">
        <f>COUNTIFS(Tabelle2[Function-
No.],Tabelle132[[#This Row],[FUNC.-NO]],Tabelle2[Pers-
No.],Tabelle132[[#This Row],[P-No.]])</f>
        <v>0</v>
      </c>
      <c r="V139" s="89">
        <v>24</v>
      </c>
      <c r="W139" s="11">
        <f>IF(Tabelle132[[#This Row],[WAZ2]]&gt;39,1,Tabelle132[[#This Row],[WAZ2]]/39)/IF(Tabelle132[[#This Row],[SPLIT]]="YES",2,1)</f>
        <v>0.61538461538461542</v>
      </c>
      <c r="X139" s="93">
        <v>5073</v>
      </c>
      <c r="Y13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0.61538461538461542</v>
      </c>
      <c r="Z139" s="21" cm="1">
        <f t="array" ref="Z13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5073</v>
      </c>
      <c r="AA13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0.61538461538461542</v>
      </c>
      <c r="AB139" s="21" cm="1">
        <f t="array" ref="AB13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5073</v>
      </c>
      <c r="AC13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0.61538461538461542</v>
      </c>
      <c r="AD139" s="21" cm="1">
        <f t="array" ref="AD13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5073</v>
      </c>
      <c r="AE13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0.61538461538461542</v>
      </c>
      <c r="AF139" s="21" cm="1">
        <f t="array" ref="AF13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5073</v>
      </c>
      <c r="AG13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0.61538461538461542</v>
      </c>
      <c r="AH139" s="21" cm="1">
        <f t="array" ref="AH13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5073</v>
      </c>
      <c r="AI13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0.61538461538461542</v>
      </c>
      <c r="AJ139" s="21" cm="1">
        <f t="array" ref="AJ13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5073</v>
      </c>
      <c r="AK13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0.61538461538461542</v>
      </c>
      <c r="AL139" s="21" cm="1">
        <f t="array" ref="AL13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5073</v>
      </c>
      <c r="AM13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0.61538461538461542</v>
      </c>
      <c r="AN139" s="21" cm="1">
        <f t="array" ref="AN13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5073</v>
      </c>
      <c r="AO13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0.61538461538461542</v>
      </c>
      <c r="AP139" s="21" cm="1">
        <f t="array" ref="AP13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5073</v>
      </c>
      <c r="AQ13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0.61538461538461542</v>
      </c>
      <c r="AR139" s="21" cm="1">
        <f t="array" ref="AR13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5073</v>
      </c>
      <c r="AS13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0.61538461538461542</v>
      </c>
      <c r="AT139" s="21" cm="1">
        <f t="array" ref="AT13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5073</v>
      </c>
      <c r="AU13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0.61538461538461542</v>
      </c>
      <c r="AV139" s="21" cm="1">
        <f t="array" ref="AV13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5073</v>
      </c>
      <c r="AW13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39" s="41">
        <f>SUMIFS(Tabelle132[[#This Row],[FTE 01]:[SAL 12]],Tabelle132[[#Headers],[FTE 01]:[SAL 12]],"*" &amp; "SAL" &amp;"*")</f>
        <v>60876</v>
      </c>
    </row>
    <row r="140" spans="1:50" ht="20.100000000000001" customHeight="1" x14ac:dyDescent="0.25">
      <c r="A140" s="61" t="s">
        <v>190</v>
      </c>
      <c r="B140" s="113" t="s">
        <v>1063</v>
      </c>
      <c r="C140" s="62" t="s">
        <v>53</v>
      </c>
      <c r="D140" s="107" t="s">
        <v>1214</v>
      </c>
      <c r="E140" s="108" t="s">
        <v>1214</v>
      </c>
      <c r="F140" s="63">
        <v>1023</v>
      </c>
      <c r="G140" s="111" t="str">
        <f>VLOOKUP(Tabelle132[[#This Row],[CC
(FIBU)]],INDEX!D:E,2,FALSE)</f>
        <v>Abteilung 42</v>
      </c>
      <c r="H140" s="117" t="s">
        <v>1382</v>
      </c>
      <c r="I140" s="64" t="s">
        <v>54</v>
      </c>
      <c r="J140" s="72">
        <v>38187</v>
      </c>
      <c r="K140" s="72"/>
      <c r="L140" s="73"/>
      <c r="M140" s="77">
        <v>2106</v>
      </c>
      <c r="N140" s="104" t="s">
        <v>1502</v>
      </c>
      <c r="O140" s="78">
        <v>38187</v>
      </c>
      <c r="P140" s="80"/>
      <c r="Q140" s="62" t="s">
        <v>55</v>
      </c>
      <c r="R140" s="5" t="str">
        <f ca="1">IF(Tabelle132[[#This Row],[STOPPED
ON]]&lt;&gt;"","STOPPED",IF(AND(Tabelle132[[#This Row],[ACT. VALID
TILL]]&lt;TODAY(),Tabelle132[[#This Row],[ACT. VALID
TILL]]&lt;&gt;""),"INACTIVE",IF(Tabelle132[[#This Row],[Employee]]="NN","RECRUITE",IF(Tabelle132[[#This Row],[ACT. VALID
FROM]]&gt;TODAY(),"INACTIVE","ACTIVE"))))</f>
        <v>ACTIVE</v>
      </c>
      <c r="S140" s="85"/>
      <c r="T140" s="85"/>
      <c r="U140" s="11">
        <f>COUNTIFS(Tabelle2[Function-
No.],Tabelle132[[#This Row],[FUNC.-NO]],Tabelle2[Pers-
No.],Tabelle132[[#This Row],[P-No.]])</f>
        <v>0</v>
      </c>
      <c r="V140" s="89">
        <v>39</v>
      </c>
      <c r="W140" s="11">
        <f>IF(Tabelle132[[#This Row],[WAZ2]]&gt;39,1,Tabelle132[[#This Row],[WAZ2]]/39)/IF(Tabelle132[[#This Row],[SPLIT]]="YES",2,1)</f>
        <v>1</v>
      </c>
      <c r="X140" s="93">
        <v>5186</v>
      </c>
      <c r="Y14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40" s="21" cm="1">
        <f t="array" ref="Z14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5186</v>
      </c>
      <c r="AA14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40" s="21" cm="1">
        <f t="array" ref="AB14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5186</v>
      </c>
      <c r="AC14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40" s="21" cm="1">
        <f t="array" ref="AD14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5186</v>
      </c>
      <c r="AE14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40" s="21" cm="1">
        <f t="array" ref="AF14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5186</v>
      </c>
      <c r="AG14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40" s="21" cm="1">
        <f t="array" ref="AH14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5186</v>
      </c>
      <c r="AI14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40" s="21" cm="1">
        <f t="array" ref="AJ14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5186</v>
      </c>
      <c r="AK14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40" s="21" cm="1">
        <f t="array" ref="AL14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5186</v>
      </c>
      <c r="AM14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40" s="21" cm="1">
        <f t="array" ref="AN14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5186</v>
      </c>
      <c r="AO14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40" s="21" cm="1">
        <f t="array" ref="AP14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5186</v>
      </c>
      <c r="AQ14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40" s="21" cm="1">
        <f t="array" ref="AR14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5186</v>
      </c>
      <c r="AS14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40" s="21" cm="1">
        <f t="array" ref="AT14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5186</v>
      </c>
      <c r="AU14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40" s="21" cm="1">
        <f t="array" ref="AV14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5186</v>
      </c>
      <c r="AW14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40" s="41">
        <f>SUMIFS(Tabelle132[[#This Row],[FTE 01]:[SAL 12]],Tabelle132[[#Headers],[FTE 01]:[SAL 12]],"*" &amp; "SAL" &amp;"*")</f>
        <v>62232</v>
      </c>
    </row>
    <row r="141" spans="1:50" ht="20.100000000000001" customHeight="1" x14ac:dyDescent="0.25">
      <c r="A141" s="61" t="s">
        <v>192</v>
      </c>
      <c r="B141" s="113" t="s">
        <v>1063</v>
      </c>
      <c r="C141" s="62" t="s">
        <v>53</v>
      </c>
      <c r="D141" s="107" t="s">
        <v>1214</v>
      </c>
      <c r="E141" s="108" t="s">
        <v>1214</v>
      </c>
      <c r="F141" s="63">
        <v>1023</v>
      </c>
      <c r="G141" s="111" t="str">
        <f>VLOOKUP(Tabelle132[[#This Row],[CC
(FIBU)]],INDEX!D:E,2,FALSE)</f>
        <v>Abteilung 42</v>
      </c>
      <c r="H141" s="117" t="s">
        <v>1383</v>
      </c>
      <c r="I141" s="64" t="s">
        <v>54</v>
      </c>
      <c r="J141" s="72">
        <v>38033</v>
      </c>
      <c r="K141" s="72"/>
      <c r="L141" s="73"/>
      <c r="M141" s="77">
        <v>2107</v>
      </c>
      <c r="N141" s="104" t="s">
        <v>1503</v>
      </c>
      <c r="O141" s="78">
        <v>38033</v>
      </c>
      <c r="P141" s="80"/>
      <c r="Q141" s="62" t="s">
        <v>55</v>
      </c>
      <c r="R141" s="5" t="str">
        <f ca="1">IF(Tabelle132[[#This Row],[STOPPED
ON]]&lt;&gt;"","STOPPED",IF(AND(Tabelle132[[#This Row],[ACT. VALID
TILL]]&lt;TODAY(),Tabelle132[[#This Row],[ACT. VALID
TILL]]&lt;&gt;""),"INACTIVE",IF(Tabelle132[[#This Row],[Employee]]="NN","RECRUITE",IF(Tabelle132[[#This Row],[ACT. VALID
FROM]]&gt;TODAY(),"INACTIVE","ACTIVE"))))</f>
        <v>ACTIVE</v>
      </c>
      <c r="S141" s="85"/>
      <c r="T141" s="85"/>
      <c r="U141" s="11">
        <f>COUNTIFS(Tabelle2[Function-
No.],Tabelle132[[#This Row],[FUNC.-NO]],Tabelle2[Pers-
No.],Tabelle132[[#This Row],[P-No.]])</f>
        <v>0</v>
      </c>
      <c r="V141" s="89">
        <v>16</v>
      </c>
      <c r="W141" s="11">
        <f>IF(Tabelle132[[#This Row],[WAZ2]]&gt;39,1,Tabelle132[[#This Row],[WAZ2]]/39)/IF(Tabelle132[[#This Row],[SPLIT]]="YES",2,1)</f>
        <v>0.41025641025641024</v>
      </c>
      <c r="X141" s="93">
        <v>5065</v>
      </c>
      <c r="Y14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0.41025641025641024</v>
      </c>
      <c r="Z141" s="21" cm="1">
        <f t="array" ref="Z14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5065</v>
      </c>
      <c r="AA14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0.41025641025641024</v>
      </c>
      <c r="AB141" s="21" cm="1">
        <f t="array" ref="AB14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5065</v>
      </c>
      <c r="AC14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0.41025641025641024</v>
      </c>
      <c r="AD141" s="21" cm="1">
        <f t="array" ref="AD14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5065</v>
      </c>
      <c r="AE14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0.41025641025641024</v>
      </c>
      <c r="AF141" s="21" cm="1">
        <f t="array" ref="AF14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5065</v>
      </c>
      <c r="AG14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0.41025641025641024</v>
      </c>
      <c r="AH141" s="21" cm="1">
        <f t="array" ref="AH14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5065</v>
      </c>
      <c r="AI14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0.41025641025641024</v>
      </c>
      <c r="AJ141" s="21" cm="1">
        <f t="array" ref="AJ14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5065</v>
      </c>
      <c r="AK14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0.41025641025641024</v>
      </c>
      <c r="AL141" s="21" cm="1">
        <f t="array" ref="AL14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5065</v>
      </c>
      <c r="AM14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0.41025641025641024</v>
      </c>
      <c r="AN141" s="21" cm="1">
        <f t="array" ref="AN14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5065</v>
      </c>
      <c r="AO14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0.41025641025641024</v>
      </c>
      <c r="AP141" s="21" cm="1">
        <f t="array" ref="AP14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5065</v>
      </c>
      <c r="AQ14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0.41025641025641024</v>
      </c>
      <c r="AR141" s="21" cm="1">
        <f t="array" ref="AR14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5065</v>
      </c>
      <c r="AS14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0.41025641025641024</v>
      </c>
      <c r="AT141" s="21" cm="1">
        <f t="array" ref="AT14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5065</v>
      </c>
      <c r="AU14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0.41025641025641024</v>
      </c>
      <c r="AV141" s="21" cm="1">
        <f t="array" ref="AV14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5065</v>
      </c>
      <c r="AW14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41" s="41">
        <f>SUMIFS(Tabelle132[[#This Row],[FTE 01]:[SAL 12]],Tabelle132[[#Headers],[FTE 01]:[SAL 12]],"*" &amp; "SAL" &amp;"*")</f>
        <v>60780</v>
      </c>
    </row>
    <row r="142" spans="1:50" ht="20.100000000000001" customHeight="1" x14ac:dyDescent="0.25">
      <c r="A142" s="61" t="s">
        <v>189</v>
      </c>
      <c r="B142" s="113" t="s">
        <v>1063</v>
      </c>
      <c r="C142" s="62" t="s">
        <v>53</v>
      </c>
      <c r="D142" s="107" t="s">
        <v>1214</v>
      </c>
      <c r="E142" s="108" t="s">
        <v>1214</v>
      </c>
      <c r="F142" s="63">
        <v>1023</v>
      </c>
      <c r="G142" s="111" t="str">
        <f>VLOOKUP(Tabelle132[[#This Row],[CC
(FIBU)]],INDEX!D:E,2,FALSE)</f>
        <v>Abteilung 42</v>
      </c>
      <c r="H142" s="117" t="s">
        <v>1383</v>
      </c>
      <c r="I142" s="64" t="s">
        <v>54</v>
      </c>
      <c r="J142" s="72">
        <v>41518</v>
      </c>
      <c r="K142" s="72"/>
      <c r="L142" s="73"/>
      <c r="M142" s="77">
        <v>2241</v>
      </c>
      <c r="N142" s="104" t="s">
        <v>1637</v>
      </c>
      <c r="O142" s="78">
        <v>41518</v>
      </c>
      <c r="P142" s="80"/>
      <c r="Q142" s="62" t="s">
        <v>55</v>
      </c>
      <c r="R142" s="5" t="str">
        <f ca="1">IF(Tabelle132[[#This Row],[STOPPED
ON]]&lt;&gt;"","STOPPED",IF(AND(Tabelle132[[#This Row],[ACT. VALID
TILL]]&lt;TODAY(),Tabelle132[[#This Row],[ACT. VALID
TILL]]&lt;&gt;""),"INACTIVE",IF(Tabelle132[[#This Row],[Employee]]="NN","RECRUITE",IF(Tabelle132[[#This Row],[ACT. VALID
FROM]]&gt;TODAY(),"INACTIVE","ACTIVE"))))</f>
        <v>ACTIVE</v>
      </c>
      <c r="S142" s="85"/>
      <c r="T142" s="85"/>
      <c r="U142" s="11">
        <f>COUNTIFS(Tabelle2[Function-
No.],Tabelle132[[#This Row],[FUNC.-NO]],Tabelle2[Pers-
No.],Tabelle132[[#This Row],[P-No.]])</f>
        <v>0</v>
      </c>
      <c r="V142" s="89">
        <v>39</v>
      </c>
      <c r="W142" s="11">
        <f>IF(Tabelle132[[#This Row],[WAZ2]]&gt;39,1,Tabelle132[[#This Row],[WAZ2]]/39)/IF(Tabelle132[[#This Row],[SPLIT]]="YES",2,1)</f>
        <v>1</v>
      </c>
      <c r="X142" s="93">
        <v>5114</v>
      </c>
      <c r="Y14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42" s="21" cm="1">
        <f t="array" ref="Z14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5114</v>
      </c>
      <c r="AA14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42" s="21" cm="1">
        <f t="array" ref="AB14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5114</v>
      </c>
      <c r="AC14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42" s="21" cm="1">
        <f t="array" ref="AD14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5114</v>
      </c>
      <c r="AE14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42" s="21" cm="1">
        <f t="array" ref="AF14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5114</v>
      </c>
      <c r="AG14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42" s="21" cm="1">
        <f t="array" ref="AH14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5114</v>
      </c>
      <c r="AI14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42" s="21" cm="1">
        <f t="array" ref="AJ14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5114</v>
      </c>
      <c r="AK14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42" s="21" cm="1">
        <f t="array" ref="AL14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5114</v>
      </c>
      <c r="AM14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42" s="21" cm="1">
        <f t="array" ref="AN14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5114</v>
      </c>
      <c r="AO14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42" s="21" cm="1">
        <f t="array" ref="AP14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5114</v>
      </c>
      <c r="AQ14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42" s="21" cm="1">
        <f t="array" ref="AR14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5114</v>
      </c>
      <c r="AS14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42" s="21" cm="1">
        <f t="array" ref="AT14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5114</v>
      </c>
      <c r="AU14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42" s="21" cm="1">
        <f t="array" ref="AV14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5114</v>
      </c>
      <c r="AW14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42" s="41">
        <f>SUMIFS(Tabelle132[[#This Row],[FTE 01]:[SAL 12]],Tabelle132[[#Headers],[FTE 01]:[SAL 12]],"*" &amp; "SAL" &amp;"*")</f>
        <v>61368</v>
      </c>
    </row>
    <row r="143" spans="1:50" ht="20.100000000000001" customHeight="1" x14ac:dyDescent="0.25">
      <c r="A143" s="61" t="s">
        <v>191</v>
      </c>
      <c r="B143" s="113" t="s">
        <v>1063</v>
      </c>
      <c r="C143" s="62" t="s">
        <v>53</v>
      </c>
      <c r="D143" s="107" t="s">
        <v>1214</v>
      </c>
      <c r="E143" s="108" t="s">
        <v>1214</v>
      </c>
      <c r="F143" s="63">
        <v>1023</v>
      </c>
      <c r="G143" s="111" t="str">
        <f>VLOOKUP(Tabelle132[[#This Row],[CC
(FIBU)]],INDEX!D:E,2,FALSE)</f>
        <v>Abteilung 42</v>
      </c>
      <c r="H143" s="117" t="s">
        <v>1383</v>
      </c>
      <c r="I143" s="64" t="s">
        <v>54</v>
      </c>
      <c r="J143" s="72">
        <v>41883</v>
      </c>
      <c r="K143" s="72"/>
      <c r="L143" s="73"/>
      <c r="M143" s="77">
        <v>2269</v>
      </c>
      <c r="N143" s="104" t="s">
        <v>1665</v>
      </c>
      <c r="O143" s="78">
        <v>41883</v>
      </c>
      <c r="P143" s="80"/>
      <c r="Q143" s="62" t="s">
        <v>55</v>
      </c>
      <c r="R143" s="5" t="str">
        <f ca="1">IF(Tabelle132[[#This Row],[STOPPED
ON]]&lt;&gt;"","STOPPED",IF(AND(Tabelle132[[#This Row],[ACT. VALID
TILL]]&lt;TODAY(),Tabelle132[[#This Row],[ACT. VALID
TILL]]&lt;&gt;""),"INACTIVE",IF(Tabelle132[[#This Row],[Employee]]="NN","RECRUITE",IF(Tabelle132[[#This Row],[ACT. VALID
FROM]]&gt;TODAY(),"INACTIVE","ACTIVE"))))</f>
        <v>ACTIVE</v>
      </c>
      <c r="S143" s="85"/>
      <c r="T143" s="85"/>
      <c r="U143" s="11">
        <f>COUNTIFS(Tabelle2[Function-
No.],Tabelle132[[#This Row],[FUNC.-NO]],Tabelle2[Pers-
No.],Tabelle132[[#This Row],[P-No.]])</f>
        <v>0</v>
      </c>
      <c r="V143" s="89">
        <v>39</v>
      </c>
      <c r="W143" s="11">
        <f>IF(Tabelle132[[#This Row],[WAZ2]]&gt;39,1,Tabelle132[[#This Row],[WAZ2]]/39)/IF(Tabelle132[[#This Row],[SPLIT]]="YES",2,1)</f>
        <v>1</v>
      </c>
      <c r="X143" s="93">
        <v>5101</v>
      </c>
      <c r="Y14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43" s="21" cm="1">
        <f t="array" ref="Z14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5101</v>
      </c>
      <c r="AA14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43" s="21" cm="1">
        <f t="array" ref="AB14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5101</v>
      </c>
      <c r="AC14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43" s="21" cm="1">
        <f t="array" ref="AD14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5101</v>
      </c>
      <c r="AE14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43" s="21" cm="1">
        <f t="array" ref="AF14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5101</v>
      </c>
      <c r="AG14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43" s="21" cm="1">
        <f t="array" ref="AH14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5101</v>
      </c>
      <c r="AI14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43" s="21" cm="1">
        <f t="array" ref="AJ14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5101</v>
      </c>
      <c r="AK14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43" s="21" cm="1">
        <f t="array" ref="AL14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5101</v>
      </c>
      <c r="AM14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43" s="21" cm="1">
        <f t="array" ref="AN14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5101</v>
      </c>
      <c r="AO14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43" s="21" cm="1">
        <f t="array" ref="AP14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5101</v>
      </c>
      <c r="AQ14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43" s="21" cm="1">
        <f t="array" ref="AR14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5101</v>
      </c>
      <c r="AS14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43" s="21" cm="1">
        <f t="array" ref="AT14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5101</v>
      </c>
      <c r="AU14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43" s="21" cm="1">
        <f t="array" ref="AV14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5101</v>
      </c>
      <c r="AW14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43" s="41">
        <f>SUMIFS(Tabelle132[[#This Row],[FTE 01]:[SAL 12]],Tabelle132[[#Headers],[FTE 01]:[SAL 12]],"*" &amp; "SAL" &amp;"*")</f>
        <v>61212</v>
      </c>
    </row>
    <row r="144" spans="1:50" ht="20.100000000000001" customHeight="1" x14ac:dyDescent="0.25">
      <c r="A144" s="61" t="s">
        <v>188</v>
      </c>
      <c r="B144" s="113" t="s">
        <v>1063</v>
      </c>
      <c r="C144" s="62" t="s">
        <v>53</v>
      </c>
      <c r="D144" s="107" t="s">
        <v>1214</v>
      </c>
      <c r="E144" s="108" t="s">
        <v>1214</v>
      </c>
      <c r="F144" s="63">
        <v>1023</v>
      </c>
      <c r="G144" s="111" t="str">
        <f>VLOOKUP(Tabelle132[[#This Row],[CC
(FIBU)]],INDEX!D:E,2,FALSE)</f>
        <v>Abteilung 42</v>
      </c>
      <c r="H144" s="117" t="s">
        <v>1383</v>
      </c>
      <c r="I144" s="64" t="s">
        <v>54</v>
      </c>
      <c r="J144" s="72">
        <v>42968</v>
      </c>
      <c r="K144" s="72"/>
      <c r="L144" s="73"/>
      <c r="M144" s="77">
        <v>2408</v>
      </c>
      <c r="N144" s="104" t="s">
        <v>1804</v>
      </c>
      <c r="O144" s="78">
        <v>42968</v>
      </c>
      <c r="P144" s="80"/>
      <c r="Q144" s="62" t="s">
        <v>55</v>
      </c>
      <c r="R144" s="5" t="str">
        <f ca="1">IF(Tabelle132[[#This Row],[STOPPED
ON]]&lt;&gt;"","STOPPED",IF(AND(Tabelle132[[#This Row],[ACT. VALID
TILL]]&lt;TODAY(),Tabelle132[[#This Row],[ACT. VALID
TILL]]&lt;&gt;""),"INACTIVE",IF(Tabelle132[[#This Row],[Employee]]="NN","RECRUITE",IF(Tabelle132[[#This Row],[ACT. VALID
FROM]]&gt;TODAY(),"INACTIVE","ACTIVE"))))</f>
        <v>ACTIVE</v>
      </c>
      <c r="S144" s="85"/>
      <c r="T144" s="85"/>
      <c r="U144" s="11">
        <f>COUNTIFS(Tabelle2[Function-
No.],Tabelle132[[#This Row],[FUNC.-NO]],Tabelle2[Pers-
No.],Tabelle132[[#This Row],[P-No.]])</f>
        <v>0</v>
      </c>
      <c r="V144" s="89">
        <v>39</v>
      </c>
      <c r="W144" s="11">
        <f>IF(Tabelle132[[#This Row],[WAZ2]]&gt;39,1,Tabelle132[[#This Row],[WAZ2]]/39)/IF(Tabelle132[[#This Row],[SPLIT]]="YES",2,1)</f>
        <v>1</v>
      </c>
      <c r="X144" s="93">
        <v>5321</v>
      </c>
      <c r="Y14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44" s="21" cm="1">
        <f t="array" ref="Z14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5321</v>
      </c>
      <c r="AA14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44" s="21" cm="1">
        <f t="array" ref="AB14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5321</v>
      </c>
      <c r="AC14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44" s="21" cm="1">
        <f t="array" ref="AD14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5321</v>
      </c>
      <c r="AE14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44" s="21" cm="1">
        <f t="array" ref="AF14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5321</v>
      </c>
      <c r="AG14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44" s="21" cm="1">
        <f t="array" ref="AH14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5321</v>
      </c>
      <c r="AI14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44" s="21" cm="1">
        <f t="array" ref="AJ14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5321</v>
      </c>
      <c r="AK14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44" s="21" cm="1">
        <f t="array" ref="AL14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5321</v>
      </c>
      <c r="AM14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44" s="21" cm="1">
        <f t="array" ref="AN14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5321</v>
      </c>
      <c r="AO14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44" s="21" cm="1">
        <f t="array" ref="AP14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5321</v>
      </c>
      <c r="AQ14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44" s="21" cm="1">
        <f t="array" ref="AR14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5321</v>
      </c>
      <c r="AS14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44" s="21" cm="1">
        <f t="array" ref="AT14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5321</v>
      </c>
      <c r="AU14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44" s="21" cm="1">
        <f t="array" ref="AV14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5321</v>
      </c>
      <c r="AW14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44" s="41">
        <f>SUMIFS(Tabelle132[[#This Row],[FTE 01]:[SAL 12]],Tabelle132[[#Headers],[FTE 01]:[SAL 12]],"*" &amp; "SAL" &amp;"*")</f>
        <v>63852</v>
      </c>
    </row>
    <row r="145" spans="1:50" ht="20.100000000000001" customHeight="1" x14ac:dyDescent="0.25">
      <c r="A145" s="61" t="s">
        <v>196</v>
      </c>
      <c r="B145" s="113" t="s">
        <v>970</v>
      </c>
      <c r="C145" s="62" t="s">
        <v>53</v>
      </c>
      <c r="D145" s="107" t="s">
        <v>1215</v>
      </c>
      <c r="E145" s="108" t="s">
        <v>1215</v>
      </c>
      <c r="F145" s="63">
        <v>1030</v>
      </c>
      <c r="G145" s="111" t="str">
        <f>VLOOKUP(Tabelle132[[#This Row],[CC
(FIBU)]],INDEX!D:E,2,FALSE)</f>
        <v>Abteilung 33</v>
      </c>
      <c r="H145" s="117" t="s">
        <v>1361</v>
      </c>
      <c r="I145" s="64" t="s">
        <v>54</v>
      </c>
      <c r="J145" s="72">
        <v>36951</v>
      </c>
      <c r="K145" s="72"/>
      <c r="L145" s="73"/>
      <c r="M145" s="77">
        <v>2074</v>
      </c>
      <c r="N145" s="104" t="s">
        <v>1470</v>
      </c>
      <c r="O145" s="78">
        <v>36951</v>
      </c>
      <c r="P145" s="80"/>
      <c r="Q145" s="62" t="s">
        <v>55</v>
      </c>
      <c r="R145" s="5" t="str">
        <f ca="1">IF(Tabelle132[[#This Row],[STOPPED
ON]]&lt;&gt;"","STOPPED",IF(AND(Tabelle132[[#This Row],[ACT. VALID
TILL]]&lt;TODAY(),Tabelle132[[#This Row],[ACT. VALID
TILL]]&lt;&gt;""),"INACTIVE",IF(Tabelle132[[#This Row],[Employee]]="NN","RECRUITE",IF(Tabelle132[[#This Row],[ACT. VALID
FROM]]&gt;TODAY(),"INACTIVE","ACTIVE"))))</f>
        <v>ACTIVE</v>
      </c>
      <c r="S145" s="85"/>
      <c r="T145" s="85"/>
      <c r="U145" s="11">
        <f>COUNTIFS(Tabelle2[Function-
No.],Tabelle132[[#This Row],[FUNC.-NO]],Tabelle2[Pers-
No.],Tabelle132[[#This Row],[P-No.]])</f>
        <v>0</v>
      </c>
      <c r="V145" s="89">
        <v>39</v>
      </c>
      <c r="W145" s="11">
        <f>IF(Tabelle132[[#This Row],[WAZ2]]&gt;39,1,Tabelle132[[#This Row],[WAZ2]]/39)/IF(Tabelle132[[#This Row],[SPLIT]]="YES",2,1)</f>
        <v>1</v>
      </c>
      <c r="X145" s="93">
        <v>5373</v>
      </c>
      <c r="Y14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45" s="21" cm="1">
        <f t="array" ref="Z14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5373</v>
      </c>
      <c r="AA14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45" s="21" cm="1">
        <f t="array" ref="AB14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5373</v>
      </c>
      <c r="AC14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45" s="21" cm="1">
        <f t="array" ref="AD14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5373</v>
      </c>
      <c r="AE14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45" s="21" cm="1">
        <f t="array" ref="AF14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5373</v>
      </c>
      <c r="AG14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45" s="21" cm="1">
        <f t="array" ref="AH14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5373</v>
      </c>
      <c r="AI14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45" s="21" cm="1">
        <f t="array" ref="AJ14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5373</v>
      </c>
      <c r="AK14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45" s="21" cm="1">
        <f t="array" ref="AL14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5373</v>
      </c>
      <c r="AM14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45" s="21" cm="1">
        <f t="array" ref="AN14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5373</v>
      </c>
      <c r="AO14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45" s="21" cm="1">
        <f t="array" ref="AP14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5373</v>
      </c>
      <c r="AQ14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45" s="21" cm="1">
        <f t="array" ref="AR14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5373</v>
      </c>
      <c r="AS14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45" s="21" cm="1">
        <f t="array" ref="AT14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5373</v>
      </c>
      <c r="AU14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45" s="21" cm="1">
        <f t="array" ref="AV14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5373</v>
      </c>
      <c r="AW14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45" s="41">
        <f>SUMIFS(Tabelle132[[#This Row],[FTE 01]:[SAL 12]],Tabelle132[[#Headers],[FTE 01]:[SAL 12]],"*" &amp; "SAL" &amp;"*")</f>
        <v>64476</v>
      </c>
    </row>
    <row r="146" spans="1:50" ht="20.100000000000001" customHeight="1" x14ac:dyDescent="0.25">
      <c r="A146" s="61" t="s">
        <v>199</v>
      </c>
      <c r="B146" s="113" t="s">
        <v>1059</v>
      </c>
      <c r="C146" s="62" t="s">
        <v>53</v>
      </c>
      <c r="D146" s="107" t="s">
        <v>1215</v>
      </c>
      <c r="E146" s="108" t="s">
        <v>1215</v>
      </c>
      <c r="F146" s="63">
        <v>1030</v>
      </c>
      <c r="G146" s="111" t="str">
        <f>VLOOKUP(Tabelle132[[#This Row],[CC
(FIBU)]],INDEX!D:E,2,FALSE)</f>
        <v>Abteilung 33</v>
      </c>
      <c r="H146" s="117" t="s">
        <v>1380</v>
      </c>
      <c r="I146" s="64" t="s">
        <v>54</v>
      </c>
      <c r="J146" s="72">
        <v>36971</v>
      </c>
      <c r="K146" s="72"/>
      <c r="L146" s="73"/>
      <c r="M146" s="77">
        <v>2076</v>
      </c>
      <c r="N146" s="104" t="s">
        <v>1472</v>
      </c>
      <c r="O146" s="78">
        <v>36971</v>
      </c>
      <c r="P146" s="80"/>
      <c r="Q146" s="62" t="s">
        <v>55</v>
      </c>
      <c r="R146" s="5" t="str">
        <f ca="1">IF(Tabelle132[[#This Row],[STOPPED
ON]]&lt;&gt;"","STOPPED",IF(AND(Tabelle132[[#This Row],[ACT. VALID
TILL]]&lt;TODAY(),Tabelle132[[#This Row],[ACT. VALID
TILL]]&lt;&gt;""),"INACTIVE",IF(Tabelle132[[#This Row],[Employee]]="NN","RECRUITE",IF(Tabelle132[[#This Row],[ACT. VALID
FROM]]&gt;TODAY(),"INACTIVE","ACTIVE"))))</f>
        <v>ACTIVE</v>
      </c>
      <c r="S146" s="85"/>
      <c r="T146" s="85"/>
      <c r="U146" s="11">
        <f>COUNTIFS(Tabelle2[Function-
No.],Tabelle132[[#This Row],[FUNC.-NO]],Tabelle2[Pers-
No.],Tabelle132[[#This Row],[P-No.]])</f>
        <v>0</v>
      </c>
      <c r="V146" s="89">
        <v>24</v>
      </c>
      <c r="W146" s="11">
        <f>IF(Tabelle132[[#This Row],[WAZ2]]&gt;39,1,Tabelle132[[#This Row],[WAZ2]]/39)/IF(Tabelle132[[#This Row],[SPLIT]]="YES",2,1)</f>
        <v>0.61538461538461542</v>
      </c>
      <c r="X146" s="93">
        <v>5159</v>
      </c>
      <c r="Y14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0.61538461538461542</v>
      </c>
      <c r="Z146" s="21" cm="1">
        <f t="array" ref="Z14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5159</v>
      </c>
      <c r="AA14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0.61538461538461542</v>
      </c>
      <c r="AB146" s="21" cm="1">
        <f t="array" ref="AB14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5159</v>
      </c>
      <c r="AC14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0.61538461538461542</v>
      </c>
      <c r="AD146" s="21" cm="1">
        <f t="array" ref="AD14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5159</v>
      </c>
      <c r="AE14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0.61538461538461542</v>
      </c>
      <c r="AF146" s="21" cm="1">
        <f t="array" ref="AF14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5159</v>
      </c>
      <c r="AG14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0.61538461538461542</v>
      </c>
      <c r="AH146" s="21" cm="1">
        <f t="array" ref="AH14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5159</v>
      </c>
      <c r="AI14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0.61538461538461542</v>
      </c>
      <c r="AJ146" s="21" cm="1">
        <f t="array" ref="AJ14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5159</v>
      </c>
      <c r="AK14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0.61538461538461542</v>
      </c>
      <c r="AL146" s="21" cm="1">
        <f t="array" ref="AL14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5159</v>
      </c>
      <c r="AM14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0.61538461538461542</v>
      </c>
      <c r="AN146" s="21" cm="1">
        <f t="array" ref="AN14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5159</v>
      </c>
      <c r="AO14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0.61538461538461542</v>
      </c>
      <c r="AP146" s="21" cm="1">
        <f t="array" ref="AP14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5159</v>
      </c>
      <c r="AQ14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0.61538461538461542</v>
      </c>
      <c r="AR146" s="21" cm="1">
        <f t="array" ref="AR14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5159</v>
      </c>
      <c r="AS14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0.61538461538461542</v>
      </c>
      <c r="AT146" s="21" cm="1">
        <f t="array" ref="AT14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5159</v>
      </c>
      <c r="AU14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0.61538461538461542</v>
      </c>
      <c r="AV146" s="21" cm="1">
        <f t="array" ref="AV14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5159</v>
      </c>
      <c r="AW14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46" s="41">
        <f>SUMIFS(Tabelle132[[#This Row],[FTE 01]:[SAL 12]],Tabelle132[[#Headers],[FTE 01]:[SAL 12]],"*" &amp; "SAL" &amp;"*")</f>
        <v>61908</v>
      </c>
    </row>
    <row r="147" spans="1:50" ht="20.100000000000001" customHeight="1" x14ac:dyDescent="0.25">
      <c r="A147" s="61" t="s">
        <v>215</v>
      </c>
      <c r="B147" s="113" t="s">
        <v>1208</v>
      </c>
      <c r="C147" s="62" t="s">
        <v>53</v>
      </c>
      <c r="D147" s="107" t="s">
        <v>1215</v>
      </c>
      <c r="E147" s="108" t="s">
        <v>1215</v>
      </c>
      <c r="F147" s="63">
        <v>1030</v>
      </c>
      <c r="G147" s="111" t="str">
        <f>VLOOKUP(Tabelle132[[#This Row],[CC
(FIBU)]],INDEX!D:E,2,FALSE)</f>
        <v>Abteilung 33</v>
      </c>
      <c r="H147" s="117" t="s">
        <v>1361</v>
      </c>
      <c r="I147" s="64" t="s">
        <v>54</v>
      </c>
      <c r="J147" s="72">
        <v>36982</v>
      </c>
      <c r="K147" s="72"/>
      <c r="L147" s="73"/>
      <c r="M147" s="77">
        <v>2077</v>
      </c>
      <c r="N147" s="104" t="s">
        <v>1473</v>
      </c>
      <c r="O147" s="78">
        <v>36982</v>
      </c>
      <c r="P147" s="80"/>
      <c r="Q147" s="62" t="s">
        <v>55</v>
      </c>
      <c r="R147" s="5" t="str">
        <f ca="1">IF(Tabelle132[[#This Row],[STOPPED
ON]]&lt;&gt;"","STOPPED",IF(AND(Tabelle132[[#This Row],[ACT. VALID
TILL]]&lt;TODAY(),Tabelle132[[#This Row],[ACT. VALID
TILL]]&lt;&gt;""),"INACTIVE",IF(Tabelle132[[#This Row],[Employee]]="NN","RECRUITE",IF(Tabelle132[[#This Row],[ACT. VALID
FROM]]&gt;TODAY(),"INACTIVE","ACTIVE"))))</f>
        <v>ACTIVE</v>
      </c>
      <c r="S147" s="85"/>
      <c r="T147" s="85"/>
      <c r="U147" s="11">
        <f>COUNTIFS(Tabelle2[Function-
No.],Tabelle132[[#This Row],[FUNC.-NO]],Tabelle2[Pers-
No.],Tabelle132[[#This Row],[P-No.]])</f>
        <v>1</v>
      </c>
      <c r="V147" s="89">
        <v>39</v>
      </c>
      <c r="W147" s="11">
        <f>IF(Tabelle132[[#This Row],[WAZ2]]&gt;39,1,Tabelle132[[#This Row],[WAZ2]]/39)/IF(Tabelle132[[#This Row],[SPLIT]]="YES",2,1)</f>
        <v>1</v>
      </c>
      <c r="X147" s="93">
        <v>5228</v>
      </c>
      <c r="Y147"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147" s="21" cm="1">
        <f t="array" ref="Z14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147"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147" s="21" cm="1">
        <f t="array" ref="AB14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47"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147" s="21" cm="1">
        <f t="array" ref="AD14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147"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147" s="21" cm="1">
        <f t="array" ref="AF14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147"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147" s="21" cm="1">
        <f t="array" ref="AH14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147"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147" s="21" cm="1">
        <f t="array" ref="AJ14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47"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147" s="21" cm="1">
        <f t="array" ref="AL14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47" s="36" t="str">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FZ</v>
      </c>
      <c r="AN147" s="21" cm="1">
        <f t="array" ref="AN14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47" s="36" t="str">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FZ</v>
      </c>
      <c r="AP147" s="21" cm="1">
        <f t="array" ref="AP14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47" s="36" t="str">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FZ</v>
      </c>
      <c r="AR147" s="21" cm="1">
        <f t="array" ref="AR14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47" s="36" t="str">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FZ</v>
      </c>
      <c r="AT147" s="21" cm="1">
        <f t="array" ref="AT14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47" s="36" t="str">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FZ</v>
      </c>
      <c r="AV147" s="21" cm="1">
        <f t="array" ref="AV14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4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47" s="41">
        <f>SUMIFS(Tabelle132[[#This Row],[FTE 01]:[SAL 12]],Tabelle132[[#Headers],[FTE 01]:[SAL 12]],"*" &amp; "SAL" &amp;"*")</f>
        <v>0</v>
      </c>
    </row>
    <row r="148" spans="1:50" ht="20.100000000000001" customHeight="1" x14ac:dyDescent="0.25">
      <c r="A148" s="61" t="s">
        <v>193</v>
      </c>
      <c r="B148" s="113" t="s">
        <v>925</v>
      </c>
      <c r="C148" s="62" t="s">
        <v>53</v>
      </c>
      <c r="D148" s="107" t="s">
        <v>1215</v>
      </c>
      <c r="E148" s="108" t="s">
        <v>1215</v>
      </c>
      <c r="F148" s="63">
        <v>1030</v>
      </c>
      <c r="G148" s="111" t="str">
        <f>VLOOKUP(Tabelle132[[#This Row],[CC
(FIBU)]],INDEX!D:E,2,FALSE)</f>
        <v>Abteilung 33</v>
      </c>
      <c r="H148" s="117" t="s">
        <v>1361</v>
      </c>
      <c r="I148" s="64" t="s">
        <v>54</v>
      </c>
      <c r="J148" s="72">
        <v>37018</v>
      </c>
      <c r="K148" s="72"/>
      <c r="L148" s="73"/>
      <c r="M148" s="77">
        <v>2079</v>
      </c>
      <c r="N148" s="104" t="s">
        <v>1475</v>
      </c>
      <c r="O148" s="78">
        <v>37018</v>
      </c>
      <c r="P148" s="80"/>
      <c r="Q148" s="62" t="s">
        <v>55</v>
      </c>
      <c r="R148" s="5" t="str">
        <f ca="1">IF(Tabelle132[[#This Row],[STOPPED
ON]]&lt;&gt;"","STOPPED",IF(AND(Tabelle132[[#This Row],[ACT. VALID
TILL]]&lt;TODAY(),Tabelle132[[#This Row],[ACT. VALID
TILL]]&lt;&gt;""),"INACTIVE",IF(Tabelle132[[#This Row],[Employee]]="NN","RECRUITE",IF(Tabelle132[[#This Row],[ACT. VALID
FROM]]&gt;TODAY(),"INACTIVE","ACTIVE"))))</f>
        <v>ACTIVE</v>
      </c>
      <c r="S148" s="85"/>
      <c r="T148" s="85"/>
      <c r="U148" s="11">
        <f>COUNTIFS(Tabelle2[Function-
No.],Tabelle132[[#This Row],[FUNC.-NO]],Tabelle2[Pers-
No.],Tabelle132[[#This Row],[P-No.]])</f>
        <v>0</v>
      </c>
      <c r="V148" s="89">
        <v>39</v>
      </c>
      <c r="W148" s="11">
        <f>IF(Tabelle132[[#This Row],[WAZ2]]&gt;39,1,Tabelle132[[#This Row],[WAZ2]]/39)/IF(Tabelle132[[#This Row],[SPLIT]]="YES",2,1)</f>
        <v>1</v>
      </c>
      <c r="X148" s="93">
        <v>5454</v>
      </c>
      <c r="Y14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48" s="21" cm="1">
        <f t="array" ref="Z14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5454</v>
      </c>
      <c r="AA14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48" s="21" cm="1">
        <f t="array" ref="AB14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5454</v>
      </c>
      <c r="AC14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48" s="21" cm="1">
        <f t="array" ref="AD14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5454</v>
      </c>
      <c r="AE14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48" s="21" cm="1">
        <f t="array" ref="AF14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5454</v>
      </c>
      <c r="AG14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48" s="21" cm="1">
        <f t="array" ref="AH14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5454</v>
      </c>
      <c r="AI14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48" s="21" cm="1">
        <f t="array" ref="AJ14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5454</v>
      </c>
      <c r="AK14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48" s="21" cm="1">
        <f t="array" ref="AL14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5454</v>
      </c>
      <c r="AM14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48" s="21" cm="1">
        <f t="array" ref="AN14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5454</v>
      </c>
      <c r="AO14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48" s="21" cm="1">
        <f t="array" ref="AP14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5454</v>
      </c>
      <c r="AQ14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48" s="21" cm="1">
        <f t="array" ref="AR14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5454</v>
      </c>
      <c r="AS14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48" s="21" cm="1">
        <f t="array" ref="AT14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5454</v>
      </c>
      <c r="AU14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48" s="21" cm="1">
        <f t="array" ref="AV14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5454</v>
      </c>
      <c r="AW14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48" s="41">
        <f>SUMIFS(Tabelle132[[#This Row],[FTE 01]:[SAL 12]],Tabelle132[[#Headers],[FTE 01]:[SAL 12]],"*" &amp; "SAL" &amp;"*")</f>
        <v>65448</v>
      </c>
    </row>
    <row r="149" spans="1:50" ht="20.100000000000001" customHeight="1" x14ac:dyDescent="0.25">
      <c r="A149" s="61" t="s">
        <v>214</v>
      </c>
      <c r="B149" s="113" t="s">
        <v>1208</v>
      </c>
      <c r="C149" s="62" t="s">
        <v>53</v>
      </c>
      <c r="D149" s="107" t="s">
        <v>1215</v>
      </c>
      <c r="E149" s="108" t="s">
        <v>1215</v>
      </c>
      <c r="F149" s="63">
        <v>1030</v>
      </c>
      <c r="G149" s="111" t="str">
        <f>VLOOKUP(Tabelle132[[#This Row],[CC
(FIBU)]],INDEX!D:E,2,FALSE)</f>
        <v>Abteilung 33</v>
      </c>
      <c r="H149" s="117" t="s">
        <v>1361</v>
      </c>
      <c r="I149" s="64" t="s">
        <v>54</v>
      </c>
      <c r="J149" s="72">
        <v>39114</v>
      </c>
      <c r="K149" s="72"/>
      <c r="L149" s="73"/>
      <c r="M149" s="77">
        <v>2129</v>
      </c>
      <c r="N149" s="104" t="s">
        <v>1525</v>
      </c>
      <c r="O149" s="78">
        <v>39114</v>
      </c>
      <c r="P149" s="80"/>
      <c r="Q149" s="62" t="s">
        <v>55</v>
      </c>
      <c r="R149" s="5" t="str">
        <f ca="1">IF(Tabelle132[[#This Row],[STOPPED
ON]]&lt;&gt;"","STOPPED",IF(AND(Tabelle132[[#This Row],[ACT. VALID
TILL]]&lt;TODAY(),Tabelle132[[#This Row],[ACT. VALID
TILL]]&lt;&gt;""),"INACTIVE",IF(Tabelle132[[#This Row],[Employee]]="NN","RECRUITE",IF(Tabelle132[[#This Row],[ACT. VALID
FROM]]&gt;TODAY(),"INACTIVE","ACTIVE"))))</f>
        <v>ACTIVE</v>
      </c>
      <c r="S149" s="85"/>
      <c r="T149" s="85"/>
      <c r="U149" s="11">
        <f>COUNTIFS(Tabelle2[Function-
No.],Tabelle132[[#This Row],[FUNC.-NO]],Tabelle2[Pers-
No.],Tabelle132[[#This Row],[P-No.]])</f>
        <v>0</v>
      </c>
      <c r="V149" s="89">
        <v>39</v>
      </c>
      <c r="W149" s="11">
        <f>IF(Tabelle132[[#This Row],[WAZ2]]&gt;39,1,Tabelle132[[#This Row],[WAZ2]]/39)/IF(Tabelle132[[#This Row],[SPLIT]]="YES",2,1)</f>
        <v>1</v>
      </c>
      <c r="X149" s="93">
        <v>5287</v>
      </c>
      <c r="Y14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49" s="21" cm="1">
        <f t="array" ref="Z14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5287</v>
      </c>
      <c r="AA14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49" s="21" cm="1">
        <f t="array" ref="AB14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5287</v>
      </c>
      <c r="AC14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49" s="21" cm="1">
        <f t="array" ref="AD14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5287</v>
      </c>
      <c r="AE14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49" s="21" cm="1">
        <f t="array" ref="AF14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5287</v>
      </c>
      <c r="AG14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49" s="21" cm="1">
        <f t="array" ref="AH14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5287</v>
      </c>
      <c r="AI14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49" s="21" cm="1">
        <f t="array" ref="AJ14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5287</v>
      </c>
      <c r="AK14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49" s="21" cm="1">
        <f t="array" ref="AL14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5287</v>
      </c>
      <c r="AM14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49" s="21" cm="1">
        <f t="array" ref="AN14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5287</v>
      </c>
      <c r="AO14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49" s="21" cm="1">
        <f t="array" ref="AP14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5287</v>
      </c>
      <c r="AQ14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49" s="21" cm="1">
        <f t="array" ref="AR14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5287</v>
      </c>
      <c r="AS14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49" s="21" cm="1">
        <f t="array" ref="AT14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5287</v>
      </c>
      <c r="AU14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49" s="21" cm="1">
        <f t="array" ref="AV14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5287</v>
      </c>
      <c r="AW14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49" s="41">
        <f>SUMIFS(Tabelle132[[#This Row],[FTE 01]:[SAL 12]],Tabelle132[[#Headers],[FTE 01]:[SAL 12]],"*" &amp; "SAL" &amp;"*")</f>
        <v>63444</v>
      </c>
    </row>
    <row r="150" spans="1:50" ht="20.100000000000001" customHeight="1" x14ac:dyDescent="0.25">
      <c r="A150" s="61" t="s">
        <v>209</v>
      </c>
      <c r="B150" s="113" t="s">
        <v>1208</v>
      </c>
      <c r="C150" s="62" t="s">
        <v>53</v>
      </c>
      <c r="D150" s="107" t="s">
        <v>1215</v>
      </c>
      <c r="E150" s="108" t="s">
        <v>1215</v>
      </c>
      <c r="F150" s="63">
        <v>1030</v>
      </c>
      <c r="G150" s="111" t="str">
        <f>VLOOKUP(Tabelle132[[#This Row],[CC
(FIBU)]],INDEX!D:E,2,FALSE)</f>
        <v>Abteilung 33</v>
      </c>
      <c r="H150" s="117" t="s">
        <v>1361</v>
      </c>
      <c r="I150" s="64" t="s">
        <v>54</v>
      </c>
      <c r="J150" s="72">
        <v>39326</v>
      </c>
      <c r="K150" s="72"/>
      <c r="L150" s="73"/>
      <c r="M150" s="77">
        <v>2134</v>
      </c>
      <c r="N150" s="104" t="s">
        <v>1530</v>
      </c>
      <c r="O150" s="78">
        <v>39326</v>
      </c>
      <c r="P150" s="80"/>
      <c r="Q150" s="62" t="s">
        <v>55</v>
      </c>
      <c r="R150" s="5" t="str">
        <f ca="1">IF(Tabelle132[[#This Row],[STOPPED
ON]]&lt;&gt;"","STOPPED",IF(AND(Tabelle132[[#This Row],[ACT. VALID
TILL]]&lt;TODAY(),Tabelle132[[#This Row],[ACT. VALID
TILL]]&lt;&gt;""),"INACTIVE",IF(Tabelle132[[#This Row],[Employee]]="NN","RECRUITE",IF(Tabelle132[[#This Row],[ACT. VALID
FROM]]&gt;TODAY(),"INACTIVE","ACTIVE"))))</f>
        <v>ACTIVE</v>
      </c>
      <c r="S150" s="85"/>
      <c r="T150" s="85"/>
      <c r="U150" s="11">
        <f>COUNTIFS(Tabelle2[Function-
No.],Tabelle132[[#This Row],[FUNC.-NO]],Tabelle2[Pers-
No.],Tabelle132[[#This Row],[P-No.]])</f>
        <v>1</v>
      </c>
      <c r="V150" s="89">
        <v>39</v>
      </c>
      <c r="W150" s="11">
        <f>IF(Tabelle132[[#This Row],[WAZ2]]&gt;39,1,Tabelle132[[#This Row],[WAZ2]]/39)/IF(Tabelle132[[#This Row],[SPLIT]]="YES",2,1)</f>
        <v>1</v>
      </c>
      <c r="X150" s="93">
        <v>5317</v>
      </c>
      <c r="Y150"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150" s="21" cm="1">
        <f t="array" ref="Z15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150"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150" s="21" cm="1">
        <f t="array" ref="AB15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5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50" s="21" cm="1">
        <f t="array" ref="AD15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3544.666666666667</v>
      </c>
      <c r="AE15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50" s="21" cm="1">
        <f t="array" ref="AF15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5317</v>
      </c>
      <c r="AG15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50" s="21" cm="1">
        <f t="array" ref="AH15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5317</v>
      </c>
      <c r="AI15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50" s="21" cm="1">
        <f t="array" ref="AJ15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5317</v>
      </c>
      <c r="AK15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50" s="21" cm="1">
        <f t="array" ref="AL15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5317</v>
      </c>
      <c r="AM15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50" s="21" cm="1">
        <f t="array" ref="AN15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5317</v>
      </c>
      <c r="AO15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50" s="21" cm="1">
        <f t="array" ref="AP15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5317</v>
      </c>
      <c r="AQ15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50" s="21" cm="1">
        <f t="array" ref="AR15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5317</v>
      </c>
      <c r="AS15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50" s="21" cm="1">
        <f t="array" ref="AT15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5317</v>
      </c>
      <c r="AU15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50" s="21" cm="1">
        <f t="array" ref="AV15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5317</v>
      </c>
      <c r="AW15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50" s="41">
        <f>SUMIFS(Tabelle132[[#This Row],[FTE 01]:[SAL 12]],Tabelle132[[#Headers],[FTE 01]:[SAL 12]],"*" &amp; "SAL" &amp;"*")</f>
        <v>51397.666666666672</v>
      </c>
    </row>
    <row r="151" spans="1:50" ht="20.100000000000001" customHeight="1" x14ac:dyDescent="0.25">
      <c r="A151" s="61" t="s">
        <v>197</v>
      </c>
      <c r="B151" s="113" t="s">
        <v>1023</v>
      </c>
      <c r="C151" s="62" t="s">
        <v>53</v>
      </c>
      <c r="D151" s="107" t="s">
        <v>1215</v>
      </c>
      <c r="E151" s="108" t="s">
        <v>1215</v>
      </c>
      <c r="F151" s="63">
        <v>1030</v>
      </c>
      <c r="G151" s="111" t="str">
        <f>VLOOKUP(Tabelle132[[#This Row],[CC
(FIBU)]],INDEX!D:E,2,FALSE)</f>
        <v>Abteilung 33</v>
      </c>
      <c r="H151" s="117" t="s">
        <v>1279</v>
      </c>
      <c r="I151" s="64" t="s">
        <v>54</v>
      </c>
      <c r="J151" s="72">
        <v>39508</v>
      </c>
      <c r="K151" s="72"/>
      <c r="L151" s="73"/>
      <c r="M151" s="77">
        <v>2142</v>
      </c>
      <c r="N151" s="104" t="s">
        <v>1538</v>
      </c>
      <c r="O151" s="78">
        <v>39508</v>
      </c>
      <c r="P151" s="80"/>
      <c r="Q151" s="62" t="s">
        <v>55</v>
      </c>
      <c r="R151" s="5" t="str">
        <f ca="1">IF(Tabelle132[[#This Row],[STOPPED
ON]]&lt;&gt;"","STOPPED",IF(AND(Tabelle132[[#This Row],[ACT. VALID
TILL]]&lt;TODAY(),Tabelle132[[#This Row],[ACT. VALID
TILL]]&lt;&gt;""),"INACTIVE",IF(Tabelle132[[#This Row],[Employee]]="NN","RECRUITE",IF(Tabelle132[[#This Row],[ACT. VALID
FROM]]&gt;TODAY(),"INACTIVE","ACTIVE"))))</f>
        <v>ACTIVE</v>
      </c>
      <c r="S151" s="85"/>
      <c r="T151" s="85"/>
      <c r="U151" s="11">
        <f>COUNTIFS(Tabelle2[Function-
No.],Tabelle132[[#This Row],[FUNC.-NO]],Tabelle2[Pers-
No.],Tabelle132[[#This Row],[P-No.]])</f>
        <v>0</v>
      </c>
      <c r="V151" s="89">
        <v>39</v>
      </c>
      <c r="W151" s="11">
        <f>IF(Tabelle132[[#This Row],[WAZ2]]&gt;39,1,Tabelle132[[#This Row],[WAZ2]]/39)/IF(Tabelle132[[#This Row],[SPLIT]]="YES",2,1)</f>
        <v>1</v>
      </c>
      <c r="X151" s="93">
        <v>5656</v>
      </c>
      <c r="Y15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51" s="21" cm="1">
        <f t="array" ref="Z15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5656</v>
      </c>
      <c r="AA15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51" s="21" cm="1">
        <f t="array" ref="AB15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5656</v>
      </c>
      <c r="AC15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51" s="21" cm="1">
        <f t="array" ref="AD15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5656</v>
      </c>
      <c r="AE15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51" s="21" cm="1">
        <f t="array" ref="AF15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5656</v>
      </c>
      <c r="AG15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51" s="21" cm="1">
        <f t="array" ref="AH15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5656</v>
      </c>
      <c r="AI15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51" s="21" cm="1">
        <f t="array" ref="AJ15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5656</v>
      </c>
      <c r="AK15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51" s="21" cm="1">
        <f t="array" ref="AL15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5656</v>
      </c>
      <c r="AM15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51" s="21" cm="1">
        <f t="array" ref="AN15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5656</v>
      </c>
      <c r="AO15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51" s="21" cm="1">
        <f t="array" ref="AP15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5656</v>
      </c>
      <c r="AQ15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51" s="21" cm="1">
        <f t="array" ref="AR15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5656</v>
      </c>
      <c r="AS15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51" s="21" cm="1">
        <f t="array" ref="AT15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5656</v>
      </c>
      <c r="AU15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51" s="21" cm="1">
        <f t="array" ref="AV15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5656</v>
      </c>
      <c r="AW15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51" s="41">
        <f>SUMIFS(Tabelle132[[#This Row],[FTE 01]:[SAL 12]],Tabelle132[[#Headers],[FTE 01]:[SAL 12]],"*" &amp; "SAL" &amp;"*")</f>
        <v>67872</v>
      </c>
    </row>
    <row r="152" spans="1:50" ht="20.100000000000001" customHeight="1" x14ac:dyDescent="0.25">
      <c r="A152" s="61" t="s">
        <v>216</v>
      </c>
      <c r="B152" s="113" t="s">
        <v>1208</v>
      </c>
      <c r="C152" s="62" t="s">
        <v>53</v>
      </c>
      <c r="D152" s="107" t="s">
        <v>1215</v>
      </c>
      <c r="E152" s="108" t="s">
        <v>1215</v>
      </c>
      <c r="F152" s="63">
        <v>1030</v>
      </c>
      <c r="G152" s="111" t="str">
        <f>VLOOKUP(Tabelle132[[#This Row],[CC
(FIBU)]],INDEX!D:E,2,FALSE)</f>
        <v>Abteilung 33</v>
      </c>
      <c r="H152" s="117" t="s">
        <v>1361</v>
      </c>
      <c r="I152" s="64" t="s">
        <v>54</v>
      </c>
      <c r="J152" s="72">
        <v>40664</v>
      </c>
      <c r="K152" s="72"/>
      <c r="L152" s="73"/>
      <c r="M152" s="77">
        <v>2179</v>
      </c>
      <c r="N152" s="104" t="s">
        <v>1575</v>
      </c>
      <c r="O152" s="78">
        <v>40664</v>
      </c>
      <c r="P152" s="80"/>
      <c r="Q152" s="62" t="s">
        <v>55</v>
      </c>
      <c r="R152" s="5" t="str">
        <f ca="1">IF(Tabelle132[[#This Row],[STOPPED
ON]]&lt;&gt;"","STOPPED",IF(AND(Tabelle132[[#This Row],[ACT. VALID
TILL]]&lt;TODAY(),Tabelle132[[#This Row],[ACT. VALID
TILL]]&lt;&gt;""),"INACTIVE",IF(Tabelle132[[#This Row],[Employee]]="NN","RECRUITE",IF(Tabelle132[[#This Row],[ACT. VALID
FROM]]&gt;TODAY(),"INACTIVE","ACTIVE"))))</f>
        <v>ACTIVE</v>
      </c>
      <c r="S152" s="85"/>
      <c r="T152" s="85"/>
      <c r="U152" s="11">
        <f>COUNTIFS(Tabelle2[Function-
No.],Tabelle132[[#This Row],[FUNC.-NO]],Tabelle2[Pers-
No.],Tabelle132[[#This Row],[P-No.]])</f>
        <v>0</v>
      </c>
      <c r="V152" s="89">
        <v>39</v>
      </c>
      <c r="W152" s="11">
        <f>IF(Tabelle132[[#This Row],[WAZ2]]&gt;39,1,Tabelle132[[#This Row],[WAZ2]]/39)/IF(Tabelle132[[#This Row],[SPLIT]]="YES",2,1)</f>
        <v>1</v>
      </c>
      <c r="X152" s="93">
        <v>5326</v>
      </c>
      <c r="Y15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52" s="21" cm="1">
        <f t="array" ref="Z15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5326</v>
      </c>
      <c r="AA15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52" s="21" cm="1">
        <f t="array" ref="AB15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5326</v>
      </c>
      <c r="AC15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52" s="21" cm="1">
        <f t="array" ref="AD15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5326</v>
      </c>
      <c r="AE15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52" s="21" cm="1">
        <f t="array" ref="AF15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5326</v>
      </c>
      <c r="AG15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52" s="21" cm="1">
        <f t="array" ref="AH15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5326</v>
      </c>
      <c r="AI15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52" s="21" cm="1">
        <f t="array" ref="AJ15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5326</v>
      </c>
      <c r="AK15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52" s="21" cm="1">
        <f t="array" ref="AL15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5326</v>
      </c>
      <c r="AM15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52" s="21" cm="1">
        <f t="array" ref="AN15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5326</v>
      </c>
      <c r="AO15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52" s="21" cm="1">
        <f t="array" ref="AP15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5326</v>
      </c>
      <c r="AQ15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52" s="21" cm="1">
        <f t="array" ref="AR15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5326</v>
      </c>
      <c r="AS15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52" s="21" cm="1">
        <f t="array" ref="AT15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5326</v>
      </c>
      <c r="AU15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52" s="21" cm="1">
        <f t="array" ref="AV15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5326</v>
      </c>
      <c r="AW15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52" s="41">
        <f>SUMIFS(Tabelle132[[#This Row],[FTE 01]:[SAL 12]],Tabelle132[[#Headers],[FTE 01]:[SAL 12]],"*" &amp; "SAL" &amp;"*")</f>
        <v>63912</v>
      </c>
    </row>
    <row r="153" spans="1:50" ht="20.100000000000001" customHeight="1" x14ac:dyDescent="0.25">
      <c r="A153" s="61" t="s">
        <v>211</v>
      </c>
      <c r="B153" s="113" t="s">
        <v>1208</v>
      </c>
      <c r="C153" s="62" t="s">
        <v>53</v>
      </c>
      <c r="D153" s="107" t="s">
        <v>1215</v>
      </c>
      <c r="E153" s="108" t="s">
        <v>1215</v>
      </c>
      <c r="F153" s="63">
        <v>1030</v>
      </c>
      <c r="G153" s="111" t="str">
        <f>VLOOKUP(Tabelle132[[#This Row],[CC
(FIBU)]],INDEX!D:E,2,FALSE)</f>
        <v>Abteilung 33</v>
      </c>
      <c r="H153" s="117" t="s">
        <v>1361</v>
      </c>
      <c r="I153" s="64" t="s">
        <v>54</v>
      </c>
      <c r="J153" s="72">
        <v>42248</v>
      </c>
      <c r="K153" s="72"/>
      <c r="L153" s="73"/>
      <c r="M153" s="77">
        <v>2309</v>
      </c>
      <c r="N153" s="104" t="s">
        <v>1705</v>
      </c>
      <c r="O153" s="78">
        <v>42248</v>
      </c>
      <c r="P153" s="80"/>
      <c r="Q153" s="62" t="s">
        <v>55</v>
      </c>
      <c r="R153" s="5" t="str">
        <f ca="1">IF(Tabelle132[[#This Row],[STOPPED
ON]]&lt;&gt;"","STOPPED",IF(AND(Tabelle132[[#This Row],[ACT. VALID
TILL]]&lt;TODAY(),Tabelle132[[#This Row],[ACT. VALID
TILL]]&lt;&gt;""),"INACTIVE",IF(Tabelle132[[#This Row],[Employee]]="NN","RECRUITE",IF(Tabelle132[[#This Row],[ACT. VALID
FROM]]&gt;TODAY(),"INACTIVE","ACTIVE"))))</f>
        <v>ACTIVE</v>
      </c>
      <c r="S153" s="85"/>
      <c r="T153" s="85"/>
      <c r="U153" s="11">
        <f>COUNTIFS(Tabelle2[Function-
No.],Tabelle132[[#This Row],[FUNC.-NO]],Tabelle2[Pers-
No.],Tabelle132[[#This Row],[P-No.]])</f>
        <v>0</v>
      </c>
      <c r="V153" s="89">
        <v>39</v>
      </c>
      <c r="W153" s="11">
        <f>IF(Tabelle132[[#This Row],[WAZ2]]&gt;39,1,Tabelle132[[#This Row],[WAZ2]]/39)/IF(Tabelle132[[#This Row],[SPLIT]]="YES",2,1)</f>
        <v>1</v>
      </c>
      <c r="X153" s="93">
        <v>5365</v>
      </c>
      <c r="Y15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53" s="21" cm="1">
        <f t="array" ref="Z15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5365</v>
      </c>
      <c r="AA15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53" s="21" cm="1">
        <f t="array" ref="AB15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5365</v>
      </c>
      <c r="AC15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53" s="21" cm="1">
        <f t="array" ref="AD15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5365</v>
      </c>
      <c r="AE15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53" s="21" cm="1">
        <f t="array" ref="AF15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5365</v>
      </c>
      <c r="AG15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53" s="21" cm="1">
        <f t="array" ref="AH15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5365</v>
      </c>
      <c r="AI15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53" s="21" cm="1">
        <f t="array" ref="AJ15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5365</v>
      </c>
      <c r="AK15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53" s="21" cm="1">
        <f t="array" ref="AL15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5365</v>
      </c>
      <c r="AM15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53" s="21" cm="1">
        <f t="array" ref="AN15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5365</v>
      </c>
      <c r="AO15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53" s="21" cm="1">
        <f t="array" ref="AP15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5365</v>
      </c>
      <c r="AQ15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53" s="21" cm="1">
        <f t="array" ref="AR15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5365</v>
      </c>
      <c r="AS15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53" s="21" cm="1">
        <f t="array" ref="AT15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5365</v>
      </c>
      <c r="AU15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53" s="21" cm="1">
        <f t="array" ref="AV15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5365</v>
      </c>
      <c r="AW15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53" s="41">
        <f>SUMIFS(Tabelle132[[#This Row],[FTE 01]:[SAL 12]],Tabelle132[[#Headers],[FTE 01]:[SAL 12]],"*" &amp; "SAL" &amp;"*")</f>
        <v>64380</v>
      </c>
    </row>
    <row r="154" spans="1:50" ht="20.100000000000001" customHeight="1" x14ac:dyDescent="0.25">
      <c r="A154" s="61" t="s">
        <v>203</v>
      </c>
      <c r="B154" s="113" t="s">
        <v>1085</v>
      </c>
      <c r="C154" s="62" t="s">
        <v>53</v>
      </c>
      <c r="D154" s="107" t="s">
        <v>1215</v>
      </c>
      <c r="E154" s="108" t="s">
        <v>1215</v>
      </c>
      <c r="F154" s="63">
        <v>1030</v>
      </c>
      <c r="G154" s="111" t="str">
        <f>VLOOKUP(Tabelle132[[#This Row],[CC
(FIBU)]],INDEX!D:E,2,FALSE)</f>
        <v>Abteilung 33</v>
      </c>
      <c r="H154" s="117" t="s">
        <v>1380</v>
      </c>
      <c r="I154" s="64" t="s">
        <v>54</v>
      </c>
      <c r="J154" s="72">
        <v>42309</v>
      </c>
      <c r="K154" s="72"/>
      <c r="L154" s="73"/>
      <c r="M154" s="77">
        <v>2327</v>
      </c>
      <c r="N154" s="104" t="s">
        <v>1723</v>
      </c>
      <c r="O154" s="78">
        <v>42309</v>
      </c>
      <c r="P154" s="80"/>
      <c r="Q154" s="62" t="s">
        <v>55</v>
      </c>
      <c r="R154" s="5" t="str">
        <f ca="1">IF(Tabelle132[[#This Row],[STOPPED
ON]]&lt;&gt;"","STOPPED",IF(AND(Tabelle132[[#This Row],[ACT. VALID
TILL]]&lt;TODAY(),Tabelle132[[#This Row],[ACT. VALID
TILL]]&lt;&gt;""),"INACTIVE",IF(Tabelle132[[#This Row],[Employee]]="NN","RECRUITE",IF(Tabelle132[[#This Row],[ACT. VALID
FROM]]&gt;TODAY(),"INACTIVE","ACTIVE"))))</f>
        <v>ACTIVE</v>
      </c>
      <c r="S154" s="85"/>
      <c r="T154" s="85"/>
      <c r="U154" s="11">
        <f>COUNTIFS(Tabelle2[Function-
No.],Tabelle132[[#This Row],[FUNC.-NO]],Tabelle2[Pers-
No.],Tabelle132[[#This Row],[P-No.]])</f>
        <v>0</v>
      </c>
      <c r="V154" s="89">
        <v>39</v>
      </c>
      <c r="W154" s="11">
        <f>IF(Tabelle132[[#This Row],[WAZ2]]&gt;39,1,Tabelle132[[#This Row],[WAZ2]]/39)/IF(Tabelle132[[#This Row],[SPLIT]]="YES",2,1)</f>
        <v>1</v>
      </c>
      <c r="X154" s="93">
        <v>5426</v>
      </c>
      <c r="Y15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54" s="21" cm="1">
        <f t="array" ref="Z15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5426</v>
      </c>
      <c r="AA15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54" s="21" cm="1">
        <f t="array" ref="AB15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5426</v>
      </c>
      <c r="AC15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54" s="21" cm="1">
        <f t="array" ref="AD15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5426</v>
      </c>
      <c r="AE15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54" s="21" cm="1">
        <f t="array" ref="AF15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5426</v>
      </c>
      <c r="AG15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54" s="21" cm="1">
        <f t="array" ref="AH15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5426</v>
      </c>
      <c r="AI15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54" s="21" cm="1">
        <f t="array" ref="AJ15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5426</v>
      </c>
      <c r="AK15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54" s="21" cm="1">
        <f t="array" ref="AL15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5426</v>
      </c>
      <c r="AM15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54" s="21" cm="1">
        <f t="array" ref="AN15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5426</v>
      </c>
      <c r="AO15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54" s="21" cm="1">
        <f t="array" ref="AP15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5426</v>
      </c>
      <c r="AQ15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54" s="21" cm="1">
        <f t="array" ref="AR15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5426</v>
      </c>
      <c r="AS15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54" s="21" cm="1">
        <f t="array" ref="AT15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5426</v>
      </c>
      <c r="AU15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54" s="21" cm="1">
        <f t="array" ref="AV15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5426</v>
      </c>
      <c r="AW15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54" s="41">
        <f>SUMIFS(Tabelle132[[#This Row],[FTE 01]:[SAL 12]],Tabelle132[[#Headers],[FTE 01]:[SAL 12]],"*" &amp; "SAL" &amp;"*")</f>
        <v>65112</v>
      </c>
    </row>
    <row r="155" spans="1:50" ht="20.100000000000001" customHeight="1" x14ac:dyDescent="0.25">
      <c r="A155" s="61" t="s">
        <v>210</v>
      </c>
      <c r="B155" s="113" t="s">
        <v>1208</v>
      </c>
      <c r="C155" s="62" t="s">
        <v>53</v>
      </c>
      <c r="D155" s="107" t="s">
        <v>1215</v>
      </c>
      <c r="E155" s="108" t="s">
        <v>1215</v>
      </c>
      <c r="F155" s="63">
        <v>1030</v>
      </c>
      <c r="G155" s="111" t="str">
        <f>VLOOKUP(Tabelle132[[#This Row],[CC
(FIBU)]],INDEX!D:E,2,FALSE)</f>
        <v>Abteilung 33</v>
      </c>
      <c r="H155" s="117" t="s">
        <v>1361</v>
      </c>
      <c r="I155" s="64" t="s">
        <v>54</v>
      </c>
      <c r="J155" s="72">
        <v>42583</v>
      </c>
      <c r="K155" s="72"/>
      <c r="L155" s="73"/>
      <c r="M155" s="77">
        <v>2359</v>
      </c>
      <c r="N155" s="104" t="s">
        <v>1755</v>
      </c>
      <c r="O155" s="78">
        <v>42583</v>
      </c>
      <c r="P155" s="80"/>
      <c r="Q155" s="62" t="s">
        <v>55</v>
      </c>
      <c r="R155" s="5" t="str">
        <f ca="1">IF(Tabelle132[[#This Row],[STOPPED
ON]]&lt;&gt;"","STOPPED",IF(AND(Tabelle132[[#This Row],[ACT. VALID
TILL]]&lt;TODAY(),Tabelle132[[#This Row],[ACT. VALID
TILL]]&lt;&gt;""),"INACTIVE",IF(Tabelle132[[#This Row],[Employee]]="NN","RECRUITE",IF(Tabelle132[[#This Row],[ACT. VALID
FROM]]&gt;TODAY(),"INACTIVE","ACTIVE"))))</f>
        <v>ACTIVE</v>
      </c>
      <c r="S155" s="85"/>
      <c r="T155" s="85"/>
      <c r="U155" s="11">
        <f>COUNTIFS(Tabelle2[Function-
No.],Tabelle132[[#This Row],[FUNC.-NO]],Tabelle2[Pers-
No.],Tabelle132[[#This Row],[P-No.]])</f>
        <v>1</v>
      </c>
      <c r="V155" s="89">
        <v>39</v>
      </c>
      <c r="W155" s="11">
        <f>IF(Tabelle132[[#This Row],[WAZ2]]&gt;39,1,Tabelle132[[#This Row],[WAZ2]]/39)/IF(Tabelle132[[#This Row],[SPLIT]]="YES",2,1)</f>
        <v>1</v>
      </c>
      <c r="X155" s="93">
        <v>5146</v>
      </c>
      <c r="Y15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55" s="21" cm="1">
        <f t="array" ref="Z15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5146</v>
      </c>
      <c r="AA15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55" s="21" cm="1">
        <f t="array" ref="AB15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5146</v>
      </c>
      <c r="AC15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55" s="21" cm="1">
        <f t="array" ref="AD15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5146</v>
      </c>
      <c r="AE15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55" s="21" cm="1">
        <f t="array" ref="AF15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5146</v>
      </c>
      <c r="AG15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55" s="21" cm="1">
        <f t="array" ref="AH15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5146</v>
      </c>
      <c r="AI15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55" s="21" cm="1">
        <f t="array" ref="AJ15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5146</v>
      </c>
      <c r="AK155"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155" s="21" cm="1">
        <f t="array" ref="AL15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3320</v>
      </c>
      <c r="AM15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55" s="21" cm="1">
        <f t="array" ref="AN15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1715.3333333333335</v>
      </c>
      <c r="AO15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55" s="21" cm="1">
        <f t="array" ref="AP15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5146</v>
      </c>
      <c r="AQ15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55" s="21" cm="1">
        <f t="array" ref="AR15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5146</v>
      </c>
      <c r="AS15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55" s="21" cm="1">
        <f t="array" ref="AT15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5146</v>
      </c>
      <c r="AU15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55" s="21" cm="1">
        <f t="array" ref="AV15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5146</v>
      </c>
      <c r="AW15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55" s="41">
        <f>SUMIFS(Tabelle132[[#This Row],[FTE 01]:[SAL 12]],Tabelle132[[#Headers],[FTE 01]:[SAL 12]],"*" &amp; "SAL" &amp;"*")</f>
        <v>56495.333333333336</v>
      </c>
    </row>
    <row r="156" spans="1:50" ht="20.100000000000001" customHeight="1" x14ac:dyDescent="0.25">
      <c r="A156" s="61" t="s">
        <v>204</v>
      </c>
      <c r="B156" s="113" t="s">
        <v>1158</v>
      </c>
      <c r="C156" s="62" t="s">
        <v>53</v>
      </c>
      <c r="D156" s="107" t="s">
        <v>1215</v>
      </c>
      <c r="E156" s="108" t="s">
        <v>1215</v>
      </c>
      <c r="F156" s="63">
        <v>1030</v>
      </c>
      <c r="G156" s="111" t="str">
        <f>VLOOKUP(Tabelle132[[#This Row],[CC
(FIBU)]],INDEX!D:E,2,FALSE)</f>
        <v>Abteilung 33</v>
      </c>
      <c r="H156" s="117" t="s">
        <v>1380</v>
      </c>
      <c r="I156" s="64" t="s">
        <v>54</v>
      </c>
      <c r="J156" s="72">
        <v>42982</v>
      </c>
      <c r="K156" s="72"/>
      <c r="L156" s="73"/>
      <c r="M156" s="77">
        <v>2419</v>
      </c>
      <c r="N156" s="104" t="s">
        <v>1815</v>
      </c>
      <c r="O156" s="78">
        <v>42982</v>
      </c>
      <c r="P156" s="80"/>
      <c r="Q156" s="62" t="s">
        <v>55</v>
      </c>
      <c r="R156" s="5" t="str">
        <f ca="1">IF(Tabelle132[[#This Row],[STOPPED
ON]]&lt;&gt;"","STOPPED",IF(AND(Tabelle132[[#This Row],[ACT. VALID
TILL]]&lt;TODAY(),Tabelle132[[#This Row],[ACT. VALID
TILL]]&lt;&gt;""),"INACTIVE",IF(Tabelle132[[#This Row],[Employee]]="NN","RECRUITE",IF(Tabelle132[[#This Row],[ACT. VALID
FROM]]&gt;TODAY(),"INACTIVE","ACTIVE"))))</f>
        <v>ACTIVE</v>
      </c>
      <c r="S156" s="85"/>
      <c r="T156" s="85"/>
      <c r="U156" s="11">
        <f>COUNTIFS(Tabelle2[Function-
No.],Tabelle132[[#This Row],[FUNC.-NO]],Tabelle2[Pers-
No.],Tabelle132[[#This Row],[P-No.]])</f>
        <v>0</v>
      </c>
      <c r="V156" s="89">
        <v>39</v>
      </c>
      <c r="W156" s="11">
        <f>IF(Tabelle132[[#This Row],[WAZ2]]&gt;39,1,Tabelle132[[#This Row],[WAZ2]]/39)/IF(Tabelle132[[#This Row],[SPLIT]]="YES",2,1)</f>
        <v>1</v>
      </c>
      <c r="X156" s="93">
        <v>5501</v>
      </c>
      <c r="Y15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56" s="21" cm="1">
        <f t="array" ref="Z15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5501</v>
      </c>
      <c r="AA15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56" s="21" cm="1">
        <f t="array" ref="AB15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5501</v>
      </c>
      <c r="AC15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56" s="21" cm="1">
        <f t="array" ref="AD15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5501</v>
      </c>
      <c r="AE15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56" s="21" cm="1">
        <f t="array" ref="AF15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5501</v>
      </c>
      <c r="AG15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56" s="21" cm="1">
        <f t="array" ref="AH15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5501</v>
      </c>
      <c r="AI15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56" s="21" cm="1">
        <f t="array" ref="AJ15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5501</v>
      </c>
      <c r="AK15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56" s="21" cm="1">
        <f t="array" ref="AL15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5501</v>
      </c>
      <c r="AM15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56" s="21" cm="1">
        <f t="array" ref="AN15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5501</v>
      </c>
      <c r="AO15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56" s="21" cm="1">
        <f t="array" ref="AP15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5501</v>
      </c>
      <c r="AQ15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56" s="21" cm="1">
        <f t="array" ref="AR15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5501</v>
      </c>
      <c r="AS15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56" s="21" cm="1">
        <f t="array" ref="AT15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5501</v>
      </c>
      <c r="AU15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56" s="21" cm="1">
        <f t="array" ref="AV15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5501</v>
      </c>
      <c r="AW15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56" s="41">
        <f>SUMIFS(Tabelle132[[#This Row],[FTE 01]:[SAL 12]],Tabelle132[[#Headers],[FTE 01]:[SAL 12]],"*" &amp; "SAL" &amp;"*")</f>
        <v>66012</v>
      </c>
    </row>
    <row r="157" spans="1:50" ht="20.100000000000001" customHeight="1" x14ac:dyDescent="0.25">
      <c r="A157" s="61" t="s">
        <v>202</v>
      </c>
      <c r="B157" s="113" t="s">
        <v>1084</v>
      </c>
      <c r="C157" s="62" t="s">
        <v>53</v>
      </c>
      <c r="D157" s="107" t="s">
        <v>1215</v>
      </c>
      <c r="E157" s="108" t="s">
        <v>1215</v>
      </c>
      <c r="F157" s="63">
        <v>1030</v>
      </c>
      <c r="G157" s="111" t="str">
        <f>VLOOKUP(Tabelle132[[#This Row],[CC
(FIBU)]],INDEX!D:E,2,FALSE)</f>
        <v>Abteilung 33</v>
      </c>
      <c r="H157" s="117" t="s">
        <v>1380</v>
      </c>
      <c r="I157" s="64" t="s">
        <v>54</v>
      </c>
      <c r="J157" s="72">
        <v>43174</v>
      </c>
      <c r="K157" s="72"/>
      <c r="L157" s="73"/>
      <c r="M157" s="77">
        <v>2457</v>
      </c>
      <c r="N157" s="104" t="s">
        <v>1853</v>
      </c>
      <c r="O157" s="78">
        <v>43174</v>
      </c>
      <c r="P157" s="80"/>
      <c r="Q157" s="62" t="s">
        <v>55</v>
      </c>
      <c r="R157" s="5" t="str">
        <f ca="1">IF(Tabelle132[[#This Row],[STOPPED
ON]]&lt;&gt;"","STOPPED",IF(AND(Tabelle132[[#This Row],[ACT. VALID
TILL]]&lt;TODAY(),Tabelle132[[#This Row],[ACT. VALID
TILL]]&lt;&gt;""),"INACTIVE",IF(Tabelle132[[#This Row],[Employee]]="NN","RECRUITE",IF(Tabelle132[[#This Row],[ACT. VALID
FROM]]&gt;TODAY(),"INACTIVE","ACTIVE"))))</f>
        <v>ACTIVE</v>
      </c>
      <c r="S157" s="85"/>
      <c r="T157" s="85"/>
      <c r="U157" s="11">
        <f>COUNTIFS(Tabelle2[Function-
No.],Tabelle132[[#This Row],[FUNC.-NO]],Tabelle2[Pers-
No.],Tabelle132[[#This Row],[P-No.]])</f>
        <v>0</v>
      </c>
      <c r="V157" s="89">
        <v>25</v>
      </c>
      <c r="W157" s="11">
        <f>IF(Tabelle132[[#This Row],[WAZ2]]&gt;39,1,Tabelle132[[#This Row],[WAZ2]]/39)/IF(Tabelle132[[#This Row],[SPLIT]]="YES",2,1)</f>
        <v>0.64102564102564108</v>
      </c>
      <c r="X157" s="93">
        <v>5074</v>
      </c>
      <c r="Y15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0.64102564102564108</v>
      </c>
      <c r="Z157" s="21" cm="1">
        <f t="array" ref="Z15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5074</v>
      </c>
      <c r="AA15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0.64102564102564108</v>
      </c>
      <c r="AB157" s="21" cm="1">
        <f t="array" ref="AB15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5074</v>
      </c>
      <c r="AC15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0.64102564102564108</v>
      </c>
      <c r="AD157" s="21" cm="1">
        <f t="array" ref="AD15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5074</v>
      </c>
      <c r="AE15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0.64102564102564108</v>
      </c>
      <c r="AF157" s="21" cm="1">
        <f t="array" ref="AF15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5074</v>
      </c>
      <c r="AG15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0.64102564102564108</v>
      </c>
      <c r="AH157" s="21" cm="1">
        <f t="array" ref="AH15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5074</v>
      </c>
      <c r="AI15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0.64102564102564108</v>
      </c>
      <c r="AJ157" s="21" cm="1">
        <f t="array" ref="AJ15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5074</v>
      </c>
      <c r="AK15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0.64102564102564108</v>
      </c>
      <c r="AL157" s="21" cm="1">
        <f t="array" ref="AL15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5074</v>
      </c>
      <c r="AM15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0.64102564102564108</v>
      </c>
      <c r="AN157" s="21" cm="1">
        <f t="array" ref="AN15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5074</v>
      </c>
      <c r="AO15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0.64102564102564108</v>
      </c>
      <c r="AP157" s="21" cm="1">
        <f t="array" ref="AP15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5074</v>
      </c>
      <c r="AQ15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0.64102564102564108</v>
      </c>
      <c r="AR157" s="21" cm="1">
        <f t="array" ref="AR15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5074</v>
      </c>
      <c r="AS15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0.64102564102564108</v>
      </c>
      <c r="AT157" s="21" cm="1">
        <f t="array" ref="AT15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5074</v>
      </c>
      <c r="AU15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0.64102564102564108</v>
      </c>
      <c r="AV157" s="21" cm="1">
        <f t="array" ref="AV15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5074</v>
      </c>
      <c r="AW15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57" s="41">
        <f>SUMIFS(Tabelle132[[#This Row],[FTE 01]:[SAL 12]],Tabelle132[[#Headers],[FTE 01]:[SAL 12]],"*" &amp; "SAL" &amp;"*")</f>
        <v>60888</v>
      </c>
    </row>
    <row r="158" spans="1:50" ht="20.100000000000001" customHeight="1" x14ac:dyDescent="0.25">
      <c r="A158" s="61" t="s">
        <v>201</v>
      </c>
      <c r="B158" s="113" t="s">
        <v>1083</v>
      </c>
      <c r="C158" s="62" t="s">
        <v>53</v>
      </c>
      <c r="D158" s="107" t="s">
        <v>1215</v>
      </c>
      <c r="E158" s="108" t="s">
        <v>1215</v>
      </c>
      <c r="F158" s="63">
        <v>1030</v>
      </c>
      <c r="G158" s="111" t="str">
        <f>VLOOKUP(Tabelle132[[#This Row],[CC
(FIBU)]],INDEX!D:E,2,FALSE)</f>
        <v>Abteilung 33</v>
      </c>
      <c r="H158" s="117" t="s">
        <v>1380</v>
      </c>
      <c r="I158" s="64" t="s">
        <v>54</v>
      </c>
      <c r="J158" s="72">
        <v>43191</v>
      </c>
      <c r="K158" s="72"/>
      <c r="L158" s="73"/>
      <c r="M158" s="77">
        <v>2465</v>
      </c>
      <c r="N158" s="104" t="s">
        <v>1861</v>
      </c>
      <c r="O158" s="78">
        <v>43191</v>
      </c>
      <c r="P158" s="80"/>
      <c r="Q158" s="62" t="s">
        <v>55</v>
      </c>
      <c r="R158" s="5" t="str">
        <f ca="1">IF(Tabelle132[[#This Row],[STOPPED
ON]]&lt;&gt;"","STOPPED",IF(AND(Tabelle132[[#This Row],[ACT. VALID
TILL]]&lt;TODAY(),Tabelle132[[#This Row],[ACT. VALID
TILL]]&lt;&gt;""),"INACTIVE",IF(Tabelle132[[#This Row],[Employee]]="NN","RECRUITE",IF(Tabelle132[[#This Row],[ACT. VALID
FROM]]&gt;TODAY(),"INACTIVE","ACTIVE"))))</f>
        <v>ACTIVE</v>
      </c>
      <c r="S158" s="85"/>
      <c r="T158" s="85"/>
      <c r="U158" s="11">
        <f>COUNTIFS(Tabelle2[Function-
No.],Tabelle132[[#This Row],[FUNC.-NO]],Tabelle2[Pers-
No.],Tabelle132[[#This Row],[P-No.]])</f>
        <v>0</v>
      </c>
      <c r="V158" s="89">
        <v>20</v>
      </c>
      <c r="W158" s="11">
        <f>IF(Tabelle132[[#This Row],[WAZ2]]&gt;39,1,Tabelle132[[#This Row],[WAZ2]]/39)/IF(Tabelle132[[#This Row],[SPLIT]]="YES",2,1)</f>
        <v>0.51282051282051277</v>
      </c>
      <c r="X158" s="93">
        <v>5069</v>
      </c>
      <c r="Y15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0.51282051282051277</v>
      </c>
      <c r="Z158" s="21" cm="1">
        <f t="array" ref="Z15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5069</v>
      </c>
      <c r="AA15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0.51282051282051277</v>
      </c>
      <c r="AB158" s="21" cm="1">
        <f t="array" ref="AB15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5069</v>
      </c>
      <c r="AC15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0.51282051282051277</v>
      </c>
      <c r="AD158" s="21" cm="1">
        <f t="array" ref="AD15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5069</v>
      </c>
      <c r="AE15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0.51282051282051277</v>
      </c>
      <c r="AF158" s="21" cm="1">
        <f t="array" ref="AF15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5069</v>
      </c>
      <c r="AG15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0.51282051282051277</v>
      </c>
      <c r="AH158" s="21" cm="1">
        <f t="array" ref="AH15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5069</v>
      </c>
      <c r="AI15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0.51282051282051277</v>
      </c>
      <c r="AJ158" s="21" cm="1">
        <f t="array" ref="AJ15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5069</v>
      </c>
      <c r="AK15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0.51282051282051277</v>
      </c>
      <c r="AL158" s="21" cm="1">
        <f t="array" ref="AL15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5069</v>
      </c>
      <c r="AM15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0.51282051282051277</v>
      </c>
      <c r="AN158" s="21" cm="1">
        <f t="array" ref="AN15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5069</v>
      </c>
      <c r="AO15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0.51282051282051277</v>
      </c>
      <c r="AP158" s="21" cm="1">
        <f t="array" ref="AP15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5069</v>
      </c>
      <c r="AQ15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0.51282051282051277</v>
      </c>
      <c r="AR158" s="21" cm="1">
        <f t="array" ref="AR15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5069</v>
      </c>
      <c r="AS15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0.51282051282051277</v>
      </c>
      <c r="AT158" s="21" cm="1">
        <f t="array" ref="AT15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5069</v>
      </c>
      <c r="AU15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0.51282051282051277</v>
      </c>
      <c r="AV158" s="21" cm="1">
        <f t="array" ref="AV15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5069</v>
      </c>
      <c r="AW15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58" s="41">
        <f>SUMIFS(Tabelle132[[#This Row],[FTE 01]:[SAL 12]],Tabelle132[[#Headers],[FTE 01]:[SAL 12]],"*" &amp; "SAL" &amp;"*")</f>
        <v>60828</v>
      </c>
    </row>
    <row r="159" spans="1:50" ht="20.100000000000001" customHeight="1" x14ac:dyDescent="0.25">
      <c r="A159" s="61" t="s">
        <v>198</v>
      </c>
      <c r="B159" s="113" t="s">
        <v>1040</v>
      </c>
      <c r="C159" s="62" t="s">
        <v>53</v>
      </c>
      <c r="D159" s="107" t="s">
        <v>1215</v>
      </c>
      <c r="E159" s="108" t="s">
        <v>1215</v>
      </c>
      <c r="F159" s="63">
        <v>1030</v>
      </c>
      <c r="G159" s="111" t="str">
        <f>VLOOKUP(Tabelle132[[#This Row],[CC
(FIBU)]],INDEX!D:E,2,FALSE)</f>
        <v>Abteilung 33</v>
      </c>
      <c r="H159" s="117" t="s">
        <v>1380</v>
      </c>
      <c r="I159" s="64" t="s">
        <v>54</v>
      </c>
      <c r="J159" s="72">
        <v>43252</v>
      </c>
      <c r="K159" s="72"/>
      <c r="L159" s="73"/>
      <c r="M159" s="77">
        <v>2482</v>
      </c>
      <c r="N159" s="104" t="s">
        <v>1878</v>
      </c>
      <c r="O159" s="78">
        <v>43252</v>
      </c>
      <c r="P159" s="80"/>
      <c r="Q159" s="62" t="s">
        <v>55</v>
      </c>
      <c r="R159" s="5" t="str">
        <f ca="1">IF(Tabelle132[[#This Row],[STOPPED
ON]]&lt;&gt;"","STOPPED",IF(AND(Tabelle132[[#This Row],[ACT. VALID
TILL]]&lt;TODAY(),Tabelle132[[#This Row],[ACT. VALID
TILL]]&lt;&gt;""),"INACTIVE",IF(Tabelle132[[#This Row],[Employee]]="NN","RECRUITE",IF(Tabelle132[[#This Row],[ACT. VALID
FROM]]&gt;TODAY(),"INACTIVE","ACTIVE"))))</f>
        <v>ACTIVE</v>
      </c>
      <c r="S159" s="85"/>
      <c r="T159" s="85"/>
      <c r="U159" s="11">
        <f>COUNTIFS(Tabelle2[Function-
No.],Tabelle132[[#This Row],[FUNC.-NO]],Tabelle2[Pers-
No.],Tabelle132[[#This Row],[P-No.]])</f>
        <v>0</v>
      </c>
      <c r="V159" s="89">
        <v>39</v>
      </c>
      <c r="W159" s="11">
        <f>IF(Tabelle132[[#This Row],[WAZ2]]&gt;39,1,Tabelle132[[#This Row],[WAZ2]]/39)/IF(Tabelle132[[#This Row],[SPLIT]]="YES",2,1)</f>
        <v>1</v>
      </c>
      <c r="X159" s="93">
        <v>5319</v>
      </c>
      <c r="Y15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59" s="21" cm="1">
        <f t="array" ref="Z15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5319</v>
      </c>
      <c r="AA15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59" s="21" cm="1">
        <f t="array" ref="AB15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5319</v>
      </c>
      <c r="AC15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59" s="21" cm="1">
        <f t="array" ref="AD15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5319</v>
      </c>
      <c r="AE15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59" s="21" cm="1">
        <f t="array" ref="AF15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5319</v>
      </c>
      <c r="AG15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59" s="21" cm="1">
        <f t="array" ref="AH15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5319</v>
      </c>
      <c r="AI15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59" s="21" cm="1">
        <f t="array" ref="AJ15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5319</v>
      </c>
      <c r="AK15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59" s="21" cm="1">
        <f t="array" ref="AL15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5319</v>
      </c>
      <c r="AM15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59" s="21" cm="1">
        <f t="array" ref="AN15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5319</v>
      </c>
      <c r="AO15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59" s="21" cm="1">
        <f t="array" ref="AP15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5319</v>
      </c>
      <c r="AQ15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59" s="21" cm="1">
        <f t="array" ref="AR15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5319</v>
      </c>
      <c r="AS15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59" s="21" cm="1">
        <f t="array" ref="AT15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5319</v>
      </c>
      <c r="AU15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59" s="21" cm="1">
        <f t="array" ref="AV15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5319</v>
      </c>
      <c r="AW15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59" s="41">
        <f>SUMIFS(Tabelle132[[#This Row],[FTE 01]:[SAL 12]],Tabelle132[[#Headers],[FTE 01]:[SAL 12]],"*" &amp; "SAL" &amp;"*")</f>
        <v>63828</v>
      </c>
    </row>
    <row r="160" spans="1:50" ht="20.100000000000001" customHeight="1" x14ac:dyDescent="0.25">
      <c r="A160" s="61" t="s">
        <v>795</v>
      </c>
      <c r="B160" s="113" t="s">
        <v>1208</v>
      </c>
      <c r="C160" s="62" t="s">
        <v>53</v>
      </c>
      <c r="D160" s="107" t="s">
        <v>1215</v>
      </c>
      <c r="E160" s="108" t="s">
        <v>1215</v>
      </c>
      <c r="F160" s="63">
        <v>1030</v>
      </c>
      <c r="G160" s="111" t="str">
        <f>VLOOKUP(Tabelle132[[#This Row],[CC
(FIBU)]],INDEX!D:E,2,FALSE)</f>
        <v>Abteilung 33</v>
      </c>
      <c r="H160" s="117" t="s">
        <v>1361</v>
      </c>
      <c r="I160" s="64" t="s">
        <v>54</v>
      </c>
      <c r="J160" s="72">
        <v>44358</v>
      </c>
      <c r="K160" s="72"/>
      <c r="L160" s="73"/>
      <c r="M160" s="77">
        <v>2517</v>
      </c>
      <c r="N160" s="104" t="s">
        <v>1913</v>
      </c>
      <c r="O160" s="78">
        <v>43344</v>
      </c>
      <c r="P160" s="80"/>
      <c r="Q160" s="62" t="s">
        <v>55</v>
      </c>
      <c r="R160" s="5" t="str">
        <f ca="1">IF(Tabelle132[[#This Row],[STOPPED
ON]]&lt;&gt;"","STOPPED",IF(AND(Tabelle132[[#This Row],[ACT. VALID
TILL]]&lt;TODAY(),Tabelle132[[#This Row],[ACT. VALID
TILL]]&lt;&gt;""),"INACTIVE",IF(Tabelle132[[#This Row],[Employee]]="NN","RECRUITE",IF(Tabelle132[[#This Row],[ACT. VALID
FROM]]&gt;TODAY(),"INACTIVE","ACTIVE"))))</f>
        <v>ACTIVE</v>
      </c>
      <c r="S160" s="85"/>
      <c r="T160" s="85"/>
      <c r="U160" s="11">
        <f>COUNTIFS(Tabelle2[Function-
No.],Tabelle132[[#This Row],[FUNC.-NO]],Tabelle2[Pers-
No.],Tabelle132[[#This Row],[P-No.]])</f>
        <v>0</v>
      </c>
      <c r="V160" s="89">
        <v>39</v>
      </c>
      <c r="W160" s="11">
        <f>IF(Tabelle132[[#This Row],[WAZ2]]&gt;39,1,Tabelle132[[#This Row],[WAZ2]]/39)/IF(Tabelle132[[#This Row],[SPLIT]]="YES",2,1)</f>
        <v>1</v>
      </c>
      <c r="X160" s="93">
        <v>5107</v>
      </c>
      <c r="Y16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160" s="21" cm="1">
        <f t="array" ref="Z16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16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160" s="21" cm="1">
        <f t="array" ref="AB16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6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160" s="21" cm="1">
        <f t="array" ref="AD16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16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60" s="21" cm="1">
        <f t="array" ref="AF16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5107</v>
      </c>
      <c r="AG16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60" s="21" cm="1">
        <f t="array" ref="AH16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5107</v>
      </c>
      <c r="AI16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60" s="21" cm="1">
        <f t="array" ref="AJ16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5107</v>
      </c>
      <c r="AK16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60" s="21" cm="1">
        <f t="array" ref="AL16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5107</v>
      </c>
      <c r="AM16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60" s="21" cm="1">
        <f t="array" ref="AN16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5107</v>
      </c>
      <c r="AO16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60" s="21" cm="1">
        <f t="array" ref="AP16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5107</v>
      </c>
      <c r="AQ16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60" s="21" cm="1">
        <f t="array" ref="AR16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5107</v>
      </c>
      <c r="AS16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60" s="21" cm="1">
        <f t="array" ref="AT16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5107</v>
      </c>
      <c r="AU16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60" s="21" cm="1">
        <f t="array" ref="AV16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5107</v>
      </c>
      <c r="AW16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60" s="41">
        <f>SUMIFS(Tabelle132[[#This Row],[FTE 01]:[SAL 12]],Tabelle132[[#Headers],[FTE 01]:[SAL 12]],"*" &amp; "SAL" &amp;"*")</f>
        <v>45963</v>
      </c>
    </row>
    <row r="161" spans="1:50" ht="20.100000000000001" customHeight="1" x14ac:dyDescent="0.25">
      <c r="A161" s="61" t="s">
        <v>194</v>
      </c>
      <c r="B161" s="113" t="s">
        <v>959</v>
      </c>
      <c r="C161" s="62" t="s">
        <v>53</v>
      </c>
      <c r="D161" s="107" t="s">
        <v>1215</v>
      </c>
      <c r="E161" s="108" t="s">
        <v>1215</v>
      </c>
      <c r="F161" s="63">
        <v>1030</v>
      </c>
      <c r="G161" s="111" t="str">
        <f>VLOOKUP(Tabelle132[[#This Row],[CC
(FIBU)]],INDEX!D:E,2,FALSE)</f>
        <v>Abteilung 33</v>
      </c>
      <c r="H161" s="117" t="s">
        <v>1380</v>
      </c>
      <c r="I161" s="64" t="s">
        <v>54</v>
      </c>
      <c r="J161" s="72">
        <v>43344</v>
      </c>
      <c r="K161" s="72"/>
      <c r="L161" s="73"/>
      <c r="M161" s="77">
        <v>2521</v>
      </c>
      <c r="N161" s="104" t="s">
        <v>1917</v>
      </c>
      <c r="O161" s="78">
        <v>43344</v>
      </c>
      <c r="P161" s="80"/>
      <c r="Q161" s="62" t="s">
        <v>55</v>
      </c>
      <c r="R161" s="5" t="str">
        <f ca="1">IF(Tabelle132[[#This Row],[STOPPED
ON]]&lt;&gt;"","STOPPED",IF(AND(Tabelle132[[#This Row],[ACT. VALID
TILL]]&lt;TODAY(),Tabelle132[[#This Row],[ACT. VALID
TILL]]&lt;&gt;""),"INACTIVE",IF(Tabelle132[[#This Row],[Employee]]="NN","RECRUITE",IF(Tabelle132[[#This Row],[ACT. VALID
FROM]]&gt;TODAY(),"INACTIVE","ACTIVE"))))</f>
        <v>ACTIVE</v>
      </c>
      <c r="S161" s="85"/>
      <c r="T161" s="85"/>
      <c r="U161" s="11">
        <f>COUNTIFS(Tabelle2[Function-
No.],Tabelle132[[#This Row],[FUNC.-NO]],Tabelle2[Pers-
No.],Tabelle132[[#This Row],[P-No.]])</f>
        <v>0</v>
      </c>
      <c r="V161" s="89">
        <v>39</v>
      </c>
      <c r="W161" s="11">
        <f>IF(Tabelle132[[#This Row],[WAZ2]]&gt;39,1,Tabelle132[[#This Row],[WAZ2]]/39)/IF(Tabelle132[[#This Row],[SPLIT]]="YES",2,1)</f>
        <v>1</v>
      </c>
      <c r="X161" s="93">
        <v>5445</v>
      </c>
      <c r="Y16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61" s="21" cm="1">
        <f t="array" ref="Z16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5445</v>
      </c>
      <c r="AA16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61" s="21" cm="1">
        <f t="array" ref="AB16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5445</v>
      </c>
      <c r="AC16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61" s="21" cm="1">
        <f t="array" ref="AD16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5445</v>
      </c>
      <c r="AE16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61" s="21" cm="1">
        <f t="array" ref="AF16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5445</v>
      </c>
      <c r="AG16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61" s="21" cm="1">
        <f t="array" ref="AH16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5445</v>
      </c>
      <c r="AI16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61" s="21" cm="1">
        <f t="array" ref="AJ16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5445</v>
      </c>
      <c r="AK16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61" s="21" cm="1">
        <f t="array" ref="AL16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5445</v>
      </c>
      <c r="AM16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61" s="21" cm="1">
        <f t="array" ref="AN16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5445</v>
      </c>
      <c r="AO16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61" s="21" cm="1">
        <f t="array" ref="AP16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5445</v>
      </c>
      <c r="AQ16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61" s="21" cm="1">
        <f t="array" ref="AR16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5445</v>
      </c>
      <c r="AS16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61" s="21" cm="1">
        <f t="array" ref="AT16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5445</v>
      </c>
      <c r="AU16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61" s="21" cm="1">
        <f t="array" ref="AV16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5445</v>
      </c>
      <c r="AW16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61" s="41">
        <f>SUMIFS(Tabelle132[[#This Row],[FTE 01]:[SAL 12]],Tabelle132[[#Headers],[FTE 01]:[SAL 12]],"*" &amp; "SAL" &amp;"*")</f>
        <v>65340</v>
      </c>
    </row>
    <row r="162" spans="1:50" ht="20.100000000000001" customHeight="1" x14ac:dyDescent="0.25">
      <c r="A162" s="61" t="s">
        <v>205</v>
      </c>
      <c r="B162" s="113" t="s">
        <v>1175</v>
      </c>
      <c r="C162" s="62" t="s">
        <v>53</v>
      </c>
      <c r="D162" s="107" t="s">
        <v>1215</v>
      </c>
      <c r="E162" s="108" t="s">
        <v>1215</v>
      </c>
      <c r="F162" s="63">
        <v>1030</v>
      </c>
      <c r="G162" s="111" t="str">
        <f>VLOOKUP(Tabelle132[[#This Row],[CC
(FIBU)]],INDEX!D:E,2,FALSE)</f>
        <v>Abteilung 33</v>
      </c>
      <c r="H162" s="117" t="s">
        <v>1380</v>
      </c>
      <c r="I162" s="64" t="s">
        <v>54</v>
      </c>
      <c r="J162" s="72">
        <v>43405</v>
      </c>
      <c r="K162" s="72"/>
      <c r="L162" s="73"/>
      <c r="M162" s="77">
        <v>2537</v>
      </c>
      <c r="N162" s="104" t="s">
        <v>1933</v>
      </c>
      <c r="O162" s="78">
        <v>43405</v>
      </c>
      <c r="P162" s="80"/>
      <c r="Q162" s="62" t="s">
        <v>55</v>
      </c>
      <c r="R162" s="5" t="str">
        <f ca="1">IF(Tabelle132[[#This Row],[STOPPED
ON]]&lt;&gt;"","STOPPED",IF(AND(Tabelle132[[#This Row],[ACT. VALID
TILL]]&lt;TODAY(),Tabelle132[[#This Row],[ACT. VALID
TILL]]&lt;&gt;""),"INACTIVE",IF(Tabelle132[[#This Row],[Employee]]="NN","RECRUITE",IF(Tabelle132[[#This Row],[ACT. VALID
FROM]]&gt;TODAY(),"INACTIVE","ACTIVE"))))</f>
        <v>ACTIVE</v>
      </c>
      <c r="S162" s="85"/>
      <c r="T162" s="85"/>
      <c r="U162" s="11">
        <f>COUNTIFS(Tabelle2[Function-
No.],Tabelle132[[#This Row],[FUNC.-NO]],Tabelle2[Pers-
No.],Tabelle132[[#This Row],[P-No.]])</f>
        <v>0</v>
      </c>
      <c r="V162" s="89">
        <v>20</v>
      </c>
      <c r="W162" s="11">
        <f>IF(Tabelle132[[#This Row],[WAZ2]]&gt;39,1,Tabelle132[[#This Row],[WAZ2]]/39)/IF(Tabelle132[[#This Row],[SPLIT]]="YES",2,1)</f>
        <v>0.51282051282051277</v>
      </c>
      <c r="X162" s="93">
        <v>5060</v>
      </c>
      <c r="Y16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0.51282051282051277</v>
      </c>
      <c r="Z162" s="21" cm="1">
        <f t="array" ref="Z16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5060</v>
      </c>
      <c r="AA16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0.51282051282051277</v>
      </c>
      <c r="AB162" s="21" cm="1">
        <f t="array" ref="AB16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5060</v>
      </c>
      <c r="AC16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0.51282051282051277</v>
      </c>
      <c r="AD162" s="21" cm="1">
        <f t="array" ref="AD16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5060</v>
      </c>
      <c r="AE16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0.51282051282051277</v>
      </c>
      <c r="AF162" s="21" cm="1">
        <f t="array" ref="AF16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5060</v>
      </c>
      <c r="AG16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0.51282051282051277</v>
      </c>
      <c r="AH162" s="21" cm="1">
        <f t="array" ref="AH16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5060</v>
      </c>
      <c r="AI16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0.51282051282051277</v>
      </c>
      <c r="AJ162" s="21" cm="1">
        <f t="array" ref="AJ16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5060</v>
      </c>
      <c r="AK16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0.51282051282051277</v>
      </c>
      <c r="AL162" s="21" cm="1">
        <f t="array" ref="AL16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5060</v>
      </c>
      <c r="AM16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0.51282051282051277</v>
      </c>
      <c r="AN162" s="21" cm="1">
        <f t="array" ref="AN16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5060</v>
      </c>
      <c r="AO16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0.51282051282051277</v>
      </c>
      <c r="AP162" s="21" cm="1">
        <f t="array" ref="AP16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5060</v>
      </c>
      <c r="AQ16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0.51282051282051277</v>
      </c>
      <c r="AR162" s="21" cm="1">
        <f t="array" ref="AR16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5060</v>
      </c>
      <c r="AS16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0.51282051282051277</v>
      </c>
      <c r="AT162" s="21" cm="1">
        <f t="array" ref="AT16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5060</v>
      </c>
      <c r="AU16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0.51282051282051277</v>
      </c>
      <c r="AV162" s="21" cm="1">
        <f t="array" ref="AV16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5060</v>
      </c>
      <c r="AW16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62" s="41">
        <f>SUMIFS(Tabelle132[[#This Row],[FTE 01]:[SAL 12]],Tabelle132[[#Headers],[FTE 01]:[SAL 12]],"*" &amp; "SAL" &amp;"*")</f>
        <v>60720</v>
      </c>
    </row>
    <row r="163" spans="1:50" ht="20.100000000000001" customHeight="1" x14ac:dyDescent="0.25">
      <c r="A163" s="61" t="s">
        <v>200</v>
      </c>
      <c r="B163" s="113" t="s">
        <v>1082</v>
      </c>
      <c r="C163" s="62" t="s">
        <v>53</v>
      </c>
      <c r="D163" s="107" t="s">
        <v>1215</v>
      </c>
      <c r="E163" s="108" t="s">
        <v>1215</v>
      </c>
      <c r="F163" s="63">
        <v>1030</v>
      </c>
      <c r="G163" s="111" t="str">
        <f>VLOOKUP(Tabelle132[[#This Row],[CC
(FIBU)]],INDEX!D:E,2,FALSE)</f>
        <v>Abteilung 33</v>
      </c>
      <c r="H163" s="117" t="s">
        <v>1380</v>
      </c>
      <c r="I163" s="64" t="s">
        <v>54</v>
      </c>
      <c r="J163" s="72">
        <v>43405</v>
      </c>
      <c r="K163" s="72"/>
      <c r="L163" s="73"/>
      <c r="M163" s="77">
        <v>2540</v>
      </c>
      <c r="N163" s="104" t="s">
        <v>1936</v>
      </c>
      <c r="O163" s="78">
        <v>43405</v>
      </c>
      <c r="P163" s="80"/>
      <c r="Q163" s="62" t="s">
        <v>55</v>
      </c>
      <c r="R163" s="5" t="str">
        <f ca="1">IF(Tabelle132[[#This Row],[STOPPED
ON]]&lt;&gt;"","STOPPED",IF(AND(Tabelle132[[#This Row],[ACT. VALID
TILL]]&lt;TODAY(),Tabelle132[[#This Row],[ACT. VALID
TILL]]&lt;&gt;""),"INACTIVE",IF(Tabelle132[[#This Row],[Employee]]="NN","RECRUITE",IF(Tabelle132[[#This Row],[ACT. VALID
FROM]]&gt;TODAY(),"INACTIVE","ACTIVE"))))</f>
        <v>ACTIVE</v>
      </c>
      <c r="S163" s="85"/>
      <c r="T163" s="85"/>
      <c r="U163" s="11">
        <f>COUNTIFS(Tabelle2[Function-
No.],Tabelle132[[#This Row],[FUNC.-NO]],Tabelle2[Pers-
No.],Tabelle132[[#This Row],[P-No.]])</f>
        <v>0</v>
      </c>
      <c r="V163" s="89">
        <v>30</v>
      </c>
      <c r="W163" s="11">
        <f>IF(Tabelle132[[#This Row],[WAZ2]]&gt;39,1,Tabelle132[[#This Row],[WAZ2]]/39)/IF(Tabelle132[[#This Row],[SPLIT]]="YES",2,1)</f>
        <v>0.76923076923076927</v>
      </c>
      <c r="X163" s="93">
        <v>5204</v>
      </c>
      <c r="Y16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0.76923076923076927</v>
      </c>
      <c r="Z163" s="21" cm="1">
        <f t="array" ref="Z16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5204</v>
      </c>
      <c r="AA16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0.76923076923076927</v>
      </c>
      <c r="AB163" s="21" cm="1">
        <f t="array" ref="AB16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5204</v>
      </c>
      <c r="AC16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0.76923076923076927</v>
      </c>
      <c r="AD163" s="21" cm="1">
        <f t="array" ref="AD16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5204</v>
      </c>
      <c r="AE16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0.76923076923076927</v>
      </c>
      <c r="AF163" s="21" cm="1">
        <f t="array" ref="AF16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5204</v>
      </c>
      <c r="AG16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0.76923076923076927</v>
      </c>
      <c r="AH163" s="21" cm="1">
        <f t="array" ref="AH16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5204</v>
      </c>
      <c r="AI16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0.76923076923076927</v>
      </c>
      <c r="AJ163" s="21" cm="1">
        <f t="array" ref="AJ16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5204</v>
      </c>
      <c r="AK16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0.76923076923076927</v>
      </c>
      <c r="AL163" s="21" cm="1">
        <f t="array" ref="AL16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5204</v>
      </c>
      <c r="AM16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0.76923076923076927</v>
      </c>
      <c r="AN163" s="21" cm="1">
        <f t="array" ref="AN16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5204</v>
      </c>
      <c r="AO16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0.76923076923076927</v>
      </c>
      <c r="AP163" s="21" cm="1">
        <f t="array" ref="AP16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5204</v>
      </c>
      <c r="AQ16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0.76923076923076927</v>
      </c>
      <c r="AR163" s="21" cm="1">
        <f t="array" ref="AR16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5204</v>
      </c>
      <c r="AS16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0.76923076923076927</v>
      </c>
      <c r="AT163" s="21" cm="1">
        <f t="array" ref="AT16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5204</v>
      </c>
      <c r="AU16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0.76923076923076927</v>
      </c>
      <c r="AV163" s="21" cm="1">
        <f t="array" ref="AV16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5204</v>
      </c>
      <c r="AW16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63" s="41">
        <f>SUMIFS(Tabelle132[[#This Row],[FTE 01]:[SAL 12]],Tabelle132[[#Headers],[FTE 01]:[SAL 12]],"*" &amp; "SAL" &amp;"*")</f>
        <v>62448</v>
      </c>
    </row>
    <row r="164" spans="1:50" ht="20.100000000000001" customHeight="1" x14ac:dyDescent="0.25">
      <c r="A164" s="61" t="s">
        <v>195</v>
      </c>
      <c r="B164" s="113" t="s">
        <v>960</v>
      </c>
      <c r="C164" s="62" t="s">
        <v>53</v>
      </c>
      <c r="D164" s="107" t="s">
        <v>1215</v>
      </c>
      <c r="E164" s="108" t="s">
        <v>1215</v>
      </c>
      <c r="F164" s="63">
        <v>1030</v>
      </c>
      <c r="G164" s="111" t="str">
        <f>VLOOKUP(Tabelle132[[#This Row],[CC
(FIBU)]],INDEX!D:E,2,FALSE)</f>
        <v>Abteilung 33</v>
      </c>
      <c r="H164" s="117" t="s">
        <v>1380</v>
      </c>
      <c r="I164" s="64" t="s">
        <v>54</v>
      </c>
      <c r="J164" s="72">
        <v>43556</v>
      </c>
      <c r="K164" s="72"/>
      <c r="L164" s="73"/>
      <c r="M164" s="77">
        <v>2578</v>
      </c>
      <c r="N164" s="104" t="s">
        <v>1974</v>
      </c>
      <c r="O164" s="78">
        <v>43556</v>
      </c>
      <c r="P164" s="80"/>
      <c r="Q164" s="62" t="s">
        <v>55</v>
      </c>
      <c r="R164" s="5" t="str">
        <f ca="1">IF(Tabelle132[[#This Row],[STOPPED
ON]]&lt;&gt;"","STOPPED",IF(AND(Tabelle132[[#This Row],[ACT. VALID
TILL]]&lt;TODAY(),Tabelle132[[#This Row],[ACT. VALID
TILL]]&lt;&gt;""),"INACTIVE",IF(Tabelle132[[#This Row],[Employee]]="NN","RECRUITE",IF(Tabelle132[[#This Row],[ACT. VALID
FROM]]&gt;TODAY(),"INACTIVE","ACTIVE"))))</f>
        <v>ACTIVE</v>
      </c>
      <c r="S164" s="85"/>
      <c r="T164" s="85"/>
      <c r="U164" s="11">
        <f>COUNTIFS(Tabelle2[Function-
No.],Tabelle132[[#This Row],[FUNC.-NO]],Tabelle2[Pers-
No.],Tabelle132[[#This Row],[P-No.]])</f>
        <v>0</v>
      </c>
      <c r="V164" s="89">
        <v>39</v>
      </c>
      <c r="W164" s="11">
        <f>IF(Tabelle132[[#This Row],[WAZ2]]&gt;39,1,Tabelle132[[#This Row],[WAZ2]]/39)/IF(Tabelle132[[#This Row],[SPLIT]]="YES",2,1)</f>
        <v>1</v>
      </c>
      <c r="X164" s="93">
        <v>5214</v>
      </c>
      <c r="Y16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64" s="21" cm="1">
        <f t="array" ref="Z16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5214</v>
      </c>
      <c r="AA16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64" s="21" cm="1">
        <f t="array" ref="AB16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5214</v>
      </c>
      <c r="AC16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64" s="21" cm="1">
        <f t="array" ref="AD16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5214</v>
      </c>
      <c r="AE16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64" s="21" cm="1">
        <f t="array" ref="AF16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5214</v>
      </c>
      <c r="AG16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64" s="21" cm="1">
        <f t="array" ref="AH16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5214</v>
      </c>
      <c r="AI16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64" s="21" cm="1">
        <f t="array" ref="AJ16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5214</v>
      </c>
      <c r="AK16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64" s="21" cm="1">
        <f t="array" ref="AL16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5214</v>
      </c>
      <c r="AM16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64" s="21" cm="1">
        <f t="array" ref="AN16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5214</v>
      </c>
      <c r="AO16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64" s="21" cm="1">
        <f t="array" ref="AP16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5214</v>
      </c>
      <c r="AQ16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64" s="21" cm="1">
        <f t="array" ref="AR16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5214</v>
      </c>
      <c r="AS16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64" s="21" cm="1">
        <f t="array" ref="AT16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5214</v>
      </c>
      <c r="AU16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64" s="21" cm="1">
        <f t="array" ref="AV16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5214</v>
      </c>
      <c r="AW16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64" s="41">
        <f>SUMIFS(Tabelle132[[#This Row],[FTE 01]:[SAL 12]],Tabelle132[[#Headers],[FTE 01]:[SAL 12]],"*" &amp; "SAL" &amp;"*")</f>
        <v>62568</v>
      </c>
    </row>
    <row r="165" spans="1:50" ht="20.100000000000001" customHeight="1" x14ac:dyDescent="0.25">
      <c r="A165" s="61" t="s">
        <v>217</v>
      </c>
      <c r="B165" s="113" t="s">
        <v>1208</v>
      </c>
      <c r="C165" s="62" t="s">
        <v>53</v>
      </c>
      <c r="D165" s="107" t="s">
        <v>1215</v>
      </c>
      <c r="E165" s="108" t="s">
        <v>1215</v>
      </c>
      <c r="F165" s="63">
        <v>1030</v>
      </c>
      <c r="G165" s="111" t="str">
        <f>VLOOKUP(Tabelle132[[#This Row],[CC
(FIBU)]],INDEX!D:E,2,FALSE)</f>
        <v>Abteilung 33</v>
      </c>
      <c r="H165" s="117" t="s">
        <v>1361</v>
      </c>
      <c r="I165" s="64" t="s">
        <v>54</v>
      </c>
      <c r="J165" s="72">
        <v>43617</v>
      </c>
      <c r="K165" s="72"/>
      <c r="L165" s="73"/>
      <c r="M165" s="77">
        <v>2591</v>
      </c>
      <c r="N165" s="104" t="s">
        <v>1987</v>
      </c>
      <c r="O165" s="78">
        <v>43617</v>
      </c>
      <c r="P165" s="80"/>
      <c r="Q165" s="62" t="s">
        <v>55</v>
      </c>
      <c r="R165" s="5" t="str">
        <f ca="1">IF(Tabelle132[[#This Row],[STOPPED
ON]]&lt;&gt;"","STOPPED",IF(AND(Tabelle132[[#This Row],[ACT. VALID
TILL]]&lt;TODAY(),Tabelle132[[#This Row],[ACT. VALID
TILL]]&lt;&gt;""),"INACTIVE",IF(Tabelle132[[#This Row],[Employee]]="NN","RECRUITE",IF(Tabelle132[[#This Row],[ACT. VALID
FROM]]&gt;TODAY(),"INACTIVE","ACTIVE"))))</f>
        <v>ACTIVE</v>
      </c>
      <c r="S165" s="85"/>
      <c r="T165" s="85"/>
      <c r="U165" s="11">
        <f>COUNTIFS(Tabelle2[Function-
No.],Tabelle132[[#This Row],[FUNC.-NO]],Tabelle2[Pers-
No.],Tabelle132[[#This Row],[P-No.]])</f>
        <v>0</v>
      </c>
      <c r="V165" s="89">
        <v>39</v>
      </c>
      <c r="W165" s="11">
        <f>IF(Tabelle132[[#This Row],[WAZ2]]&gt;39,1,Tabelle132[[#This Row],[WAZ2]]/39)/IF(Tabelle132[[#This Row],[SPLIT]]="YES",2,1)</f>
        <v>1</v>
      </c>
      <c r="X165" s="93">
        <v>5167</v>
      </c>
      <c r="Y16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65" s="21" cm="1">
        <f t="array" ref="Z16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5167</v>
      </c>
      <c r="AA16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65" s="21" cm="1">
        <f t="array" ref="AB16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5167</v>
      </c>
      <c r="AC16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65" s="21" cm="1">
        <f t="array" ref="AD16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5167</v>
      </c>
      <c r="AE16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65" s="21" cm="1">
        <f t="array" ref="AF16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5167</v>
      </c>
      <c r="AG16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65" s="21" cm="1">
        <f t="array" ref="AH16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5167</v>
      </c>
      <c r="AI16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65" s="21" cm="1">
        <f t="array" ref="AJ16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5167</v>
      </c>
      <c r="AK16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65" s="21" cm="1">
        <f t="array" ref="AL16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5167</v>
      </c>
      <c r="AM16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65" s="21" cm="1">
        <f t="array" ref="AN16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5167</v>
      </c>
      <c r="AO16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65" s="21" cm="1">
        <f t="array" ref="AP16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5167</v>
      </c>
      <c r="AQ16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65" s="21" cm="1">
        <f t="array" ref="AR16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5167</v>
      </c>
      <c r="AS16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65" s="21" cm="1">
        <f t="array" ref="AT16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5167</v>
      </c>
      <c r="AU16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65" s="21" cm="1">
        <f t="array" ref="AV16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5167</v>
      </c>
      <c r="AW16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65" s="41">
        <f>SUMIFS(Tabelle132[[#This Row],[FTE 01]:[SAL 12]],Tabelle132[[#Headers],[FTE 01]:[SAL 12]],"*" &amp; "SAL" &amp;"*")</f>
        <v>62004</v>
      </c>
    </row>
    <row r="166" spans="1:50" ht="20.100000000000001" customHeight="1" x14ac:dyDescent="0.25">
      <c r="A166" s="61" t="s">
        <v>212</v>
      </c>
      <c r="B166" s="113" t="s">
        <v>1208</v>
      </c>
      <c r="C166" s="62" t="s">
        <v>53</v>
      </c>
      <c r="D166" s="107" t="s">
        <v>1215</v>
      </c>
      <c r="E166" s="108" t="s">
        <v>1215</v>
      </c>
      <c r="F166" s="63">
        <v>1030</v>
      </c>
      <c r="G166" s="111" t="str">
        <f>VLOOKUP(Tabelle132[[#This Row],[CC
(FIBU)]],INDEX!D:E,2,FALSE)</f>
        <v>Abteilung 33</v>
      </c>
      <c r="H166" s="117" t="s">
        <v>1361</v>
      </c>
      <c r="I166" s="64" t="s">
        <v>54</v>
      </c>
      <c r="J166" s="72">
        <v>43800</v>
      </c>
      <c r="K166" s="72"/>
      <c r="L166" s="73"/>
      <c r="M166" s="77">
        <v>2637</v>
      </c>
      <c r="N166" s="104" t="s">
        <v>2033</v>
      </c>
      <c r="O166" s="78">
        <v>43800</v>
      </c>
      <c r="P166" s="80"/>
      <c r="Q166" s="62" t="s">
        <v>55</v>
      </c>
      <c r="R166" s="5" t="str">
        <f ca="1">IF(Tabelle132[[#This Row],[STOPPED
ON]]&lt;&gt;"","STOPPED",IF(AND(Tabelle132[[#This Row],[ACT. VALID
TILL]]&lt;TODAY(),Tabelle132[[#This Row],[ACT. VALID
TILL]]&lt;&gt;""),"INACTIVE",IF(Tabelle132[[#This Row],[Employee]]="NN","RECRUITE",IF(Tabelle132[[#This Row],[ACT. VALID
FROM]]&gt;TODAY(),"INACTIVE","ACTIVE"))))</f>
        <v>ACTIVE</v>
      </c>
      <c r="S166" s="85"/>
      <c r="T166" s="85"/>
      <c r="U166" s="11">
        <f>COUNTIFS(Tabelle2[Function-
No.],Tabelle132[[#This Row],[FUNC.-NO]],Tabelle2[Pers-
No.],Tabelle132[[#This Row],[P-No.]])</f>
        <v>0</v>
      </c>
      <c r="V166" s="89">
        <v>39</v>
      </c>
      <c r="W166" s="11">
        <f>IF(Tabelle132[[#This Row],[WAZ2]]&gt;39,1,Tabelle132[[#This Row],[WAZ2]]/39)/IF(Tabelle132[[#This Row],[SPLIT]]="YES",2,1)</f>
        <v>1</v>
      </c>
      <c r="X166" s="93">
        <v>5148</v>
      </c>
      <c r="Y16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66" s="21" cm="1">
        <f t="array" ref="Z16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5148</v>
      </c>
      <c r="AA16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66" s="21" cm="1">
        <f t="array" ref="AB16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5148</v>
      </c>
      <c r="AC16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66" s="21" cm="1">
        <f t="array" ref="AD16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5148</v>
      </c>
      <c r="AE16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66" s="21" cm="1">
        <f t="array" ref="AF16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5148</v>
      </c>
      <c r="AG16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66" s="21" cm="1">
        <f t="array" ref="AH16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5148</v>
      </c>
      <c r="AI16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66" s="21" cm="1">
        <f t="array" ref="AJ16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5148</v>
      </c>
      <c r="AK16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66" s="21" cm="1">
        <f t="array" ref="AL16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5148</v>
      </c>
      <c r="AM16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66" s="21" cm="1">
        <f t="array" ref="AN16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5148</v>
      </c>
      <c r="AO16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66" s="21" cm="1">
        <f t="array" ref="AP16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5148</v>
      </c>
      <c r="AQ16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66" s="21" cm="1">
        <f t="array" ref="AR16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5148</v>
      </c>
      <c r="AS16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66" s="21" cm="1">
        <f t="array" ref="AT16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5148</v>
      </c>
      <c r="AU16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66" s="21" cm="1">
        <f t="array" ref="AV16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5148</v>
      </c>
      <c r="AW16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66" s="41">
        <f>SUMIFS(Tabelle132[[#This Row],[FTE 01]:[SAL 12]],Tabelle132[[#Headers],[FTE 01]:[SAL 12]],"*" &amp; "SAL" &amp;"*")</f>
        <v>61776</v>
      </c>
    </row>
    <row r="167" spans="1:50" ht="20.100000000000001" customHeight="1" x14ac:dyDescent="0.25">
      <c r="A167" s="61" t="s">
        <v>213</v>
      </c>
      <c r="B167" s="113" t="s">
        <v>1208</v>
      </c>
      <c r="C167" s="62" t="s">
        <v>53</v>
      </c>
      <c r="D167" s="107" t="s">
        <v>1215</v>
      </c>
      <c r="E167" s="108" t="s">
        <v>1215</v>
      </c>
      <c r="F167" s="63">
        <v>1030</v>
      </c>
      <c r="G167" s="111" t="str">
        <f>VLOOKUP(Tabelle132[[#This Row],[CC
(FIBU)]],INDEX!D:E,2,FALSE)</f>
        <v>Abteilung 33</v>
      </c>
      <c r="H167" s="117" t="s">
        <v>1361</v>
      </c>
      <c r="I167" s="64" t="s">
        <v>54</v>
      </c>
      <c r="J167" s="72">
        <v>43831</v>
      </c>
      <c r="K167" s="72"/>
      <c r="L167" s="73"/>
      <c r="M167" s="77">
        <v>2645</v>
      </c>
      <c r="N167" s="104" t="s">
        <v>2041</v>
      </c>
      <c r="O167" s="78">
        <v>43831</v>
      </c>
      <c r="P167" s="80"/>
      <c r="Q167" s="62" t="s">
        <v>55</v>
      </c>
      <c r="R167" s="5" t="str">
        <f ca="1">IF(Tabelle132[[#This Row],[STOPPED
ON]]&lt;&gt;"","STOPPED",IF(AND(Tabelle132[[#This Row],[ACT. VALID
TILL]]&lt;TODAY(),Tabelle132[[#This Row],[ACT. VALID
TILL]]&lt;&gt;""),"INACTIVE",IF(Tabelle132[[#This Row],[Employee]]="NN","RECRUITE",IF(Tabelle132[[#This Row],[ACT. VALID
FROM]]&gt;TODAY(),"INACTIVE","ACTIVE"))))</f>
        <v>ACTIVE</v>
      </c>
      <c r="S167" s="85"/>
      <c r="T167" s="85"/>
      <c r="U167" s="11">
        <f>COUNTIFS(Tabelle2[Function-
No.],Tabelle132[[#This Row],[FUNC.-NO]],Tabelle2[Pers-
No.],Tabelle132[[#This Row],[P-No.]])</f>
        <v>0</v>
      </c>
      <c r="V167" s="89">
        <v>39</v>
      </c>
      <c r="W167" s="11">
        <f>IF(Tabelle132[[#This Row],[WAZ2]]&gt;39,1,Tabelle132[[#This Row],[WAZ2]]/39)/IF(Tabelle132[[#This Row],[SPLIT]]="YES",2,1)</f>
        <v>1</v>
      </c>
      <c r="X167" s="93">
        <v>5103</v>
      </c>
      <c r="Y16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67" s="21" cm="1">
        <f t="array" ref="Z16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5103</v>
      </c>
      <c r="AA16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67" s="21" cm="1">
        <f t="array" ref="AB16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5103</v>
      </c>
      <c r="AC16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67" s="21" cm="1">
        <f t="array" ref="AD16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5103</v>
      </c>
      <c r="AE16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67" s="21" cm="1">
        <f t="array" ref="AF16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5103</v>
      </c>
      <c r="AG16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67" s="21" cm="1">
        <f t="array" ref="AH16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5103</v>
      </c>
      <c r="AI16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67" s="21" cm="1">
        <f t="array" ref="AJ16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5103</v>
      </c>
      <c r="AK16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67" s="21" cm="1">
        <f t="array" ref="AL16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5103</v>
      </c>
      <c r="AM16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67" s="21" cm="1">
        <f t="array" ref="AN16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5103</v>
      </c>
      <c r="AO16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67" s="21" cm="1">
        <f t="array" ref="AP16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5103</v>
      </c>
      <c r="AQ16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67" s="21" cm="1">
        <f t="array" ref="AR16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5103</v>
      </c>
      <c r="AS16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67" s="21" cm="1">
        <f t="array" ref="AT16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5103</v>
      </c>
      <c r="AU16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67" s="21" cm="1">
        <f t="array" ref="AV16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5103</v>
      </c>
      <c r="AW16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67" s="41">
        <f>SUMIFS(Tabelle132[[#This Row],[FTE 01]:[SAL 12]],Tabelle132[[#Headers],[FTE 01]:[SAL 12]],"*" &amp; "SAL" &amp;"*")</f>
        <v>61236</v>
      </c>
    </row>
    <row r="168" spans="1:50" ht="20.100000000000001" customHeight="1" x14ac:dyDescent="0.25">
      <c r="A168" s="61" t="s">
        <v>209</v>
      </c>
      <c r="B168" s="113" t="s">
        <v>1208</v>
      </c>
      <c r="C168" s="62" t="s">
        <v>53</v>
      </c>
      <c r="D168" s="107" t="s">
        <v>1215</v>
      </c>
      <c r="E168" s="108" t="s">
        <v>1215</v>
      </c>
      <c r="F168" s="63">
        <v>1030</v>
      </c>
      <c r="G168" s="111" t="str">
        <f>VLOOKUP(Tabelle132[[#This Row],[CC
(FIBU)]],INDEX!D:E,2,FALSE)</f>
        <v>Abteilung 33</v>
      </c>
      <c r="H168" s="117" t="s">
        <v>1361</v>
      </c>
      <c r="I168" s="64" t="s">
        <v>54</v>
      </c>
      <c r="J168" s="72">
        <v>44136</v>
      </c>
      <c r="K168" s="72">
        <v>44500</v>
      </c>
      <c r="L168" s="73"/>
      <c r="M168" s="77">
        <v>2684</v>
      </c>
      <c r="N168" s="104" t="s">
        <v>2080</v>
      </c>
      <c r="O168" s="78">
        <v>44136</v>
      </c>
      <c r="P168" s="80">
        <v>44500</v>
      </c>
      <c r="Q168" s="62" t="s">
        <v>55</v>
      </c>
      <c r="R168" s="5" t="str">
        <f ca="1">IF(Tabelle132[[#This Row],[STOPPED
ON]]&lt;&gt;"","STOPPED",IF(AND(Tabelle132[[#This Row],[ACT. VALID
TILL]]&lt;TODAY(),Tabelle132[[#This Row],[ACT. VALID
TILL]]&lt;&gt;""),"INACTIVE",IF(Tabelle132[[#This Row],[Employee]]="NN","RECRUITE",IF(Tabelle132[[#This Row],[ACT. VALID
FROM]]&gt;TODAY(),"INACTIVE","ACTIVE"))))</f>
        <v>ACTIVE</v>
      </c>
      <c r="S168" s="85"/>
      <c r="T168" s="85"/>
      <c r="U168" s="11">
        <f>COUNTIFS(Tabelle2[Function-
No.],Tabelle132[[#This Row],[FUNC.-NO]],Tabelle2[Pers-
No.],Tabelle132[[#This Row],[P-No.]])</f>
        <v>0</v>
      </c>
      <c r="V168" s="89">
        <v>39</v>
      </c>
      <c r="W168" s="11">
        <f>IF(Tabelle132[[#This Row],[WAZ2]]&gt;39,1,Tabelle132[[#This Row],[WAZ2]]/39)/IF(Tabelle132[[#This Row],[SPLIT]]="YES",2,1)</f>
        <v>1</v>
      </c>
      <c r="X168" s="93">
        <v>5077</v>
      </c>
      <c r="Y16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68" s="21" cm="1">
        <f t="array" ref="Z16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5077</v>
      </c>
      <c r="AA16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68" s="21" cm="1">
        <f t="array" ref="AB16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5077</v>
      </c>
      <c r="AC16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68" s="21" cm="1">
        <f t="array" ref="AD16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5077</v>
      </c>
      <c r="AE16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68" s="21" cm="1">
        <f t="array" ref="AF16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5077</v>
      </c>
      <c r="AG16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68" s="21" cm="1">
        <f t="array" ref="AH16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5077</v>
      </c>
      <c r="AI16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68" s="21" cm="1">
        <f t="array" ref="AJ16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5077</v>
      </c>
      <c r="AK16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68" s="21" cm="1">
        <f t="array" ref="AL16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5077</v>
      </c>
      <c r="AM16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68" s="21" cm="1">
        <f t="array" ref="AN16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6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68" s="21" cm="1">
        <f t="array" ref="AP16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6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68" s="21" cm="1">
        <f t="array" ref="AR16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6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68" s="21" cm="1">
        <f t="array" ref="AT16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6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68" s="21" cm="1">
        <f t="array" ref="AV16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6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68" s="41">
        <f>SUMIFS(Tabelle132[[#This Row],[FTE 01]:[SAL 12]],Tabelle132[[#Headers],[FTE 01]:[SAL 12]],"*" &amp; "SAL" &amp;"*")</f>
        <v>35539</v>
      </c>
    </row>
    <row r="169" spans="1:50" ht="20.100000000000001" customHeight="1" x14ac:dyDescent="0.25">
      <c r="A169" s="61" t="s">
        <v>218</v>
      </c>
      <c r="B169" s="113" t="s">
        <v>1208</v>
      </c>
      <c r="C169" s="62" t="s">
        <v>53</v>
      </c>
      <c r="D169" s="107" t="s">
        <v>1215</v>
      </c>
      <c r="E169" s="108" t="s">
        <v>1215</v>
      </c>
      <c r="F169" s="63">
        <v>1030</v>
      </c>
      <c r="G169" s="111" t="str">
        <f>VLOOKUP(Tabelle132[[#This Row],[CC
(FIBU)]],INDEX!D:E,2,FALSE)</f>
        <v>Abteilung 33</v>
      </c>
      <c r="H169" s="117" t="s">
        <v>1361</v>
      </c>
      <c r="I169" s="64" t="s">
        <v>54</v>
      </c>
      <c r="J169" s="72">
        <v>44158</v>
      </c>
      <c r="K169" s="72"/>
      <c r="L169" s="73"/>
      <c r="M169" s="77">
        <v>2686</v>
      </c>
      <c r="N169" s="104" t="s">
        <v>2082</v>
      </c>
      <c r="O169" s="78">
        <v>44158</v>
      </c>
      <c r="P169" s="80"/>
      <c r="Q169" s="62" t="s">
        <v>55</v>
      </c>
      <c r="R169" s="5" t="str">
        <f ca="1">IF(Tabelle132[[#This Row],[STOPPED
ON]]&lt;&gt;"","STOPPED",IF(AND(Tabelle132[[#This Row],[ACT. VALID
TILL]]&lt;TODAY(),Tabelle132[[#This Row],[ACT. VALID
TILL]]&lt;&gt;""),"INACTIVE",IF(Tabelle132[[#This Row],[Employee]]="NN","RECRUITE",IF(Tabelle132[[#This Row],[ACT. VALID
FROM]]&gt;TODAY(),"INACTIVE","ACTIVE"))))</f>
        <v>ACTIVE</v>
      </c>
      <c r="S169" s="85"/>
      <c r="T169" s="85"/>
      <c r="U169" s="11">
        <f>COUNTIFS(Tabelle2[Function-
No.],Tabelle132[[#This Row],[FUNC.-NO]],Tabelle2[Pers-
No.],Tabelle132[[#This Row],[P-No.]])</f>
        <v>0</v>
      </c>
      <c r="V169" s="89">
        <v>39</v>
      </c>
      <c r="W169" s="11">
        <f>IF(Tabelle132[[#This Row],[WAZ2]]&gt;39,1,Tabelle132[[#This Row],[WAZ2]]/39)/IF(Tabelle132[[#This Row],[SPLIT]]="YES",2,1)</f>
        <v>1</v>
      </c>
      <c r="X169" s="93">
        <v>5085</v>
      </c>
      <c r="Y16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69" s="21" cm="1">
        <f t="array" ref="Z16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5085</v>
      </c>
      <c r="AA16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69" s="21" cm="1">
        <f t="array" ref="AB16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5085</v>
      </c>
      <c r="AC16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69" s="21" cm="1">
        <f t="array" ref="AD16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5085</v>
      </c>
      <c r="AE16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69" s="21" cm="1">
        <f t="array" ref="AF16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5085</v>
      </c>
      <c r="AG16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69" s="21" cm="1">
        <f t="array" ref="AH16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5085</v>
      </c>
      <c r="AI16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69" s="21" cm="1">
        <f t="array" ref="AJ16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5085</v>
      </c>
      <c r="AK16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69" s="21" cm="1">
        <f t="array" ref="AL16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5085</v>
      </c>
      <c r="AM16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69" s="21" cm="1">
        <f t="array" ref="AN16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5085</v>
      </c>
      <c r="AO16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69" s="21" cm="1">
        <f t="array" ref="AP16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5085</v>
      </c>
      <c r="AQ16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69" s="21" cm="1">
        <f t="array" ref="AR16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5085</v>
      </c>
      <c r="AS16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69" s="21" cm="1">
        <f t="array" ref="AT16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5085</v>
      </c>
      <c r="AU16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69" s="21" cm="1">
        <f t="array" ref="AV16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5085</v>
      </c>
      <c r="AW16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69" s="41">
        <f>SUMIFS(Tabelle132[[#This Row],[FTE 01]:[SAL 12]],Tabelle132[[#Headers],[FTE 01]:[SAL 12]],"*" &amp; "SAL" &amp;"*")</f>
        <v>61020</v>
      </c>
    </row>
    <row r="170" spans="1:50" ht="20.100000000000001" customHeight="1" x14ac:dyDescent="0.25">
      <c r="A170" s="61" t="s">
        <v>208</v>
      </c>
      <c r="B170" s="113" t="s">
        <v>1208</v>
      </c>
      <c r="C170" s="62" t="s">
        <v>53</v>
      </c>
      <c r="D170" s="107" t="s">
        <v>1215</v>
      </c>
      <c r="E170" s="108" t="s">
        <v>1215</v>
      </c>
      <c r="F170" s="63">
        <v>1030</v>
      </c>
      <c r="G170" s="111" t="str">
        <f>VLOOKUP(Tabelle132[[#This Row],[CC
(FIBU)]],INDEX!D:E,2,FALSE)</f>
        <v>Abteilung 33</v>
      </c>
      <c r="H170" s="117" t="s">
        <v>1361</v>
      </c>
      <c r="I170" s="64" t="s">
        <v>54</v>
      </c>
      <c r="J170" s="72">
        <v>44179</v>
      </c>
      <c r="K170" s="72"/>
      <c r="L170" s="73"/>
      <c r="M170" s="77">
        <v>2691</v>
      </c>
      <c r="N170" s="104" t="s">
        <v>2087</v>
      </c>
      <c r="O170" s="78">
        <v>44179</v>
      </c>
      <c r="P170" s="80"/>
      <c r="Q170" s="62" t="s">
        <v>55</v>
      </c>
      <c r="R170" s="5" t="str">
        <f ca="1">IF(Tabelle132[[#This Row],[STOPPED
ON]]&lt;&gt;"","STOPPED",IF(AND(Tabelle132[[#This Row],[ACT. VALID
TILL]]&lt;TODAY(),Tabelle132[[#This Row],[ACT. VALID
TILL]]&lt;&gt;""),"INACTIVE",IF(Tabelle132[[#This Row],[Employee]]="NN","RECRUITE",IF(Tabelle132[[#This Row],[ACT. VALID
FROM]]&gt;TODAY(),"INACTIVE","ACTIVE"))))</f>
        <v>ACTIVE</v>
      </c>
      <c r="S170" s="85"/>
      <c r="T170" s="85"/>
      <c r="U170" s="11">
        <f>COUNTIFS(Tabelle2[Function-
No.],Tabelle132[[#This Row],[FUNC.-NO]],Tabelle2[Pers-
No.],Tabelle132[[#This Row],[P-No.]])</f>
        <v>0</v>
      </c>
      <c r="V170" s="89">
        <v>39</v>
      </c>
      <c r="W170" s="11">
        <f>IF(Tabelle132[[#This Row],[WAZ2]]&gt;39,1,Tabelle132[[#This Row],[WAZ2]]/39)/IF(Tabelle132[[#This Row],[SPLIT]]="YES",2,1)</f>
        <v>1</v>
      </c>
      <c r="X170" s="93">
        <v>5102</v>
      </c>
      <c r="Y17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70" s="21" cm="1">
        <f t="array" ref="Z17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5102</v>
      </c>
      <c r="AA17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70" s="21" cm="1">
        <f t="array" ref="AB17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5102</v>
      </c>
      <c r="AC17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70" s="21" cm="1">
        <f t="array" ref="AD17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5102</v>
      </c>
      <c r="AE17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70" s="21" cm="1">
        <f t="array" ref="AF17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5102</v>
      </c>
      <c r="AG17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70" s="21" cm="1">
        <f t="array" ref="AH17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5102</v>
      </c>
      <c r="AI17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70" s="21" cm="1">
        <f t="array" ref="AJ17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5102</v>
      </c>
      <c r="AK17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70" s="21" cm="1">
        <f t="array" ref="AL17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5102</v>
      </c>
      <c r="AM17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70" s="21" cm="1">
        <f t="array" ref="AN17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5102</v>
      </c>
      <c r="AO17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70" s="21" cm="1">
        <f t="array" ref="AP17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5102</v>
      </c>
      <c r="AQ17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70" s="21" cm="1">
        <f t="array" ref="AR17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5102</v>
      </c>
      <c r="AS17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70" s="21" cm="1">
        <f t="array" ref="AT17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5102</v>
      </c>
      <c r="AU17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70" s="21" cm="1">
        <f t="array" ref="AV17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5102</v>
      </c>
      <c r="AW17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70" s="41">
        <f>SUMIFS(Tabelle132[[#This Row],[FTE 01]:[SAL 12]],Tabelle132[[#Headers],[FTE 01]:[SAL 12]],"*" &amp; "SAL" &amp;"*")</f>
        <v>61224</v>
      </c>
    </row>
    <row r="171" spans="1:50" ht="18.75" customHeight="1" x14ac:dyDescent="0.25">
      <c r="A171" s="61" t="s">
        <v>207</v>
      </c>
      <c r="B171" s="113" t="s">
        <v>1208</v>
      </c>
      <c r="C171" s="62" t="s">
        <v>53</v>
      </c>
      <c r="D171" s="107" t="s">
        <v>1215</v>
      </c>
      <c r="E171" s="108" t="s">
        <v>1215</v>
      </c>
      <c r="F171" s="63">
        <v>1030</v>
      </c>
      <c r="G171" s="111" t="str">
        <f>VLOOKUP(Tabelle132[[#This Row],[CC
(FIBU)]],INDEX!D:E,2,FALSE)</f>
        <v>Abteilung 33</v>
      </c>
      <c r="H171" s="117" t="s">
        <v>1361</v>
      </c>
      <c r="I171" s="64" t="s">
        <v>54</v>
      </c>
      <c r="J171" s="72">
        <v>44228</v>
      </c>
      <c r="K171" s="72">
        <v>44344</v>
      </c>
      <c r="L171" s="73"/>
      <c r="M171" s="77">
        <v>2699</v>
      </c>
      <c r="N171" s="104" t="s">
        <v>2095</v>
      </c>
      <c r="O171" s="78">
        <v>44228</v>
      </c>
      <c r="P171" s="80">
        <v>44344</v>
      </c>
      <c r="Q171" s="62" t="s">
        <v>55</v>
      </c>
      <c r="R171" s="5" t="str">
        <f ca="1">IF(Tabelle132[[#This Row],[STOPPED
ON]]&lt;&gt;"","STOPPED",IF(AND(Tabelle132[[#This Row],[ACT. VALID
TILL]]&lt;TODAY(),Tabelle132[[#This Row],[ACT. VALID
TILL]]&lt;&gt;""),"INACTIVE",IF(Tabelle132[[#This Row],[Employee]]="NN","RECRUITE",IF(Tabelle132[[#This Row],[ACT. VALID
FROM]]&gt;TODAY(),"INACTIVE","ACTIVE"))))</f>
        <v>INACTIVE</v>
      </c>
      <c r="S171" s="85"/>
      <c r="T171" s="85"/>
      <c r="U171" s="11">
        <f>COUNTIFS(Tabelle2[Function-
No.],Tabelle132[[#This Row],[FUNC.-NO]],Tabelle2[Pers-
No.],Tabelle132[[#This Row],[P-No.]])</f>
        <v>0</v>
      </c>
      <c r="V171" s="89">
        <v>39</v>
      </c>
      <c r="W171" s="11">
        <f>IF(Tabelle132[[#This Row],[WAZ2]]&gt;39,1,Tabelle132[[#This Row],[WAZ2]]/39)/IF(Tabelle132[[#This Row],[SPLIT]]="YES",2,1)</f>
        <v>1</v>
      </c>
      <c r="X171" s="93">
        <v>5133</v>
      </c>
      <c r="Y17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71" s="21" cm="1">
        <f t="array" ref="Z17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5133</v>
      </c>
      <c r="AA17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171" s="21" cm="1">
        <f t="array" ref="AB17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7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171" s="21" cm="1">
        <f t="array" ref="AD17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17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171" s="21" cm="1">
        <f t="array" ref="AF17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17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171" s="21" cm="1">
        <f t="array" ref="AH17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17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71" s="21" cm="1">
        <f t="array" ref="AJ17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7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71" s="21" cm="1">
        <f t="array" ref="AL17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7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71" s="21" cm="1">
        <f t="array" ref="AN17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7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71" s="21" cm="1">
        <f t="array" ref="AP17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7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71" s="21" cm="1">
        <f t="array" ref="AR17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7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71" s="21" cm="1">
        <f t="array" ref="AT17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7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71" s="21" cm="1">
        <f t="array" ref="AV17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7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71" s="41">
        <f>SUMIFS(Tabelle132[[#This Row],[FTE 01]:[SAL 12]],Tabelle132[[#Headers],[FTE 01]:[SAL 12]],"*" &amp; "SAL" &amp;"*")</f>
        <v>5133</v>
      </c>
    </row>
    <row r="172" spans="1:50" ht="20.100000000000001" customHeight="1" x14ac:dyDescent="0.25">
      <c r="A172" s="61" t="s">
        <v>206</v>
      </c>
      <c r="B172" s="113" t="s">
        <v>1207</v>
      </c>
      <c r="C172" s="62" t="s">
        <v>53</v>
      </c>
      <c r="D172" s="107" t="s">
        <v>1215</v>
      </c>
      <c r="E172" s="108" t="s">
        <v>1215</v>
      </c>
      <c r="F172" s="63">
        <v>1030</v>
      </c>
      <c r="G172" s="111" t="str">
        <f>VLOOKUP(Tabelle132[[#This Row],[CC
(FIBU)]],INDEX!D:E,2,FALSE)</f>
        <v>Abteilung 33</v>
      </c>
      <c r="H172" s="117" t="s">
        <v>1380</v>
      </c>
      <c r="I172" s="64" t="s">
        <v>54</v>
      </c>
      <c r="J172" s="72">
        <v>44287</v>
      </c>
      <c r="K172" s="72"/>
      <c r="L172" s="73"/>
      <c r="M172" s="77">
        <v>2706</v>
      </c>
      <c r="N172" s="104" t="s">
        <v>2102</v>
      </c>
      <c r="O172" s="78">
        <v>44287</v>
      </c>
      <c r="P172" s="80"/>
      <c r="Q172" s="62" t="s">
        <v>55</v>
      </c>
      <c r="R172" s="5" t="str">
        <f ca="1">IF(Tabelle132[[#This Row],[STOPPED
ON]]&lt;&gt;"","STOPPED",IF(AND(Tabelle132[[#This Row],[ACT. VALID
TILL]]&lt;TODAY(),Tabelle132[[#This Row],[ACT. VALID
TILL]]&lt;&gt;""),"INACTIVE",IF(Tabelle132[[#This Row],[Employee]]="NN","RECRUITE",IF(Tabelle132[[#This Row],[ACT. VALID
FROM]]&gt;TODAY(),"INACTIVE","ACTIVE"))))</f>
        <v>ACTIVE</v>
      </c>
      <c r="S172" s="85"/>
      <c r="T172" s="85"/>
      <c r="U172" s="11">
        <f>COUNTIFS(Tabelle2[Function-
No.],Tabelle132[[#This Row],[FUNC.-NO]],Tabelle2[Pers-
No.],Tabelle132[[#This Row],[P-No.]])</f>
        <v>0</v>
      </c>
      <c r="V172" s="89">
        <v>39</v>
      </c>
      <c r="W172" s="11">
        <f>IF(Tabelle132[[#This Row],[WAZ2]]&gt;39,1,Tabelle132[[#This Row],[WAZ2]]/39)/IF(Tabelle132[[#This Row],[SPLIT]]="YES",2,1)</f>
        <v>1</v>
      </c>
      <c r="X172" s="93">
        <v>5502</v>
      </c>
      <c r="Y17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72" s="21" cm="1">
        <f t="array" ref="Z17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5502</v>
      </c>
      <c r="AA17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72" s="21" cm="1">
        <f t="array" ref="AB17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5502</v>
      </c>
      <c r="AC17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72" s="21" cm="1">
        <f t="array" ref="AD17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5502</v>
      </c>
      <c r="AE17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72" s="21" cm="1">
        <f t="array" ref="AF17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5502</v>
      </c>
      <c r="AG17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72" s="21" cm="1">
        <f t="array" ref="AH17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5502</v>
      </c>
      <c r="AI17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72" s="21" cm="1">
        <f t="array" ref="AJ17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5502</v>
      </c>
      <c r="AK17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72" s="21" cm="1">
        <f t="array" ref="AL17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5502</v>
      </c>
      <c r="AM17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72" s="21" cm="1">
        <f t="array" ref="AN17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5502</v>
      </c>
      <c r="AO17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72" s="21" cm="1">
        <f t="array" ref="AP17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5502</v>
      </c>
      <c r="AQ17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72" s="21" cm="1">
        <f t="array" ref="AR17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5502</v>
      </c>
      <c r="AS17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72" s="21" cm="1">
        <f t="array" ref="AT17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5502</v>
      </c>
      <c r="AU17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72" s="21" cm="1">
        <f t="array" ref="AV17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5502</v>
      </c>
      <c r="AW17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72" s="41">
        <f>SUMIFS(Tabelle132[[#This Row],[FTE 01]:[SAL 12]],Tabelle132[[#Headers],[FTE 01]:[SAL 12]],"*" &amp; "SAL" &amp;"*")</f>
        <v>66024</v>
      </c>
    </row>
    <row r="173" spans="1:50" ht="20.100000000000001" customHeight="1" x14ac:dyDescent="0.25">
      <c r="A173" s="61" t="s">
        <v>223</v>
      </c>
      <c r="B173" s="113" t="s">
        <v>1090</v>
      </c>
      <c r="C173" s="62" t="s">
        <v>53</v>
      </c>
      <c r="D173" s="107" t="s">
        <v>1216</v>
      </c>
      <c r="E173" s="108" t="s">
        <v>1216</v>
      </c>
      <c r="F173" s="63">
        <v>1031</v>
      </c>
      <c r="G173" s="111" t="str">
        <f>VLOOKUP(Tabelle132[[#This Row],[CC
(FIBU)]],INDEX!D:E,2,FALSE)</f>
        <v>Abteilung 15</v>
      </c>
      <c r="H173" s="117" t="s">
        <v>1330</v>
      </c>
      <c r="I173" s="64" t="s">
        <v>54</v>
      </c>
      <c r="J173" s="72">
        <v>36800</v>
      </c>
      <c r="K173" s="72"/>
      <c r="L173" s="73"/>
      <c r="M173" s="77">
        <v>2066</v>
      </c>
      <c r="N173" s="104" t="s">
        <v>1462</v>
      </c>
      <c r="O173" s="78">
        <v>36800</v>
      </c>
      <c r="P173" s="80"/>
      <c r="Q173" s="62" t="s">
        <v>55</v>
      </c>
      <c r="R173" s="5" t="str">
        <f ca="1">IF(Tabelle132[[#This Row],[STOPPED
ON]]&lt;&gt;"","STOPPED",IF(AND(Tabelle132[[#This Row],[ACT. VALID
TILL]]&lt;TODAY(),Tabelle132[[#This Row],[ACT. VALID
TILL]]&lt;&gt;""),"INACTIVE",IF(Tabelle132[[#This Row],[Employee]]="NN","RECRUITE",IF(Tabelle132[[#This Row],[ACT. VALID
FROM]]&gt;TODAY(),"INACTIVE","ACTIVE"))))</f>
        <v>ACTIVE</v>
      </c>
      <c r="S173" s="85"/>
      <c r="T173" s="85"/>
      <c r="U173" s="11">
        <f>COUNTIFS(Tabelle2[Function-
No.],Tabelle132[[#This Row],[FUNC.-NO]],Tabelle2[Pers-
No.],Tabelle132[[#This Row],[P-No.]])</f>
        <v>0</v>
      </c>
      <c r="V173" s="89">
        <v>39</v>
      </c>
      <c r="W173" s="11">
        <f>IF(Tabelle132[[#This Row],[WAZ2]]&gt;39,1,Tabelle132[[#This Row],[WAZ2]]/39)/IF(Tabelle132[[#This Row],[SPLIT]]="YES",2,1)</f>
        <v>1</v>
      </c>
      <c r="X173" s="93">
        <v>5391</v>
      </c>
      <c r="Y17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73" s="21" cm="1">
        <f t="array" ref="Z17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5391</v>
      </c>
      <c r="AA17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73" s="21" cm="1">
        <f t="array" ref="AB17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5391</v>
      </c>
      <c r="AC17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73" s="21" cm="1">
        <f t="array" ref="AD17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5391</v>
      </c>
      <c r="AE17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73" s="21" cm="1">
        <f t="array" ref="AF17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5391</v>
      </c>
      <c r="AG17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73" s="21" cm="1">
        <f t="array" ref="AH17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5391</v>
      </c>
      <c r="AI17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73" s="21" cm="1">
        <f t="array" ref="AJ17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5391</v>
      </c>
      <c r="AK17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73" s="21" cm="1">
        <f t="array" ref="AL17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5391</v>
      </c>
      <c r="AM17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73" s="21" cm="1">
        <f t="array" ref="AN17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5391</v>
      </c>
      <c r="AO17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73" s="21" cm="1">
        <f t="array" ref="AP17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5391</v>
      </c>
      <c r="AQ17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73" s="21" cm="1">
        <f t="array" ref="AR17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5391</v>
      </c>
      <c r="AS17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73" s="21" cm="1">
        <f t="array" ref="AT17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5391</v>
      </c>
      <c r="AU17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73" s="21" cm="1">
        <f t="array" ref="AV17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5391</v>
      </c>
      <c r="AW17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73" s="41">
        <f>SUMIFS(Tabelle132[[#This Row],[FTE 01]:[SAL 12]],Tabelle132[[#Headers],[FTE 01]:[SAL 12]],"*" &amp; "SAL" &amp;"*")</f>
        <v>64692</v>
      </c>
    </row>
    <row r="174" spans="1:50" ht="20.100000000000001" customHeight="1" x14ac:dyDescent="0.25">
      <c r="A174" s="61" t="s">
        <v>224</v>
      </c>
      <c r="B174" s="113" t="s">
        <v>1090</v>
      </c>
      <c r="C174" s="62" t="s">
        <v>53</v>
      </c>
      <c r="D174" s="107" t="s">
        <v>1216</v>
      </c>
      <c r="E174" s="108" t="s">
        <v>1216</v>
      </c>
      <c r="F174" s="63">
        <v>1031</v>
      </c>
      <c r="G174" s="111" t="str">
        <f>VLOOKUP(Tabelle132[[#This Row],[CC
(FIBU)]],INDEX!D:E,2,FALSE)</f>
        <v>Abteilung 15</v>
      </c>
      <c r="H174" s="117" t="s">
        <v>1330</v>
      </c>
      <c r="I174" s="64" t="s">
        <v>54</v>
      </c>
      <c r="J174" s="72">
        <v>41061</v>
      </c>
      <c r="K174" s="72"/>
      <c r="L174" s="73"/>
      <c r="M174" s="77">
        <v>2206</v>
      </c>
      <c r="N174" s="104" t="s">
        <v>1602</v>
      </c>
      <c r="O174" s="78">
        <v>41061</v>
      </c>
      <c r="P174" s="80"/>
      <c r="Q174" s="62" t="s">
        <v>55</v>
      </c>
      <c r="R174" s="5" t="str">
        <f ca="1">IF(Tabelle132[[#This Row],[STOPPED
ON]]&lt;&gt;"","STOPPED",IF(AND(Tabelle132[[#This Row],[ACT. VALID
TILL]]&lt;TODAY(),Tabelle132[[#This Row],[ACT. VALID
TILL]]&lt;&gt;""),"INACTIVE",IF(Tabelle132[[#This Row],[Employee]]="NN","RECRUITE",IF(Tabelle132[[#This Row],[ACT. VALID
FROM]]&gt;TODAY(),"INACTIVE","ACTIVE"))))</f>
        <v>ACTIVE</v>
      </c>
      <c r="S174" s="85"/>
      <c r="T174" s="85"/>
      <c r="U174" s="11">
        <f>COUNTIFS(Tabelle2[Function-
No.],Tabelle132[[#This Row],[FUNC.-NO]],Tabelle2[Pers-
No.],Tabelle132[[#This Row],[P-No.]])</f>
        <v>1</v>
      </c>
      <c r="V174" s="89">
        <v>39</v>
      </c>
      <c r="W174" s="11">
        <f>IF(Tabelle132[[#This Row],[WAZ2]]&gt;39,1,Tabelle132[[#This Row],[WAZ2]]/39)/IF(Tabelle132[[#This Row],[SPLIT]]="YES",2,1)</f>
        <v>1</v>
      </c>
      <c r="X174" s="93">
        <v>5348</v>
      </c>
      <c r="Y174"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174" s="21" cm="1">
        <f t="array" ref="Z17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174"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174" s="21" cm="1">
        <f t="array" ref="AB17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74"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174" s="21" cm="1">
        <f t="array" ref="AD17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174"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174" s="21" cm="1">
        <f t="array" ref="AF17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17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74" s="21" cm="1">
        <f t="array" ref="AH17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5348</v>
      </c>
      <c r="AI17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74" s="21" cm="1">
        <f t="array" ref="AJ17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5348</v>
      </c>
      <c r="AK17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74" s="21" cm="1">
        <f t="array" ref="AL17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5348</v>
      </c>
      <c r="AM17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74" s="21" cm="1">
        <f t="array" ref="AN17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5348</v>
      </c>
      <c r="AO17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74" s="21" cm="1">
        <f t="array" ref="AP17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5348</v>
      </c>
      <c r="AQ17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74" s="21" cm="1">
        <f t="array" ref="AR17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5348</v>
      </c>
      <c r="AS17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74" s="21" cm="1">
        <f t="array" ref="AT17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5348</v>
      </c>
      <c r="AU17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74" s="21" cm="1">
        <f t="array" ref="AV17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5348</v>
      </c>
      <c r="AW17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74" s="41">
        <f>SUMIFS(Tabelle132[[#This Row],[FTE 01]:[SAL 12]],Tabelle132[[#Headers],[FTE 01]:[SAL 12]],"*" &amp; "SAL" &amp;"*")</f>
        <v>42784</v>
      </c>
    </row>
    <row r="175" spans="1:50" ht="20.100000000000001" customHeight="1" x14ac:dyDescent="0.25">
      <c r="A175" s="61" t="s">
        <v>226</v>
      </c>
      <c r="B175" s="113" t="s">
        <v>1174</v>
      </c>
      <c r="C175" s="62" t="s">
        <v>53</v>
      </c>
      <c r="D175" s="107" t="s">
        <v>1216</v>
      </c>
      <c r="E175" s="108" t="s">
        <v>1216</v>
      </c>
      <c r="F175" s="63">
        <v>1031</v>
      </c>
      <c r="G175" s="111" t="str">
        <f>VLOOKUP(Tabelle132[[#This Row],[CC
(FIBU)]],INDEX!D:E,2,FALSE)</f>
        <v>Abteilung 15</v>
      </c>
      <c r="H175" s="117" t="s">
        <v>1330</v>
      </c>
      <c r="I175" s="64" t="s">
        <v>54</v>
      </c>
      <c r="J175" s="72">
        <v>41153</v>
      </c>
      <c r="K175" s="72"/>
      <c r="L175" s="73"/>
      <c r="M175" s="77">
        <v>2213</v>
      </c>
      <c r="N175" s="104" t="s">
        <v>1609</v>
      </c>
      <c r="O175" s="78">
        <v>41153</v>
      </c>
      <c r="P175" s="80"/>
      <c r="Q175" s="62" t="s">
        <v>55</v>
      </c>
      <c r="R175" s="5" t="str">
        <f ca="1">IF(Tabelle132[[#This Row],[STOPPED
ON]]&lt;&gt;"","STOPPED",IF(AND(Tabelle132[[#This Row],[ACT. VALID
TILL]]&lt;TODAY(),Tabelle132[[#This Row],[ACT. VALID
TILL]]&lt;&gt;""),"INACTIVE",IF(Tabelle132[[#This Row],[Employee]]="NN","RECRUITE",IF(Tabelle132[[#This Row],[ACT. VALID
FROM]]&gt;TODAY(),"INACTIVE","ACTIVE"))))</f>
        <v>ACTIVE</v>
      </c>
      <c r="S175" s="85"/>
      <c r="T175" s="85"/>
      <c r="U175" s="11">
        <f>COUNTIFS(Tabelle2[Function-
No.],Tabelle132[[#This Row],[FUNC.-NO]],Tabelle2[Pers-
No.],Tabelle132[[#This Row],[P-No.]])</f>
        <v>0</v>
      </c>
      <c r="V175" s="89">
        <v>39</v>
      </c>
      <c r="W175" s="11">
        <f>IF(Tabelle132[[#This Row],[WAZ2]]&gt;39,1,Tabelle132[[#This Row],[WAZ2]]/39)/IF(Tabelle132[[#This Row],[SPLIT]]="YES",2,1)</f>
        <v>1</v>
      </c>
      <c r="X175" s="93">
        <v>5404</v>
      </c>
      <c r="Y17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75" s="21" cm="1">
        <f t="array" ref="Z17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5404</v>
      </c>
      <c r="AA17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75" s="21" cm="1">
        <f t="array" ref="AB17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5404</v>
      </c>
      <c r="AC17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75" s="21" cm="1">
        <f t="array" ref="AD17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5404</v>
      </c>
      <c r="AE17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75" s="21" cm="1">
        <f t="array" ref="AF17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5404</v>
      </c>
      <c r="AG17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75" s="21" cm="1">
        <f t="array" ref="AH17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5404</v>
      </c>
      <c r="AI17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75" s="21" cm="1">
        <f t="array" ref="AJ17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5404</v>
      </c>
      <c r="AK17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75" s="21" cm="1">
        <f t="array" ref="AL17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5404</v>
      </c>
      <c r="AM17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75" s="21" cm="1">
        <f t="array" ref="AN17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5404</v>
      </c>
      <c r="AO17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75" s="21" cm="1">
        <f t="array" ref="AP17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5404</v>
      </c>
      <c r="AQ17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75" s="21" cm="1">
        <f t="array" ref="AR17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5404</v>
      </c>
      <c r="AS17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75" s="21" cm="1">
        <f t="array" ref="AT17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5404</v>
      </c>
      <c r="AU17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75" s="21" cm="1">
        <f t="array" ref="AV17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5404</v>
      </c>
      <c r="AW17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75" s="41">
        <f>SUMIFS(Tabelle132[[#This Row],[FTE 01]:[SAL 12]],Tabelle132[[#Headers],[FTE 01]:[SAL 12]],"*" &amp; "SAL" &amp;"*")</f>
        <v>64848</v>
      </c>
    </row>
    <row r="176" spans="1:50" ht="20.100000000000001" customHeight="1" x14ac:dyDescent="0.25">
      <c r="A176" s="61" t="s">
        <v>227</v>
      </c>
      <c r="B176" s="113" t="s">
        <v>1176</v>
      </c>
      <c r="C176" s="62" t="s">
        <v>53</v>
      </c>
      <c r="D176" s="107" t="s">
        <v>1216</v>
      </c>
      <c r="E176" s="108" t="s">
        <v>1216</v>
      </c>
      <c r="F176" s="63">
        <v>1031</v>
      </c>
      <c r="G176" s="111" t="str">
        <f>VLOOKUP(Tabelle132[[#This Row],[CC
(FIBU)]],INDEX!D:E,2,FALSE)</f>
        <v>Abteilung 15</v>
      </c>
      <c r="H176" s="117" t="s">
        <v>1330</v>
      </c>
      <c r="I176" s="64" t="s">
        <v>54</v>
      </c>
      <c r="J176" s="72">
        <v>42614</v>
      </c>
      <c r="K176" s="72"/>
      <c r="L176" s="73"/>
      <c r="M176" s="77">
        <v>2364</v>
      </c>
      <c r="N176" s="104" t="s">
        <v>1760</v>
      </c>
      <c r="O176" s="78">
        <v>42614</v>
      </c>
      <c r="P176" s="80"/>
      <c r="Q176" s="62" t="s">
        <v>55</v>
      </c>
      <c r="R176" s="5" t="str">
        <f ca="1">IF(Tabelle132[[#This Row],[STOPPED
ON]]&lt;&gt;"","STOPPED",IF(AND(Tabelle132[[#This Row],[ACT. VALID
TILL]]&lt;TODAY(),Tabelle132[[#This Row],[ACT. VALID
TILL]]&lt;&gt;""),"INACTIVE",IF(Tabelle132[[#This Row],[Employee]]="NN","RECRUITE",IF(Tabelle132[[#This Row],[ACT. VALID
FROM]]&gt;TODAY(),"INACTIVE","ACTIVE"))))</f>
        <v>ACTIVE</v>
      </c>
      <c r="S176" s="85"/>
      <c r="T176" s="85"/>
      <c r="U176" s="11">
        <f>COUNTIFS(Tabelle2[Function-
No.],Tabelle132[[#This Row],[FUNC.-NO]],Tabelle2[Pers-
No.],Tabelle132[[#This Row],[P-No.]])</f>
        <v>0</v>
      </c>
      <c r="V176" s="89">
        <v>39</v>
      </c>
      <c r="W176" s="11">
        <f>IF(Tabelle132[[#This Row],[WAZ2]]&gt;39,1,Tabelle132[[#This Row],[WAZ2]]/39)/IF(Tabelle132[[#This Row],[SPLIT]]="YES",2,1)</f>
        <v>1</v>
      </c>
      <c r="X176" s="93">
        <v>5392</v>
      </c>
      <c r="Y17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76" s="21" cm="1">
        <f t="array" ref="Z17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5392</v>
      </c>
      <c r="AA17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76" s="21" cm="1">
        <f t="array" ref="AB17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5392</v>
      </c>
      <c r="AC17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76" s="21" cm="1">
        <f t="array" ref="AD17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5392</v>
      </c>
      <c r="AE17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76" s="21" cm="1">
        <f t="array" ref="AF17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5392</v>
      </c>
      <c r="AG17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76" s="21" cm="1">
        <f t="array" ref="AH17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5392</v>
      </c>
      <c r="AI17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76" s="21" cm="1">
        <f t="array" ref="AJ17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5392</v>
      </c>
      <c r="AK17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76" s="21" cm="1">
        <f t="array" ref="AL17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5392</v>
      </c>
      <c r="AM17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76" s="21" cm="1">
        <f t="array" ref="AN17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5392</v>
      </c>
      <c r="AO17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76" s="21" cm="1">
        <f t="array" ref="AP17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5392</v>
      </c>
      <c r="AQ17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76" s="21" cm="1">
        <f t="array" ref="AR17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5392</v>
      </c>
      <c r="AS17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76" s="21" cm="1">
        <f t="array" ref="AT17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5392</v>
      </c>
      <c r="AU17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76" s="21" cm="1">
        <f t="array" ref="AV17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5392</v>
      </c>
      <c r="AW17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76" s="41">
        <f>SUMIFS(Tabelle132[[#This Row],[FTE 01]:[SAL 12]],Tabelle132[[#Headers],[FTE 01]:[SAL 12]],"*" &amp; "SAL" &amp;"*")</f>
        <v>64704</v>
      </c>
    </row>
    <row r="177" spans="1:50" ht="20.100000000000001" customHeight="1" x14ac:dyDescent="0.25">
      <c r="A177" s="61" t="s">
        <v>219</v>
      </c>
      <c r="B177" s="113" t="s">
        <v>918</v>
      </c>
      <c r="C177" s="62" t="s">
        <v>53</v>
      </c>
      <c r="D177" s="107" t="s">
        <v>1216</v>
      </c>
      <c r="E177" s="108" t="s">
        <v>1216</v>
      </c>
      <c r="F177" s="63">
        <v>1031</v>
      </c>
      <c r="G177" s="111" t="str">
        <f>VLOOKUP(Tabelle132[[#This Row],[CC
(FIBU)]],INDEX!D:E,2,FALSE)</f>
        <v>Abteilung 15</v>
      </c>
      <c r="H177" s="117" t="s">
        <v>1330</v>
      </c>
      <c r="I177" s="64" t="s">
        <v>54</v>
      </c>
      <c r="J177" s="72">
        <v>42979</v>
      </c>
      <c r="K177" s="72"/>
      <c r="L177" s="73"/>
      <c r="M177" s="77">
        <v>2420</v>
      </c>
      <c r="N177" s="104" t="s">
        <v>1816</v>
      </c>
      <c r="O177" s="78">
        <v>42979</v>
      </c>
      <c r="P177" s="80"/>
      <c r="Q177" s="62" t="s">
        <v>55</v>
      </c>
      <c r="R177" s="5" t="str">
        <f ca="1">IF(Tabelle132[[#This Row],[STOPPED
ON]]&lt;&gt;"","STOPPED",IF(AND(Tabelle132[[#This Row],[ACT. VALID
TILL]]&lt;TODAY(),Tabelle132[[#This Row],[ACT. VALID
TILL]]&lt;&gt;""),"INACTIVE",IF(Tabelle132[[#This Row],[Employee]]="NN","RECRUITE",IF(Tabelle132[[#This Row],[ACT. VALID
FROM]]&gt;TODAY(),"INACTIVE","ACTIVE"))))</f>
        <v>ACTIVE</v>
      </c>
      <c r="S177" s="85"/>
      <c r="T177" s="85"/>
      <c r="U177" s="11">
        <f>COUNTIFS(Tabelle2[Function-
No.],Tabelle132[[#This Row],[FUNC.-NO]],Tabelle2[Pers-
No.],Tabelle132[[#This Row],[P-No.]])</f>
        <v>2</v>
      </c>
      <c r="V177" s="89">
        <v>39</v>
      </c>
      <c r="W177" s="11">
        <f>IF(Tabelle132[[#This Row],[WAZ2]]&gt;39,1,Tabelle132[[#This Row],[WAZ2]]/39)/IF(Tabelle132[[#This Row],[SPLIT]]="YES",2,1)</f>
        <v>1</v>
      </c>
      <c r="X177" s="93">
        <v>5422</v>
      </c>
      <c r="Y17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77" s="21" cm="1">
        <f t="array" ref="Z17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5422</v>
      </c>
      <c r="AA17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0.82051282051282048</v>
      </c>
      <c r="AB177" s="21" cm="1">
        <f t="array" ref="AB17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3414.73</v>
      </c>
      <c r="AC17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0.82051282051282048</v>
      </c>
      <c r="AD177" s="21" cm="1">
        <f t="array" ref="AD17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3414.73</v>
      </c>
      <c r="AE17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0.82051282051282048</v>
      </c>
      <c r="AF177" s="21" cm="1">
        <f t="array" ref="AF17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3414.73</v>
      </c>
      <c r="AG17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0.82051282051282048</v>
      </c>
      <c r="AH177" s="21" cm="1">
        <f t="array" ref="AH17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3414.73</v>
      </c>
      <c r="AI17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0.82051282051282048</v>
      </c>
      <c r="AJ177" s="21" cm="1">
        <f t="array" ref="AJ17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3414.73</v>
      </c>
      <c r="AK17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0.82051282051282048</v>
      </c>
      <c r="AL177" s="21" cm="1">
        <f t="array" ref="AL17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3414.73</v>
      </c>
      <c r="AM17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0.82051282051282048</v>
      </c>
      <c r="AN177" s="21" cm="1">
        <f t="array" ref="AN17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3414.73</v>
      </c>
      <c r="AO17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0.82051282051282048</v>
      </c>
      <c r="AP177" s="21" cm="1">
        <f t="array" ref="AP17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3414.73</v>
      </c>
      <c r="AQ17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0.82051282051282048</v>
      </c>
      <c r="AR177" s="21" cm="1">
        <f t="array" ref="AR17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3414.73</v>
      </c>
      <c r="AS17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0.82051282051282048</v>
      </c>
      <c r="AT177" s="21" cm="1">
        <f t="array" ref="AT17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3414.73</v>
      </c>
      <c r="AU17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0.82051282051282048</v>
      </c>
      <c r="AV177" s="21" cm="1">
        <f t="array" ref="AV17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3414.73</v>
      </c>
      <c r="AW17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77" s="41">
        <f>SUMIFS(Tabelle132[[#This Row],[FTE 01]:[SAL 12]],Tabelle132[[#Headers],[FTE 01]:[SAL 12]],"*" &amp; "SAL" &amp;"*")</f>
        <v>42984.030000000006</v>
      </c>
    </row>
    <row r="178" spans="1:50" ht="20.100000000000001" customHeight="1" x14ac:dyDescent="0.25">
      <c r="A178" s="61" t="s">
        <v>225</v>
      </c>
      <c r="B178" s="113" t="s">
        <v>1120</v>
      </c>
      <c r="C178" s="62" t="s">
        <v>53</v>
      </c>
      <c r="D178" s="107" t="s">
        <v>1216</v>
      </c>
      <c r="E178" s="108" t="s">
        <v>1216</v>
      </c>
      <c r="F178" s="63">
        <v>1032</v>
      </c>
      <c r="G178" s="111" t="str">
        <f>VLOOKUP(Tabelle132[[#This Row],[CC
(FIBU)]],INDEX!D:E,2,FALSE)</f>
        <v>Abteilung 15</v>
      </c>
      <c r="H178" s="117" t="s">
        <v>1300</v>
      </c>
      <c r="I178" s="64" t="s">
        <v>54</v>
      </c>
      <c r="J178" s="72">
        <v>34669</v>
      </c>
      <c r="K178" s="72"/>
      <c r="L178" s="73"/>
      <c r="M178" s="77">
        <v>2036</v>
      </c>
      <c r="N178" s="104" t="s">
        <v>1432</v>
      </c>
      <c r="O178" s="78">
        <v>34669</v>
      </c>
      <c r="P178" s="80"/>
      <c r="Q178" s="62" t="s">
        <v>55</v>
      </c>
      <c r="R178" s="5" t="str">
        <f ca="1">IF(Tabelle132[[#This Row],[STOPPED
ON]]&lt;&gt;"","STOPPED",IF(AND(Tabelle132[[#This Row],[ACT. VALID
TILL]]&lt;TODAY(),Tabelle132[[#This Row],[ACT. VALID
TILL]]&lt;&gt;""),"INACTIVE",IF(Tabelle132[[#This Row],[Employee]]="NN","RECRUITE",IF(Tabelle132[[#This Row],[ACT. VALID
FROM]]&gt;TODAY(),"INACTIVE","ACTIVE"))))</f>
        <v>ACTIVE</v>
      </c>
      <c r="S178" s="85"/>
      <c r="T178" s="85"/>
      <c r="U178" s="11">
        <f>COUNTIFS(Tabelle2[Function-
No.],Tabelle132[[#This Row],[FUNC.-NO]],Tabelle2[Pers-
No.],Tabelle132[[#This Row],[P-No.]])</f>
        <v>0</v>
      </c>
      <c r="V178" s="89">
        <v>39</v>
      </c>
      <c r="W178" s="11">
        <f>IF(Tabelle132[[#This Row],[WAZ2]]&gt;39,1,Tabelle132[[#This Row],[WAZ2]]/39)/IF(Tabelle132[[#This Row],[SPLIT]]="YES",2,1)</f>
        <v>1</v>
      </c>
      <c r="X178" s="93">
        <v>5724</v>
      </c>
      <c r="Y17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78" s="21" cm="1">
        <f t="array" ref="Z17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5724</v>
      </c>
      <c r="AA17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78" s="21" cm="1">
        <f t="array" ref="AB17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5724</v>
      </c>
      <c r="AC17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78" s="21" cm="1">
        <f t="array" ref="AD17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5724</v>
      </c>
      <c r="AE17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78" s="21" cm="1">
        <f t="array" ref="AF17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5724</v>
      </c>
      <c r="AG17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78" s="21" cm="1">
        <f t="array" ref="AH17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5724</v>
      </c>
      <c r="AI17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78" s="21" cm="1">
        <f t="array" ref="AJ17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5724</v>
      </c>
      <c r="AK17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78" s="21" cm="1">
        <f t="array" ref="AL17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5724</v>
      </c>
      <c r="AM17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78" s="21" cm="1">
        <f t="array" ref="AN17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5724</v>
      </c>
      <c r="AO17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78" s="21" cm="1">
        <f t="array" ref="AP17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5724</v>
      </c>
      <c r="AQ17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78" s="21" cm="1">
        <f t="array" ref="AR17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5724</v>
      </c>
      <c r="AS17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78" s="21" cm="1">
        <f t="array" ref="AT17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5724</v>
      </c>
      <c r="AU17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78" s="21" cm="1">
        <f t="array" ref="AV17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5724</v>
      </c>
      <c r="AW17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78" s="41">
        <f>SUMIFS(Tabelle132[[#This Row],[FTE 01]:[SAL 12]],Tabelle132[[#Headers],[FTE 01]:[SAL 12]],"*" &amp; "SAL" &amp;"*")</f>
        <v>68688</v>
      </c>
    </row>
    <row r="179" spans="1:50" ht="20.100000000000001" customHeight="1" x14ac:dyDescent="0.25">
      <c r="A179" s="61" t="s">
        <v>222</v>
      </c>
      <c r="B179" s="113" t="s">
        <v>973</v>
      </c>
      <c r="C179" s="62" t="s">
        <v>53</v>
      </c>
      <c r="D179" s="107" t="s">
        <v>1216</v>
      </c>
      <c r="E179" s="108" t="s">
        <v>1216</v>
      </c>
      <c r="F179" s="63">
        <v>1032</v>
      </c>
      <c r="G179" s="111" t="str">
        <f>VLOOKUP(Tabelle132[[#This Row],[CC
(FIBU)]],INDEX!D:E,2,FALSE)</f>
        <v>Abteilung 15</v>
      </c>
      <c r="H179" s="117" t="s">
        <v>1314</v>
      </c>
      <c r="I179" s="64" t="s">
        <v>54</v>
      </c>
      <c r="J179" s="72">
        <v>41699</v>
      </c>
      <c r="K179" s="72"/>
      <c r="L179" s="73"/>
      <c r="M179" s="77">
        <v>2253</v>
      </c>
      <c r="N179" s="104" t="s">
        <v>1649</v>
      </c>
      <c r="O179" s="78">
        <v>41699</v>
      </c>
      <c r="P179" s="80"/>
      <c r="Q179" s="62" t="s">
        <v>55</v>
      </c>
      <c r="R179" s="5" t="str">
        <f ca="1">IF(Tabelle132[[#This Row],[STOPPED
ON]]&lt;&gt;"","STOPPED",IF(AND(Tabelle132[[#This Row],[ACT. VALID
TILL]]&lt;TODAY(),Tabelle132[[#This Row],[ACT. VALID
TILL]]&lt;&gt;""),"INACTIVE",IF(Tabelle132[[#This Row],[Employee]]="NN","RECRUITE",IF(Tabelle132[[#This Row],[ACT. VALID
FROM]]&gt;TODAY(),"INACTIVE","ACTIVE"))))</f>
        <v>ACTIVE</v>
      </c>
      <c r="S179" s="85"/>
      <c r="T179" s="85"/>
      <c r="U179" s="11">
        <f>COUNTIFS(Tabelle2[Function-
No.],Tabelle132[[#This Row],[FUNC.-NO]],Tabelle2[Pers-
No.],Tabelle132[[#This Row],[P-No.]])</f>
        <v>2</v>
      </c>
      <c r="V179" s="89">
        <v>39</v>
      </c>
      <c r="W179" s="11">
        <f>IF(Tabelle132[[#This Row],[WAZ2]]&gt;39,1,Tabelle132[[#This Row],[WAZ2]]/39)/IF(Tabelle132[[#This Row],[SPLIT]]="YES",2,1)</f>
        <v>1</v>
      </c>
      <c r="X179" s="93">
        <v>5401</v>
      </c>
      <c r="Y17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79" s="21" cm="1">
        <f t="array" ref="Z17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5401</v>
      </c>
      <c r="AA17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0.82051282051282048</v>
      </c>
      <c r="AB179" s="21" cm="1">
        <f t="array" ref="AB17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3324.66</v>
      </c>
      <c r="AC17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0.82051282051282048</v>
      </c>
      <c r="AD179" s="21" cm="1">
        <f t="array" ref="AD17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3324.66</v>
      </c>
      <c r="AE17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0.82051282051282048</v>
      </c>
      <c r="AF179" s="21" cm="1">
        <f t="array" ref="AF17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3324.66</v>
      </c>
      <c r="AG17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0.82051282051282048</v>
      </c>
      <c r="AH179" s="21" cm="1">
        <f t="array" ref="AH17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3324.66</v>
      </c>
      <c r="AI17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0.82051282051282048</v>
      </c>
      <c r="AJ179" s="21" cm="1">
        <f t="array" ref="AJ17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3324.66</v>
      </c>
      <c r="AK17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0.82051282051282048</v>
      </c>
      <c r="AL179" s="21" cm="1">
        <f t="array" ref="AL17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3324.66</v>
      </c>
      <c r="AM17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0.82051282051282048</v>
      </c>
      <c r="AN179" s="21" cm="1">
        <f t="array" ref="AN17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3324.66</v>
      </c>
      <c r="AO17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0.82051282051282048</v>
      </c>
      <c r="AP179" s="21" cm="1">
        <f t="array" ref="AP17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3324.66</v>
      </c>
      <c r="AQ17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0.82051282051282048</v>
      </c>
      <c r="AR179" s="21" cm="1">
        <f t="array" ref="AR17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3324.66</v>
      </c>
      <c r="AS17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0.82051282051282048</v>
      </c>
      <c r="AT179" s="21" cm="1">
        <f t="array" ref="AT17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3324.66</v>
      </c>
      <c r="AU17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0.82051282051282048</v>
      </c>
      <c r="AV179" s="21" cm="1">
        <f t="array" ref="AV17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3324.66</v>
      </c>
      <c r="AW17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79" s="41">
        <f>SUMIFS(Tabelle132[[#This Row],[FTE 01]:[SAL 12]],Tabelle132[[#Headers],[FTE 01]:[SAL 12]],"*" &amp; "SAL" &amp;"*")</f>
        <v>41972.260000000009</v>
      </c>
    </row>
    <row r="180" spans="1:50" ht="20.100000000000001" customHeight="1" x14ac:dyDescent="0.25">
      <c r="A180" s="61" t="s">
        <v>221</v>
      </c>
      <c r="B180" s="113" t="s">
        <v>973</v>
      </c>
      <c r="C180" s="62" t="s">
        <v>53</v>
      </c>
      <c r="D180" s="107" t="s">
        <v>1216</v>
      </c>
      <c r="E180" s="108" t="s">
        <v>1216</v>
      </c>
      <c r="F180" s="63">
        <v>1032</v>
      </c>
      <c r="G180" s="111" t="str">
        <f>VLOOKUP(Tabelle132[[#This Row],[CC
(FIBU)]],INDEX!D:E,2,FALSE)</f>
        <v>Abteilung 15</v>
      </c>
      <c r="H180" s="117" t="s">
        <v>1314</v>
      </c>
      <c r="I180" s="64" t="s">
        <v>54</v>
      </c>
      <c r="J180" s="72">
        <v>42856</v>
      </c>
      <c r="K180" s="72"/>
      <c r="L180" s="73"/>
      <c r="M180" s="77">
        <v>2395</v>
      </c>
      <c r="N180" s="104" t="s">
        <v>1791</v>
      </c>
      <c r="O180" s="78">
        <v>42856</v>
      </c>
      <c r="P180" s="80"/>
      <c r="Q180" s="62" t="s">
        <v>55</v>
      </c>
      <c r="R180" s="5" t="str">
        <f ca="1">IF(Tabelle132[[#This Row],[STOPPED
ON]]&lt;&gt;"","STOPPED",IF(AND(Tabelle132[[#This Row],[ACT. VALID
TILL]]&lt;TODAY(),Tabelle132[[#This Row],[ACT. VALID
TILL]]&lt;&gt;""),"INACTIVE",IF(Tabelle132[[#This Row],[Employee]]="NN","RECRUITE",IF(Tabelle132[[#This Row],[ACT. VALID
FROM]]&gt;TODAY(),"INACTIVE","ACTIVE"))))</f>
        <v>ACTIVE</v>
      </c>
      <c r="S180" s="85"/>
      <c r="T180" s="85"/>
      <c r="U180" s="11">
        <f>COUNTIFS(Tabelle2[Function-
No.],Tabelle132[[#This Row],[FUNC.-NO]],Tabelle2[Pers-
No.],Tabelle132[[#This Row],[P-No.]])</f>
        <v>0</v>
      </c>
      <c r="V180" s="89">
        <v>32</v>
      </c>
      <c r="W180" s="11">
        <f>IF(Tabelle132[[#This Row],[WAZ2]]&gt;39,1,Tabelle132[[#This Row],[WAZ2]]/39)/IF(Tabelle132[[#This Row],[SPLIT]]="YES",2,1)</f>
        <v>0.82051282051282048</v>
      </c>
      <c r="X180" s="93">
        <v>5174</v>
      </c>
      <c r="Y18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0.82051282051282048</v>
      </c>
      <c r="Z180" s="21" cm="1">
        <f t="array" ref="Z18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5174</v>
      </c>
      <c r="AA18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0.82051282051282048</v>
      </c>
      <c r="AB180" s="21" cm="1">
        <f t="array" ref="AB18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5174</v>
      </c>
      <c r="AC18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0.82051282051282048</v>
      </c>
      <c r="AD180" s="21" cm="1">
        <f t="array" ref="AD18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5174</v>
      </c>
      <c r="AE18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0.82051282051282048</v>
      </c>
      <c r="AF180" s="21" cm="1">
        <f t="array" ref="AF18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5174</v>
      </c>
      <c r="AG18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0.82051282051282048</v>
      </c>
      <c r="AH180" s="21" cm="1">
        <f t="array" ref="AH18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5174</v>
      </c>
      <c r="AI18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0.82051282051282048</v>
      </c>
      <c r="AJ180" s="21" cm="1">
        <f t="array" ref="AJ18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5174</v>
      </c>
      <c r="AK18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0.82051282051282048</v>
      </c>
      <c r="AL180" s="21" cm="1">
        <f t="array" ref="AL18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5174</v>
      </c>
      <c r="AM18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0.82051282051282048</v>
      </c>
      <c r="AN180" s="21" cm="1">
        <f t="array" ref="AN18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5174</v>
      </c>
      <c r="AO18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0.82051282051282048</v>
      </c>
      <c r="AP180" s="21" cm="1">
        <f t="array" ref="AP18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5174</v>
      </c>
      <c r="AQ18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0.82051282051282048</v>
      </c>
      <c r="AR180" s="21" cm="1">
        <f t="array" ref="AR18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5174</v>
      </c>
      <c r="AS18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0.82051282051282048</v>
      </c>
      <c r="AT180" s="21" cm="1">
        <f t="array" ref="AT18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5174</v>
      </c>
      <c r="AU18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0.82051282051282048</v>
      </c>
      <c r="AV180" s="21" cm="1">
        <f t="array" ref="AV18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5174</v>
      </c>
      <c r="AW18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80" s="41">
        <f>SUMIFS(Tabelle132[[#This Row],[FTE 01]:[SAL 12]],Tabelle132[[#Headers],[FTE 01]:[SAL 12]],"*" &amp; "SAL" &amp;"*")</f>
        <v>62088</v>
      </c>
    </row>
    <row r="181" spans="1:50" ht="20.100000000000001" customHeight="1" x14ac:dyDescent="0.25">
      <c r="A181" s="61" t="s">
        <v>220</v>
      </c>
      <c r="B181" s="113" t="s">
        <v>961</v>
      </c>
      <c r="C181" s="62" t="s">
        <v>53</v>
      </c>
      <c r="D181" s="107" t="s">
        <v>1216</v>
      </c>
      <c r="E181" s="108" t="s">
        <v>1216</v>
      </c>
      <c r="F181" s="63">
        <v>1032</v>
      </c>
      <c r="G181" s="111" t="str">
        <f>VLOOKUP(Tabelle132[[#This Row],[CC
(FIBU)]],INDEX!D:E,2,FALSE)</f>
        <v>Abteilung 15</v>
      </c>
      <c r="H181" s="117" t="s">
        <v>1330</v>
      </c>
      <c r="I181" s="64" t="s">
        <v>54</v>
      </c>
      <c r="J181" s="72">
        <v>43235</v>
      </c>
      <c r="K181" s="72">
        <v>44439</v>
      </c>
      <c r="L181" s="73"/>
      <c r="M181" s="77">
        <v>2476</v>
      </c>
      <c r="N181" s="104" t="s">
        <v>1872</v>
      </c>
      <c r="O181" s="78">
        <v>43235</v>
      </c>
      <c r="P181" s="80"/>
      <c r="Q181" s="62" t="s">
        <v>55</v>
      </c>
      <c r="R181" s="5" t="str">
        <f ca="1">IF(Tabelle132[[#This Row],[STOPPED
ON]]&lt;&gt;"","STOPPED",IF(AND(Tabelle132[[#This Row],[ACT. VALID
TILL]]&lt;TODAY(),Tabelle132[[#This Row],[ACT. VALID
TILL]]&lt;&gt;""),"INACTIVE",IF(Tabelle132[[#This Row],[Employee]]="NN","RECRUITE",IF(Tabelle132[[#This Row],[ACT. VALID
FROM]]&gt;TODAY(),"INACTIVE","ACTIVE"))))</f>
        <v>ACTIVE</v>
      </c>
      <c r="S181" s="85"/>
      <c r="T181" s="85"/>
      <c r="U181" s="11">
        <f>COUNTIFS(Tabelle2[Function-
No.],Tabelle132[[#This Row],[FUNC.-NO]],Tabelle2[Pers-
No.],Tabelle132[[#This Row],[P-No.]])</f>
        <v>0</v>
      </c>
      <c r="V181" s="89">
        <v>39</v>
      </c>
      <c r="W181" s="11">
        <f>IF(Tabelle132[[#This Row],[WAZ2]]&gt;39,1,Tabelle132[[#This Row],[WAZ2]]/39)/IF(Tabelle132[[#This Row],[SPLIT]]="YES",2,1)</f>
        <v>1</v>
      </c>
      <c r="X181" s="93">
        <v>5300</v>
      </c>
      <c r="Y18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81" s="21" cm="1">
        <f t="array" ref="Z18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5300</v>
      </c>
      <c r="AA18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81" s="21" cm="1">
        <f t="array" ref="AB18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5300</v>
      </c>
      <c r="AC18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81" s="21" cm="1">
        <f t="array" ref="AD18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5300</v>
      </c>
      <c r="AE18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81" s="21" cm="1">
        <f t="array" ref="AF18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5300</v>
      </c>
      <c r="AG18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81" s="21" cm="1">
        <f t="array" ref="AH18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5300</v>
      </c>
      <c r="AI18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81" s="21" cm="1">
        <f t="array" ref="AJ18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8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81" s="21" cm="1">
        <f t="array" ref="AL18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8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81" s="21" cm="1">
        <f t="array" ref="AN18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8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81" s="21" cm="1">
        <f t="array" ref="AP18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8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81" s="21" cm="1">
        <f t="array" ref="AR18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8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81" s="21" cm="1">
        <f t="array" ref="AT18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8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81" s="21" cm="1">
        <f t="array" ref="AV18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8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81" s="41">
        <f>SUMIFS(Tabelle132[[#This Row],[FTE 01]:[SAL 12]],Tabelle132[[#Headers],[FTE 01]:[SAL 12]],"*" &amp; "SAL" &amp;"*")</f>
        <v>26500</v>
      </c>
    </row>
    <row r="182" spans="1:50" ht="20.100000000000001" customHeight="1" x14ac:dyDescent="0.25">
      <c r="A182" s="61" t="s">
        <v>228</v>
      </c>
      <c r="B182" s="113" t="s">
        <v>1186</v>
      </c>
      <c r="C182" s="62" t="s">
        <v>53</v>
      </c>
      <c r="D182" s="107" t="s">
        <v>1216</v>
      </c>
      <c r="E182" s="108" t="s">
        <v>1216</v>
      </c>
      <c r="F182" s="63">
        <v>1032</v>
      </c>
      <c r="G182" s="111" t="str">
        <f>VLOOKUP(Tabelle132[[#This Row],[CC
(FIBU)]],INDEX!D:E,2,FALSE)</f>
        <v>Abteilung 15</v>
      </c>
      <c r="H182" s="117" t="s">
        <v>1330</v>
      </c>
      <c r="I182" s="64" t="s">
        <v>54</v>
      </c>
      <c r="J182" s="72">
        <v>44197</v>
      </c>
      <c r="K182" s="72"/>
      <c r="L182" s="73"/>
      <c r="M182" s="77">
        <v>2688</v>
      </c>
      <c r="N182" s="104" t="s">
        <v>2084</v>
      </c>
      <c r="O182" s="78">
        <v>44197</v>
      </c>
      <c r="P182" s="80"/>
      <c r="Q182" s="62" t="s">
        <v>55</v>
      </c>
      <c r="R182" s="5" t="str">
        <f ca="1">IF(Tabelle132[[#This Row],[STOPPED
ON]]&lt;&gt;"","STOPPED",IF(AND(Tabelle132[[#This Row],[ACT. VALID
TILL]]&lt;TODAY(),Tabelle132[[#This Row],[ACT. VALID
TILL]]&lt;&gt;""),"INACTIVE",IF(Tabelle132[[#This Row],[Employee]]="NN","RECRUITE",IF(Tabelle132[[#This Row],[ACT. VALID
FROM]]&gt;TODAY(),"INACTIVE","ACTIVE"))))</f>
        <v>ACTIVE</v>
      </c>
      <c r="S182" s="85"/>
      <c r="T182" s="85"/>
      <c r="U182" s="11">
        <f>COUNTIFS(Tabelle2[Function-
No.],Tabelle132[[#This Row],[FUNC.-NO]],Tabelle2[Pers-
No.],Tabelle132[[#This Row],[P-No.]])</f>
        <v>0</v>
      </c>
      <c r="V182" s="89">
        <v>39</v>
      </c>
      <c r="W182" s="11">
        <f>IF(Tabelle132[[#This Row],[WAZ2]]&gt;39,1,Tabelle132[[#This Row],[WAZ2]]/39)/IF(Tabelle132[[#This Row],[SPLIT]]="YES",2,1)</f>
        <v>1</v>
      </c>
      <c r="X182" s="93">
        <v>5571</v>
      </c>
      <c r="Y18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82" s="21" cm="1">
        <f t="array" ref="Z18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5571</v>
      </c>
      <c r="AA18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82" s="21" cm="1">
        <f t="array" ref="AB18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5571</v>
      </c>
      <c r="AC18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82" s="21" cm="1">
        <f t="array" ref="AD18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5571</v>
      </c>
      <c r="AE18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82" s="21" cm="1">
        <f t="array" ref="AF18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5571</v>
      </c>
      <c r="AG18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82" s="21" cm="1">
        <f t="array" ref="AH18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5571</v>
      </c>
      <c r="AI18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82" s="21" cm="1">
        <f t="array" ref="AJ18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5571</v>
      </c>
      <c r="AK18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82" s="21" cm="1">
        <f t="array" ref="AL18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5571</v>
      </c>
      <c r="AM18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82" s="21" cm="1">
        <f t="array" ref="AN18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5571</v>
      </c>
      <c r="AO18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82" s="21" cm="1">
        <f t="array" ref="AP18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5571</v>
      </c>
      <c r="AQ18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82" s="21" cm="1">
        <f t="array" ref="AR18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5571</v>
      </c>
      <c r="AS18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82" s="21" cm="1">
        <f t="array" ref="AT18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5571</v>
      </c>
      <c r="AU18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82" s="21" cm="1">
        <f t="array" ref="AV18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5571</v>
      </c>
      <c r="AW18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82" s="41">
        <f>SUMIFS(Tabelle132[[#This Row],[FTE 01]:[SAL 12]],Tabelle132[[#Headers],[FTE 01]:[SAL 12]],"*" &amp; "SAL" &amp;"*")</f>
        <v>66852</v>
      </c>
    </row>
    <row r="183" spans="1:50" ht="20.100000000000001" customHeight="1" x14ac:dyDescent="0.25">
      <c r="A183" s="61" t="s">
        <v>229</v>
      </c>
      <c r="B183" s="113" t="s">
        <v>1025</v>
      </c>
      <c r="C183" s="62" t="s">
        <v>53</v>
      </c>
      <c r="D183" s="107" t="s">
        <v>1216</v>
      </c>
      <c r="E183" s="108" t="s">
        <v>1216</v>
      </c>
      <c r="F183" s="63">
        <v>1033</v>
      </c>
      <c r="G183" s="111" t="str">
        <f>VLOOKUP(Tabelle132[[#This Row],[CC
(FIBU)]],INDEX!D:E,2,FALSE)</f>
        <v>Abteilung 31</v>
      </c>
      <c r="H183" s="117" t="s">
        <v>1279</v>
      </c>
      <c r="I183" s="64" t="s">
        <v>54</v>
      </c>
      <c r="J183" s="72">
        <v>41533</v>
      </c>
      <c r="K183" s="72"/>
      <c r="L183" s="73"/>
      <c r="M183" s="77">
        <v>2244</v>
      </c>
      <c r="N183" s="104" t="s">
        <v>1640</v>
      </c>
      <c r="O183" s="78">
        <v>41533</v>
      </c>
      <c r="P183" s="80"/>
      <c r="Q183" s="62" t="s">
        <v>55</v>
      </c>
      <c r="R183" s="5" t="str">
        <f ca="1">IF(Tabelle132[[#This Row],[STOPPED
ON]]&lt;&gt;"","STOPPED",IF(AND(Tabelle132[[#This Row],[ACT. VALID
TILL]]&lt;TODAY(),Tabelle132[[#This Row],[ACT. VALID
TILL]]&lt;&gt;""),"INACTIVE",IF(Tabelle132[[#This Row],[Employee]]="NN","RECRUITE",IF(Tabelle132[[#This Row],[ACT. VALID
FROM]]&gt;TODAY(),"INACTIVE","ACTIVE"))))</f>
        <v>ACTIVE</v>
      </c>
      <c r="S183" s="85"/>
      <c r="T183" s="85"/>
      <c r="U183" s="11">
        <f>COUNTIFS(Tabelle2[Function-
No.],Tabelle132[[#This Row],[FUNC.-NO]],Tabelle2[Pers-
No.],Tabelle132[[#This Row],[P-No.]])</f>
        <v>0</v>
      </c>
      <c r="V183" s="89">
        <v>39</v>
      </c>
      <c r="W183" s="11">
        <f>IF(Tabelle132[[#This Row],[WAZ2]]&gt;39,1,Tabelle132[[#This Row],[WAZ2]]/39)/IF(Tabelle132[[#This Row],[SPLIT]]="YES",2,1)</f>
        <v>1</v>
      </c>
      <c r="X183" s="93">
        <v>5655</v>
      </c>
      <c r="Y18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83" s="21" cm="1">
        <f t="array" ref="Z18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5655</v>
      </c>
      <c r="AA18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83" s="21" cm="1">
        <f t="array" ref="AB18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5655</v>
      </c>
      <c r="AC18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83" s="21" cm="1">
        <f t="array" ref="AD18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5655</v>
      </c>
      <c r="AE18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83" s="21" cm="1">
        <f t="array" ref="AF18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5655</v>
      </c>
      <c r="AG18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83" s="21" cm="1">
        <f t="array" ref="AH18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5655</v>
      </c>
      <c r="AI18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83" s="21" cm="1">
        <f t="array" ref="AJ18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5655</v>
      </c>
      <c r="AK18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83" s="21" cm="1">
        <f t="array" ref="AL18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5655</v>
      </c>
      <c r="AM18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83" s="21" cm="1">
        <f t="array" ref="AN18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5655</v>
      </c>
      <c r="AO18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83" s="21" cm="1">
        <f t="array" ref="AP18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5655</v>
      </c>
      <c r="AQ18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83" s="21" cm="1">
        <f t="array" ref="AR18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5655</v>
      </c>
      <c r="AS18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83" s="21" cm="1">
        <f t="array" ref="AT18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5655</v>
      </c>
      <c r="AU18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83" s="21" cm="1">
        <f t="array" ref="AV18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5655</v>
      </c>
      <c r="AW18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83" s="41">
        <f>SUMIFS(Tabelle132[[#This Row],[FTE 01]:[SAL 12]],Tabelle132[[#Headers],[FTE 01]:[SAL 12]],"*" &amp; "SAL" &amp;"*")</f>
        <v>67860</v>
      </c>
    </row>
    <row r="184" spans="1:50" ht="20.100000000000001" customHeight="1" x14ac:dyDescent="0.25">
      <c r="A184" s="61" t="s">
        <v>230</v>
      </c>
      <c r="B184" s="113" t="s">
        <v>1074</v>
      </c>
      <c r="C184" s="62" t="s">
        <v>53</v>
      </c>
      <c r="D184" s="107" t="s">
        <v>1216</v>
      </c>
      <c r="E184" s="108" t="s">
        <v>1216</v>
      </c>
      <c r="F184" s="63">
        <v>1033</v>
      </c>
      <c r="G184" s="111" t="str">
        <f>VLOOKUP(Tabelle132[[#This Row],[CC
(FIBU)]],INDEX!D:E,2,FALSE)</f>
        <v>Abteilung 31</v>
      </c>
      <c r="H184" s="117" t="s">
        <v>1364</v>
      </c>
      <c r="I184" s="64" t="s">
        <v>54</v>
      </c>
      <c r="J184" s="72">
        <v>42598</v>
      </c>
      <c r="K184" s="72"/>
      <c r="L184" s="73"/>
      <c r="M184" s="77">
        <v>2354</v>
      </c>
      <c r="N184" s="104" t="s">
        <v>1750</v>
      </c>
      <c r="O184" s="78">
        <v>42598</v>
      </c>
      <c r="P184" s="80"/>
      <c r="Q184" s="62" t="s">
        <v>55</v>
      </c>
      <c r="R184" s="5" t="str">
        <f ca="1">IF(Tabelle132[[#This Row],[STOPPED
ON]]&lt;&gt;"","STOPPED",IF(AND(Tabelle132[[#This Row],[ACT. VALID
TILL]]&lt;TODAY(),Tabelle132[[#This Row],[ACT. VALID
TILL]]&lt;&gt;""),"INACTIVE",IF(Tabelle132[[#This Row],[Employee]]="NN","RECRUITE",IF(Tabelle132[[#This Row],[ACT. VALID
FROM]]&gt;TODAY(),"INACTIVE","ACTIVE"))))</f>
        <v>ACTIVE</v>
      </c>
      <c r="S184" s="85"/>
      <c r="T184" s="85"/>
      <c r="U184" s="11">
        <f>COUNTIFS(Tabelle2[Function-
No.],Tabelle132[[#This Row],[FUNC.-NO]],Tabelle2[Pers-
No.],Tabelle132[[#This Row],[P-No.]])</f>
        <v>0</v>
      </c>
      <c r="V184" s="89">
        <v>39</v>
      </c>
      <c r="W184" s="11">
        <f>IF(Tabelle132[[#This Row],[WAZ2]]&gt;39,1,Tabelle132[[#This Row],[WAZ2]]/39)/IF(Tabelle132[[#This Row],[SPLIT]]="YES",2,1)</f>
        <v>1</v>
      </c>
      <c r="X184" s="93">
        <v>5604</v>
      </c>
      <c r="Y18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84" s="21" cm="1">
        <f t="array" ref="Z18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5604</v>
      </c>
      <c r="AA18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84" s="21" cm="1">
        <f t="array" ref="AB18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5604</v>
      </c>
      <c r="AC18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84" s="21" cm="1">
        <f t="array" ref="AD18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5604</v>
      </c>
      <c r="AE18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84" s="21" cm="1">
        <f t="array" ref="AF18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5604</v>
      </c>
      <c r="AG18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84" s="21" cm="1">
        <f t="array" ref="AH18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5604</v>
      </c>
      <c r="AI18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84" s="21" cm="1">
        <f t="array" ref="AJ18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5604</v>
      </c>
      <c r="AK18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84" s="21" cm="1">
        <f t="array" ref="AL18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5604</v>
      </c>
      <c r="AM18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84" s="21" cm="1">
        <f t="array" ref="AN18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5604</v>
      </c>
      <c r="AO18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84" s="21" cm="1">
        <f t="array" ref="AP18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5604</v>
      </c>
      <c r="AQ18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84" s="21" cm="1">
        <f t="array" ref="AR18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5604</v>
      </c>
      <c r="AS18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84" s="21" cm="1">
        <f t="array" ref="AT18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5604</v>
      </c>
      <c r="AU18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84" s="21" cm="1">
        <f t="array" ref="AV18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5604</v>
      </c>
      <c r="AW18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84" s="41">
        <f>SUMIFS(Tabelle132[[#This Row],[FTE 01]:[SAL 12]],Tabelle132[[#Headers],[FTE 01]:[SAL 12]],"*" &amp; "SAL" &amp;"*")</f>
        <v>67248</v>
      </c>
    </row>
    <row r="185" spans="1:50" ht="20.100000000000001" customHeight="1" x14ac:dyDescent="0.25">
      <c r="A185" s="61" t="s">
        <v>233</v>
      </c>
      <c r="B185" s="113" t="s">
        <v>1209</v>
      </c>
      <c r="C185" s="62" t="s">
        <v>53</v>
      </c>
      <c r="D185" s="107" t="s">
        <v>1216</v>
      </c>
      <c r="E185" s="108" t="s">
        <v>1216</v>
      </c>
      <c r="F185" s="63">
        <v>1033</v>
      </c>
      <c r="G185" s="111" t="str">
        <f>VLOOKUP(Tabelle132[[#This Row],[CC
(FIBU)]],INDEX!D:E,2,FALSE)</f>
        <v>Abteilung 31</v>
      </c>
      <c r="H185" s="117" t="s">
        <v>1364</v>
      </c>
      <c r="I185" s="64" t="s">
        <v>54</v>
      </c>
      <c r="J185" s="72">
        <v>42583</v>
      </c>
      <c r="K185" s="72"/>
      <c r="L185" s="73"/>
      <c r="M185" s="77">
        <v>2358</v>
      </c>
      <c r="N185" s="104" t="s">
        <v>1754</v>
      </c>
      <c r="O185" s="78">
        <v>42583</v>
      </c>
      <c r="P185" s="80"/>
      <c r="Q185" s="62" t="s">
        <v>55</v>
      </c>
      <c r="R185" s="5" t="str">
        <f ca="1">IF(Tabelle132[[#This Row],[STOPPED
ON]]&lt;&gt;"","STOPPED",IF(AND(Tabelle132[[#This Row],[ACT. VALID
TILL]]&lt;TODAY(),Tabelle132[[#This Row],[ACT. VALID
TILL]]&lt;&gt;""),"INACTIVE",IF(Tabelle132[[#This Row],[Employee]]="NN","RECRUITE",IF(Tabelle132[[#This Row],[ACT. VALID
FROM]]&gt;TODAY(),"INACTIVE","ACTIVE"))))</f>
        <v>ACTIVE</v>
      </c>
      <c r="S185" s="85"/>
      <c r="T185" s="85"/>
      <c r="U185" s="11">
        <f>COUNTIFS(Tabelle2[Function-
No.],Tabelle132[[#This Row],[FUNC.-NO]],Tabelle2[Pers-
No.],Tabelle132[[#This Row],[P-No.]])</f>
        <v>0</v>
      </c>
      <c r="V185" s="89">
        <v>39</v>
      </c>
      <c r="W185" s="11">
        <f>IF(Tabelle132[[#This Row],[WAZ2]]&gt;39,1,Tabelle132[[#This Row],[WAZ2]]/39)/IF(Tabelle132[[#This Row],[SPLIT]]="YES",2,1)</f>
        <v>1</v>
      </c>
      <c r="X185" s="93">
        <v>5453</v>
      </c>
      <c r="Y18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85" s="21" cm="1">
        <f t="array" ref="Z18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5453</v>
      </c>
      <c r="AA18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85" s="21" cm="1">
        <f t="array" ref="AB18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5453</v>
      </c>
      <c r="AC18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85" s="21" cm="1">
        <f t="array" ref="AD18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5453</v>
      </c>
      <c r="AE18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85" s="21" cm="1">
        <f t="array" ref="AF18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5453</v>
      </c>
      <c r="AG18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85" s="21" cm="1">
        <f t="array" ref="AH18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5453</v>
      </c>
      <c r="AI18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85" s="21" cm="1">
        <f t="array" ref="AJ18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5453</v>
      </c>
      <c r="AK18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85" s="21" cm="1">
        <f t="array" ref="AL18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5453</v>
      </c>
      <c r="AM18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85" s="21" cm="1">
        <f t="array" ref="AN18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5453</v>
      </c>
      <c r="AO18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85" s="21" cm="1">
        <f t="array" ref="AP18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5453</v>
      </c>
      <c r="AQ18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85" s="21" cm="1">
        <f t="array" ref="AR18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5453</v>
      </c>
      <c r="AS18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85" s="21" cm="1">
        <f t="array" ref="AT18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5453</v>
      </c>
      <c r="AU18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85" s="21" cm="1">
        <f t="array" ref="AV18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5453</v>
      </c>
      <c r="AW18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85" s="41">
        <f>SUMIFS(Tabelle132[[#This Row],[FTE 01]:[SAL 12]],Tabelle132[[#Headers],[FTE 01]:[SAL 12]],"*" &amp; "SAL" &amp;"*")</f>
        <v>65436</v>
      </c>
    </row>
    <row r="186" spans="1:50" ht="20.100000000000001" customHeight="1" x14ac:dyDescent="0.25">
      <c r="A186" s="61" t="s">
        <v>232</v>
      </c>
      <c r="B186" s="113" t="s">
        <v>1074</v>
      </c>
      <c r="C186" s="62" t="s">
        <v>53</v>
      </c>
      <c r="D186" s="107" t="s">
        <v>1216</v>
      </c>
      <c r="E186" s="108" t="s">
        <v>1216</v>
      </c>
      <c r="F186" s="63">
        <v>1033</v>
      </c>
      <c r="G186" s="111" t="str">
        <f>VLOOKUP(Tabelle132[[#This Row],[CC
(FIBU)]],INDEX!D:E,2,FALSE)</f>
        <v>Abteilung 31</v>
      </c>
      <c r="H186" s="117" t="s">
        <v>1364</v>
      </c>
      <c r="I186" s="64" t="s">
        <v>54</v>
      </c>
      <c r="J186" s="72">
        <v>42583</v>
      </c>
      <c r="K186" s="72"/>
      <c r="L186" s="73"/>
      <c r="M186" s="77">
        <v>2361</v>
      </c>
      <c r="N186" s="104" t="s">
        <v>1757</v>
      </c>
      <c r="O186" s="78">
        <v>42583</v>
      </c>
      <c r="P186" s="80"/>
      <c r="Q186" s="62" t="s">
        <v>55</v>
      </c>
      <c r="R186" s="5" t="str">
        <f ca="1">IF(Tabelle132[[#This Row],[STOPPED
ON]]&lt;&gt;"","STOPPED",IF(AND(Tabelle132[[#This Row],[ACT. VALID
TILL]]&lt;TODAY(),Tabelle132[[#This Row],[ACT. VALID
TILL]]&lt;&gt;""),"INACTIVE",IF(Tabelle132[[#This Row],[Employee]]="NN","RECRUITE",IF(Tabelle132[[#This Row],[ACT. VALID
FROM]]&gt;TODAY(),"INACTIVE","ACTIVE"))))</f>
        <v>ACTIVE</v>
      </c>
      <c r="S186" s="85"/>
      <c r="T186" s="85"/>
      <c r="U186" s="11">
        <f>COUNTIFS(Tabelle2[Function-
No.],Tabelle132[[#This Row],[FUNC.-NO]],Tabelle2[Pers-
No.],Tabelle132[[#This Row],[P-No.]])</f>
        <v>1</v>
      </c>
      <c r="V186" s="89">
        <v>39</v>
      </c>
      <c r="W186" s="11">
        <f>IF(Tabelle132[[#This Row],[WAZ2]]&gt;39,1,Tabelle132[[#This Row],[WAZ2]]/39)/IF(Tabelle132[[#This Row],[SPLIT]]="YES",2,1)</f>
        <v>1</v>
      </c>
      <c r="X186" s="93">
        <v>5630</v>
      </c>
      <c r="Y186"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186" s="21" cm="1">
        <f t="array" ref="Z18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186"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186" s="21" cm="1">
        <f t="array" ref="AB18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86"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186" s="21" cm="1">
        <f t="array" ref="AD18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18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86" s="21" cm="1">
        <f t="array" ref="AF18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4721.9354838709678</v>
      </c>
      <c r="AG18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86" s="21" cm="1">
        <f t="array" ref="AH18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5630</v>
      </c>
      <c r="AI18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86" s="21" cm="1">
        <f t="array" ref="AJ18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5630</v>
      </c>
      <c r="AK18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86" s="21" cm="1">
        <f t="array" ref="AL18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5630</v>
      </c>
      <c r="AM18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86" s="21" cm="1">
        <f t="array" ref="AN18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5630</v>
      </c>
      <c r="AO18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86" s="21" cm="1">
        <f t="array" ref="AP18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5630</v>
      </c>
      <c r="AQ18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86" s="21" cm="1">
        <f t="array" ref="AR18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5630</v>
      </c>
      <c r="AS18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86" s="21" cm="1">
        <f t="array" ref="AT18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5630</v>
      </c>
      <c r="AU18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86" s="21" cm="1">
        <f t="array" ref="AV18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5630</v>
      </c>
      <c r="AW18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86" s="41">
        <f>SUMIFS(Tabelle132[[#This Row],[FTE 01]:[SAL 12]],Tabelle132[[#Headers],[FTE 01]:[SAL 12]],"*" &amp; "SAL" &amp;"*")</f>
        <v>49761.93548387097</v>
      </c>
    </row>
    <row r="187" spans="1:50" ht="20.100000000000001" customHeight="1" x14ac:dyDescent="0.25">
      <c r="A187" s="61" t="s">
        <v>231</v>
      </c>
      <c r="B187" s="113" t="s">
        <v>1074</v>
      </c>
      <c r="C187" s="62" t="s">
        <v>53</v>
      </c>
      <c r="D187" s="107" t="s">
        <v>1216</v>
      </c>
      <c r="E187" s="108" t="s">
        <v>1216</v>
      </c>
      <c r="F187" s="63">
        <v>1033</v>
      </c>
      <c r="G187" s="111" t="str">
        <f>VLOOKUP(Tabelle132[[#This Row],[CC
(FIBU)]],INDEX!D:E,2,FALSE)</f>
        <v>Abteilung 31</v>
      </c>
      <c r="H187" s="117" t="s">
        <v>1364</v>
      </c>
      <c r="I187" s="64" t="s">
        <v>54</v>
      </c>
      <c r="J187" s="72">
        <v>43405</v>
      </c>
      <c r="K187" s="72"/>
      <c r="L187" s="73"/>
      <c r="M187" s="77">
        <v>2539</v>
      </c>
      <c r="N187" s="104" t="s">
        <v>1935</v>
      </c>
      <c r="O187" s="78">
        <v>43405</v>
      </c>
      <c r="P187" s="80"/>
      <c r="Q187" s="62" t="s">
        <v>55</v>
      </c>
      <c r="R187" s="5" t="str">
        <f ca="1">IF(Tabelle132[[#This Row],[STOPPED
ON]]&lt;&gt;"","STOPPED",IF(AND(Tabelle132[[#This Row],[ACT. VALID
TILL]]&lt;TODAY(),Tabelle132[[#This Row],[ACT. VALID
TILL]]&lt;&gt;""),"INACTIVE",IF(Tabelle132[[#This Row],[Employee]]="NN","RECRUITE",IF(Tabelle132[[#This Row],[ACT. VALID
FROM]]&gt;TODAY(),"INACTIVE","ACTIVE"))))</f>
        <v>ACTIVE</v>
      </c>
      <c r="S187" s="85"/>
      <c r="T187" s="85"/>
      <c r="U187" s="11">
        <f>COUNTIFS(Tabelle2[Function-
No.],Tabelle132[[#This Row],[FUNC.-NO]],Tabelle2[Pers-
No.],Tabelle132[[#This Row],[P-No.]])</f>
        <v>0</v>
      </c>
      <c r="V187" s="89">
        <v>39</v>
      </c>
      <c r="W187" s="11">
        <f>IF(Tabelle132[[#This Row],[WAZ2]]&gt;39,1,Tabelle132[[#This Row],[WAZ2]]/39)/IF(Tabelle132[[#This Row],[SPLIT]]="YES",2,1)</f>
        <v>1</v>
      </c>
      <c r="X187" s="93">
        <v>5580</v>
      </c>
      <c r="Y18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87" s="21" cm="1">
        <f t="array" ref="Z18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5580</v>
      </c>
      <c r="AA18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87" s="21" cm="1">
        <f t="array" ref="AB18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5580</v>
      </c>
      <c r="AC18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87" s="21" cm="1">
        <f t="array" ref="AD18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5580</v>
      </c>
      <c r="AE18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87" s="21" cm="1">
        <f t="array" ref="AF18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5580</v>
      </c>
      <c r="AG18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87" s="21" cm="1">
        <f t="array" ref="AH18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5580</v>
      </c>
      <c r="AI18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87" s="21" cm="1">
        <f t="array" ref="AJ18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5580</v>
      </c>
      <c r="AK18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87" s="21" cm="1">
        <f t="array" ref="AL18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5580</v>
      </c>
      <c r="AM18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87" s="21" cm="1">
        <f t="array" ref="AN18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5580</v>
      </c>
      <c r="AO18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87" s="21" cm="1">
        <f t="array" ref="AP18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5580</v>
      </c>
      <c r="AQ18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87" s="21" cm="1">
        <f t="array" ref="AR18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5580</v>
      </c>
      <c r="AS18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87" s="21" cm="1">
        <f t="array" ref="AT18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5580</v>
      </c>
      <c r="AU18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87" s="21" cm="1">
        <f t="array" ref="AV18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5580</v>
      </c>
      <c r="AW18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87" s="41">
        <f>SUMIFS(Tabelle132[[#This Row],[FTE 01]:[SAL 12]],Tabelle132[[#Headers],[FTE 01]:[SAL 12]],"*" &amp; "SAL" &amp;"*")</f>
        <v>66960</v>
      </c>
    </row>
    <row r="188" spans="1:50" ht="20.100000000000001" customHeight="1" x14ac:dyDescent="0.25">
      <c r="A188" s="61" t="s">
        <v>234</v>
      </c>
      <c r="B188" s="113" t="s">
        <v>1209</v>
      </c>
      <c r="C188" s="62" t="s">
        <v>53</v>
      </c>
      <c r="D188" s="107" t="s">
        <v>1216</v>
      </c>
      <c r="E188" s="108" t="s">
        <v>1216</v>
      </c>
      <c r="F188" s="63">
        <v>1033</v>
      </c>
      <c r="G188" s="111" t="str">
        <f>VLOOKUP(Tabelle132[[#This Row],[CC
(FIBU)]],INDEX!D:E,2,FALSE)</f>
        <v>Abteilung 31</v>
      </c>
      <c r="H188" s="117" t="s">
        <v>1364</v>
      </c>
      <c r="I188" s="64" t="s">
        <v>54</v>
      </c>
      <c r="J188" s="72">
        <v>43739</v>
      </c>
      <c r="K188" s="72"/>
      <c r="L188" s="73"/>
      <c r="M188" s="77">
        <v>2628</v>
      </c>
      <c r="N188" s="104" t="s">
        <v>2024</v>
      </c>
      <c r="O188" s="78">
        <v>43739</v>
      </c>
      <c r="P188" s="80"/>
      <c r="Q188" s="62" t="s">
        <v>55</v>
      </c>
      <c r="R188" s="5" t="str">
        <f ca="1">IF(Tabelle132[[#This Row],[STOPPED
ON]]&lt;&gt;"","STOPPED",IF(AND(Tabelle132[[#This Row],[ACT. VALID
TILL]]&lt;TODAY(),Tabelle132[[#This Row],[ACT. VALID
TILL]]&lt;&gt;""),"INACTIVE",IF(Tabelle132[[#This Row],[Employee]]="NN","RECRUITE",IF(Tabelle132[[#This Row],[ACT. VALID
FROM]]&gt;TODAY(),"INACTIVE","ACTIVE"))))</f>
        <v>ACTIVE</v>
      </c>
      <c r="S188" s="85"/>
      <c r="T188" s="85"/>
      <c r="U188" s="11">
        <f>COUNTIFS(Tabelle2[Function-
No.],Tabelle132[[#This Row],[FUNC.-NO]],Tabelle2[Pers-
No.],Tabelle132[[#This Row],[P-No.]])</f>
        <v>0</v>
      </c>
      <c r="V188" s="89">
        <v>39</v>
      </c>
      <c r="W188" s="11">
        <f>IF(Tabelle132[[#This Row],[WAZ2]]&gt;39,1,Tabelle132[[#This Row],[WAZ2]]/39)/IF(Tabelle132[[#This Row],[SPLIT]]="YES",2,1)</f>
        <v>1</v>
      </c>
      <c r="X188" s="93">
        <v>5424</v>
      </c>
      <c r="Y18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88" s="21" cm="1">
        <f t="array" ref="Z18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5424</v>
      </c>
      <c r="AA18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88" s="21" cm="1">
        <f t="array" ref="AB18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5424</v>
      </c>
      <c r="AC18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88" s="21" cm="1">
        <f t="array" ref="AD18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5424</v>
      </c>
      <c r="AE18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88" s="21" cm="1">
        <f t="array" ref="AF18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5424</v>
      </c>
      <c r="AG18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88" s="21" cm="1">
        <f t="array" ref="AH18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5424</v>
      </c>
      <c r="AI18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88" s="21" cm="1">
        <f t="array" ref="AJ18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5424</v>
      </c>
      <c r="AK18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88" s="21" cm="1">
        <f t="array" ref="AL18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5424</v>
      </c>
      <c r="AM18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88" s="21" cm="1">
        <f t="array" ref="AN18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5424</v>
      </c>
      <c r="AO18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88" s="21" cm="1">
        <f t="array" ref="AP18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5424</v>
      </c>
      <c r="AQ18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88" s="21" cm="1">
        <f t="array" ref="AR18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5424</v>
      </c>
      <c r="AS18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88" s="21" cm="1">
        <f t="array" ref="AT18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5424</v>
      </c>
      <c r="AU18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88" s="21" cm="1">
        <f t="array" ref="AV18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5424</v>
      </c>
      <c r="AW18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88" s="41">
        <f>SUMIFS(Tabelle132[[#This Row],[FTE 01]:[SAL 12]],Tabelle132[[#Headers],[FTE 01]:[SAL 12]],"*" &amp; "SAL" &amp;"*")</f>
        <v>65088</v>
      </c>
    </row>
    <row r="189" spans="1:50" ht="20.100000000000001" customHeight="1" x14ac:dyDescent="0.25">
      <c r="A189" s="61" t="s">
        <v>232</v>
      </c>
      <c r="B189" s="113" t="s">
        <v>1074</v>
      </c>
      <c r="C189" s="62" t="s">
        <v>53</v>
      </c>
      <c r="D189" s="107" t="s">
        <v>1216</v>
      </c>
      <c r="E189" s="108" t="s">
        <v>1216</v>
      </c>
      <c r="F189" s="63">
        <v>1033</v>
      </c>
      <c r="G189" s="111" t="str">
        <f>VLOOKUP(Tabelle132[[#This Row],[CC
(FIBU)]],INDEX!D:E,2,FALSE)</f>
        <v>Abteilung 31</v>
      </c>
      <c r="H189" s="117" t="s">
        <v>1364</v>
      </c>
      <c r="I189" s="64" t="s">
        <v>54</v>
      </c>
      <c r="J189" s="72">
        <v>44348</v>
      </c>
      <c r="K189" s="72"/>
      <c r="L189" s="73"/>
      <c r="M189" s="77">
        <v>2720</v>
      </c>
      <c r="N189" s="104" t="s">
        <v>2116</v>
      </c>
      <c r="O189" s="78">
        <v>44348</v>
      </c>
      <c r="P189" s="80"/>
      <c r="Q189" s="62" t="s">
        <v>55</v>
      </c>
      <c r="R189" s="5" t="str">
        <f ca="1">IF(Tabelle132[[#This Row],[STOPPED
ON]]&lt;&gt;"","STOPPED",IF(AND(Tabelle132[[#This Row],[ACT. VALID
TILL]]&lt;TODAY(),Tabelle132[[#This Row],[ACT. VALID
TILL]]&lt;&gt;""),"INACTIVE",IF(Tabelle132[[#This Row],[Employee]]="NN","RECRUITE",IF(Tabelle132[[#This Row],[ACT. VALID
FROM]]&gt;TODAY(),"INACTIVE","ACTIVE"))))</f>
        <v>ACTIVE</v>
      </c>
      <c r="S189" s="85"/>
      <c r="T189" s="85"/>
      <c r="U189" s="11">
        <f>COUNTIFS(Tabelle2[Function-
No.],Tabelle132[[#This Row],[FUNC.-NO]],Tabelle2[Pers-
No.],Tabelle132[[#This Row],[P-No.]])</f>
        <v>0</v>
      </c>
      <c r="V189" s="89">
        <v>39</v>
      </c>
      <c r="W189" s="11">
        <f>IF(Tabelle132[[#This Row],[WAZ2]]&gt;39,1,Tabelle132[[#This Row],[WAZ2]]/39)/IF(Tabelle132[[#This Row],[SPLIT]]="YES",2,1)</f>
        <v>1</v>
      </c>
      <c r="X189" s="93">
        <v>5492</v>
      </c>
      <c r="Y18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189" s="21" cm="1">
        <f t="array" ref="Z18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18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189" s="21" cm="1">
        <f t="array" ref="AB18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8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89" s="21" cm="1">
        <f t="array" ref="AD18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5492</v>
      </c>
      <c r="AE18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89" s="21" cm="1">
        <f t="array" ref="AF18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5492</v>
      </c>
      <c r="AG18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89" s="21" cm="1">
        <f t="array" ref="AH18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5492</v>
      </c>
      <c r="AI18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89" s="21" cm="1">
        <f t="array" ref="AJ18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5492</v>
      </c>
      <c r="AK18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89" s="21" cm="1">
        <f t="array" ref="AL18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5492</v>
      </c>
      <c r="AM18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89" s="21" cm="1">
        <f t="array" ref="AN18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5492</v>
      </c>
      <c r="AO18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89" s="21" cm="1">
        <f t="array" ref="AP18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5492</v>
      </c>
      <c r="AQ18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89" s="21" cm="1">
        <f t="array" ref="AR18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5492</v>
      </c>
      <c r="AS18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89" s="21" cm="1">
        <f t="array" ref="AT18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5492</v>
      </c>
      <c r="AU18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89" s="21" cm="1">
        <f t="array" ref="AV18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5492</v>
      </c>
      <c r="AW18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89" s="41">
        <f>SUMIFS(Tabelle132[[#This Row],[FTE 01]:[SAL 12]],Tabelle132[[#Headers],[FTE 01]:[SAL 12]],"*" &amp; "SAL" &amp;"*")</f>
        <v>54920</v>
      </c>
    </row>
    <row r="190" spans="1:50" ht="20.100000000000001" customHeight="1" x14ac:dyDescent="0.25">
      <c r="A190" s="61" t="s">
        <v>509</v>
      </c>
      <c r="B190" s="114" t="s">
        <v>1074</v>
      </c>
      <c r="C190" s="62" t="s">
        <v>237</v>
      </c>
      <c r="D190" s="107" t="s">
        <v>1216</v>
      </c>
      <c r="E190" s="108" t="s">
        <v>1216</v>
      </c>
      <c r="F190" s="63">
        <v>1033</v>
      </c>
      <c r="G190" s="111" t="str">
        <f>VLOOKUP(Tabelle132[[#This Row],[CC
(FIBU)]],INDEX!D:E,2,FALSE)</f>
        <v>Abteilung 31</v>
      </c>
      <c r="H190" s="117" t="s">
        <v>1364</v>
      </c>
      <c r="I190" s="71" t="s">
        <v>54</v>
      </c>
      <c r="J190" s="72">
        <v>44348</v>
      </c>
      <c r="K190" s="72"/>
      <c r="L190" s="73"/>
      <c r="M190" s="77" t="s">
        <v>239</v>
      </c>
      <c r="N190" s="104" t="s">
        <v>240</v>
      </c>
      <c r="O190" s="78"/>
      <c r="P190" s="80"/>
      <c r="Q190" s="62" t="s">
        <v>311</v>
      </c>
      <c r="R190" s="5" t="str">
        <f ca="1">IF(Tabelle132[[#This Row],[STOPPED
ON]]&lt;&gt;"","STOPPED",IF(AND(Tabelle132[[#This Row],[ACT. VALID
TILL]]&lt;TODAY(),Tabelle132[[#This Row],[ACT. VALID
TILL]]&lt;&gt;""),"INACTIVE",IF(Tabelle132[[#This Row],[Employee]]="NN","RECRUITE",IF(Tabelle132[[#This Row],[ACT. VALID
FROM]]&gt;TODAY(),"INACTIVE","ACTIVE"))))</f>
        <v>RECRUITE</v>
      </c>
      <c r="S190" s="85"/>
      <c r="T190" s="85"/>
      <c r="U190" s="11">
        <f>COUNTIFS(Tabelle2[Function-
No.],Tabelle132[[#This Row],[FUNC.-NO]],Tabelle2[Pers-
No.],Tabelle132[[#This Row],[P-No.]])</f>
        <v>0</v>
      </c>
      <c r="V190" s="89">
        <v>39</v>
      </c>
      <c r="W190" s="11">
        <f>IF(Tabelle132[[#This Row],[WAZ2]]&gt;39,1,Tabelle132[[#This Row],[WAZ2]]/39)/IF(Tabelle132[[#This Row],[SPLIT]]="YES",2,1)</f>
        <v>1</v>
      </c>
      <c r="X190" s="93">
        <v>5497</v>
      </c>
      <c r="Y19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190" s="21" cm="1">
        <f t="array" ref="Z19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19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190" s="21" cm="1">
        <f t="array" ref="AB19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9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190" s="21" cm="1">
        <f t="array" ref="AD19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5497</v>
      </c>
      <c r="AE19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190" s="21" cm="1">
        <f t="array" ref="AF19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5497</v>
      </c>
      <c r="AG19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190" s="21" cm="1">
        <f t="array" ref="AH19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5497</v>
      </c>
      <c r="AI19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90" s="21" cm="1">
        <f t="array" ref="AJ19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5497</v>
      </c>
      <c r="AK19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90" s="21" cm="1">
        <f t="array" ref="AL19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5497</v>
      </c>
      <c r="AM19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90" s="21" cm="1">
        <f t="array" ref="AN19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5497</v>
      </c>
      <c r="AO19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90" s="21" cm="1">
        <f t="array" ref="AP19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5497</v>
      </c>
      <c r="AQ19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90" s="21" cm="1">
        <f t="array" ref="AR19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5497</v>
      </c>
      <c r="AS19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90" s="21" cm="1">
        <f t="array" ref="AT19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5497</v>
      </c>
      <c r="AU19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90" s="21" cm="1">
        <f t="array" ref="AV19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5497</v>
      </c>
      <c r="AW19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90" s="41">
        <f>SUMIFS(Tabelle132[[#This Row],[FTE 01]:[SAL 12]],Tabelle132[[#Headers],[FTE 01]:[SAL 12]],"*" &amp; "SAL" &amp;"*")</f>
        <v>54970</v>
      </c>
    </row>
    <row r="191" spans="1:50" ht="20.100000000000001" customHeight="1" x14ac:dyDescent="0.25">
      <c r="A191" s="61" t="s">
        <v>242</v>
      </c>
      <c r="B191" s="113" t="s">
        <v>968</v>
      </c>
      <c r="C191" s="62" t="s">
        <v>53</v>
      </c>
      <c r="D191" s="107" t="s">
        <v>1216</v>
      </c>
      <c r="E191" s="108" t="s">
        <v>1216</v>
      </c>
      <c r="F191" s="63">
        <v>1034</v>
      </c>
      <c r="G191" s="111" t="str">
        <f>VLOOKUP(Tabelle132[[#This Row],[CC
(FIBU)]],INDEX!D:E,2,FALSE)</f>
        <v>Abteilung 22</v>
      </c>
      <c r="H191" s="117" t="s">
        <v>1378</v>
      </c>
      <c r="I191" s="64" t="s">
        <v>54</v>
      </c>
      <c r="J191" s="72">
        <v>34862</v>
      </c>
      <c r="K191" s="72"/>
      <c r="L191" s="73"/>
      <c r="M191" s="77">
        <v>2040</v>
      </c>
      <c r="N191" s="104" t="s">
        <v>1436</v>
      </c>
      <c r="O191" s="78">
        <v>34862</v>
      </c>
      <c r="P191" s="80"/>
      <c r="Q191" s="62" t="s">
        <v>55</v>
      </c>
      <c r="R191" s="5" t="str">
        <f ca="1">IF(Tabelle132[[#This Row],[STOPPED
ON]]&lt;&gt;"","STOPPED",IF(AND(Tabelle132[[#This Row],[ACT. VALID
TILL]]&lt;TODAY(),Tabelle132[[#This Row],[ACT. VALID
TILL]]&lt;&gt;""),"INACTIVE",IF(Tabelle132[[#This Row],[Employee]]="NN","RECRUITE",IF(Tabelle132[[#This Row],[ACT. VALID
FROM]]&gt;TODAY(),"INACTIVE","ACTIVE"))))</f>
        <v>ACTIVE</v>
      </c>
      <c r="S191" s="85"/>
      <c r="T191" s="85"/>
      <c r="U191" s="11">
        <f>COUNTIFS(Tabelle2[Function-
No.],Tabelle132[[#This Row],[FUNC.-NO]],Tabelle2[Pers-
No.],Tabelle132[[#This Row],[P-No.]])</f>
        <v>0</v>
      </c>
      <c r="V191" s="89">
        <v>39</v>
      </c>
      <c r="W191" s="11">
        <f>IF(Tabelle132[[#This Row],[WAZ2]]&gt;39,1,Tabelle132[[#This Row],[WAZ2]]/39)/IF(Tabelle132[[#This Row],[SPLIT]]="YES",2,1)</f>
        <v>1</v>
      </c>
      <c r="X191" s="93">
        <v>5601</v>
      </c>
      <c r="Y19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91" s="21" cm="1">
        <f t="array" ref="Z19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5601</v>
      </c>
      <c r="AA19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91" s="21" cm="1">
        <f t="array" ref="AB19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5601</v>
      </c>
      <c r="AC19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91" s="21" cm="1">
        <f t="array" ref="AD19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5601</v>
      </c>
      <c r="AE19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91" s="21" cm="1">
        <f t="array" ref="AF19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5601</v>
      </c>
      <c r="AG19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91" s="21" cm="1">
        <f t="array" ref="AH19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5601</v>
      </c>
      <c r="AI19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91" s="21" cm="1">
        <f t="array" ref="AJ19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5601</v>
      </c>
      <c r="AK19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91" s="21" cm="1">
        <f t="array" ref="AL19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5601</v>
      </c>
      <c r="AM19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91" s="21" cm="1">
        <f t="array" ref="AN19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5601</v>
      </c>
      <c r="AO19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91" s="21" cm="1">
        <f t="array" ref="AP19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5601</v>
      </c>
      <c r="AQ19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91" s="21" cm="1">
        <f t="array" ref="AR19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5601</v>
      </c>
      <c r="AS19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91" s="21" cm="1">
        <f t="array" ref="AT19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5601</v>
      </c>
      <c r="AU19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91" s="21" cm="1">
        <f t="array" ref="AV19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5601</v>
      </c>
      <c r="AW19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91" s="41">
        <f>SUMIFS(Tabelle132[[#This Row],[FTE 01]:[SAL 12]],Tabelle132[[#Headers],[FTE 01]:[SAL 12]],"*" &amp; "SAL" &amp;"*")</f>
        <v>67212</v>
      </c>
    </row>
    <row r="192" spans="1:50" ht="20.100000000000001" customHeight="1" x14ac:dyDescent="0.25">
      <c r="A192" s="61" t="s">
        <v>251</v>
      </c>
      <c r="B192" s="113" t="s">
        <v>1211</v>
      </c>
      <c r="C192" s="62" t="s">
        <v>53</v>
      </c>
      <c r="D192" s="107" t="s">
        <v>1216</v>
      </c>
      <c r="E192" s="108" t="s">
        <v>1216</v>
      </c>
      <c r="F192" s="63">
        <v>1034</v>
      </c>
      <c r="G192" s="111" t="str">
        <f>VLOOKUP(Tabelle132[[#This Row],[CC
(FIBU)]],INDEX!D:E,2,FALSE)</f>
        <v>Abteilung 22</v>
      </c>
      <c r="H192" s="117" t="s">
        <v>1378</v>
      </c>
      <c r="I192" s="64" t="s">
        <v>54</v>
      </c>
      <c r="J192" s="72">
        <v>35247</v>
      </c>
      <c r="K192" s="72"/>
      <c r="L192" s="73"/>
      <c r="M192" s="77">
        <v>2046</v>
      </c>
      <c r="N192" s="104" t="s">
        <v>1442</v>
      </c>
      <c r="O192" s="78">
        <v>35247</v>
      </c>
      <c r="P192" s="80"/>
      <c r="Q192" s="62" t="s">
        <v>55</v>
      </c>
      <c r="R192" s="5" t="str">
        <f ca="1">IF(Tabelle132[[#This Row],[STOPPED
ON]]&lt;&gt;"","STOPPED",IF(AND(Tabelle132[[#This Row],[ACT. VALID
TILL]]&lt;TODAY(),Tabelle132[[#This Row],[ACT. VALID
TILL]]&lt;&gt;""),"INACTIVE",IF(Tabelle132[[#This Row],[Employee]]="NN","RECRUITE",IF(Tabelle132[[#This Row],[ACT. VALID
FROM]]&gt;TODAY(),"INACTIVE","ACTIVE"))))</f>
        <v>ACTIVE</v>
      </c>
      <c r="S192" s="85"/>
      <c r="T192" s="85"/>
      <c r="U192" s="11">
        <f>COUNTIFS(Tabelle2[Function-
No.],Tabelle132[[#This Row],[FUNC.-NO]],Tabelle2[Pers-
No.],Tabelle132[[#This Row],[P-No.]])</f>
        <v>0</v>
      </c>
      <c r="V192" s="89">
        <v>39</v>
      </c>
      <c r="W192" s="11">
        <f>IF(Tabelle132[[#This Row],[WAZ2]]&gt;39,1,Tabelle132[[#This Row],[WAZ2]]/39)/IF(Tabelle132[[#This Row],[SPLIT]]="YES",2,1)</f>
        <v>1</v>
      </c>
      <c r="X192" s="93">
        <v>5610</v>
      </c>
      <c r="Y19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92" s="21" cm="1">
        <f t="array" ref="Z19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5610</v>
      </c>
      <c r="AA19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92" s="21" cm="1">
        <f t="array" ref="AB19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5610</v>
      </c>
      <c r="AC19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92" s="21" cm="1">
        <f t="array" ref="AD19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5610</v>
      </c>
      <c r="AE19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92" s="21" cm="1">
        <f t="array" ref="AF19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5610</v>
      </c>
      <c r="AG19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92" s="21" cm="1">
        <f t="array" ref="AH19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5610</v>
      </c>
      <c r="AI19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92" s="21" cm="1">
        <f t="array" ref="AJ19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5610</v>
      </c>
      <c r="AK19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92" s="21" cm="1">
        <f t="array" ref="AL19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5610</v>
      </c>
      <c r="AM19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92" s="21" cm="1">
        <f t="array" ref="AN19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5610</v>
      </c>
      <c r="AO19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92" s="21" cm="1">
        <f t="array" ref="AP19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5610</v>
      </c>
      <c r="AQ19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92" s="21" cm="1">
        <f t="array" ref="AR19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5610</v>
      </c>
      <c r="AS19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92" s="21" cm="1">
        <f t="array" ref="AT19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5610</v>
      </c>
      <c r="AU19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92" s="21" cm="1">
        <f t="array" ref="AV19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5610</v>
      </c>
      <c r="AW19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92" s="41">
        <f>SUMIFS(Tabelle132[[#This Row],[FTE 01]:[SAL 12]],Tabelle132[[#Headers],[FTE 01]:[SAL 12]],"*" &amp; "SAL" &amp;"*")</f>
        <v>67320</v>
      </c>
    </row>
    <row r="193" spans="1:50" ht="20.100000000000001" customHeight="1" x14ac:dyDescent="0.25">
      <c r="A193" s="61" t="s">
        <v>243</v>
      </c>
      <c r="B193" s="113" t="s">
        <v>1012</v>
      </c>
      <c r="C193" s="62" t="s">
        <v>53</v>
      </c>
      <c r="D193" s="107" t="s">
        <v>1216</v>
      </c>
      <c r="E193" s="108" t="s">
        <v>1216</v>
      </c>
      <c r="F193" s="63">
        <v>1034</v>
      </c>
      <c r="G193" s="111" t="str">
        <f>VLOOKUP(Tabelle132[[#This Row],[CC
(FIBU)]],INDEX!D:E,2,FALSE)</f>
        <v>Abteilung 22</v>
      </c>
      <c r="H193" s="117" t="s">
        <v>1297</v>
      </c>
      <c r="I193" s="64" t="s">
        <v>54</v>
      </c>
      <c r="J193" s="72">
        <v>41183</v>
      </c>
      <c r="K193" s="72"/>
      <c r="L193" s="73"/>
      <c r="M193" s="77">
        <v>2216</v>
      </c>
      <c r="N193" s="104" t="s">
        <v>1612</v>
      </c>
      <c r="O193" s="78">
        <v>41183</v>
      </c>
      <c r="P193" s="80"/>
      <c r="Q193" s="62" t="s">
        <v>55</v>
      </c>
      <c r="R193" s="5" t="str">
        <f ca="1">IF(Tabelle132[[#This Row],[STOPPED
ON]]&lt;&gt;"","STOPPED",IF(AND(Tabelle132[[#This Row],[ACT. VALID
TILL]]&lt;TODAY(),Tabelle132[[#This Row],[ACT. VALID
TILL]]&lt;&gt;""),"INACTIVE",IF(Tabelle132[[#This Row],[Employee]]="NN","RECRUITE",IF(Tabelle132[[#This Row],[ACT. VALID
FROM]]&gt;TODAY(),"INACTIVE","ACTIVE"))))</f>
        <v>ACTIVE</v>
      </c>
      <c r="S193" s="85"/>
      <c r="T193" s="85"/>
      <c r="U193" s="11">
        <f>COUNTIFS(Tabelle2[Function-
No.],Tabelle132[[#This Row],[FUNC.-NO]],Tabelle2[Pers-
No.],Tabelle132[[#This Row],[P-No.]])</f>
        <v>0</v>
      </c>
      <c r="V193" s="89">
        <v>39</v>
      </c>
      <c r="W193" s="11">
        <f>IF(Tabelle132[[#This Row],[WAZ2]]&gt;39,1,Tabelle132[[#This Row],[WAZ2]]/39)/IF(Tabelle132[[#This Row],[SPLIT]]="YES",2,1)</f>
        <v>1</v>
      </c>
      <c r="X193" s="93">
        <v>5731</v>
      </c>
      <c r="Y19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93" s="21" cm="1">
        <f t="array" ref="Z19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5731</v>
      </c>
      <c r="AA19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93" s="21" cm="1">
        <f t="array" ref="AB19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5731</v>
      </c>
      <c r="AC19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93" s="21" cm="1">
        <f t="array" ref="AD19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5731</v>
      </c>
      <c r="AE19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93" s="21" cm="1">
        <f t="array" ref="AF19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5731</v>
      </c>
      <c r="AG19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93" s="21" cm="1">
        <f t="array" ref="AH19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5731</v>
      </c>
      <c r="AI19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93" s="21" cm="1">
        <f t="array" ref="AJ19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5731</v>
      </c>
      <c r="AK19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93" s="21" cm="1">
        <f t="array" ref="AL19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5731</v>
      </c>
      <c r="AM19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93" s="21" cm="1">
        <f t="array" ref="AN19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5731</v>
      </c>
      <c r="AO19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93" s="21" cm="1">
        <f t="array" ref="AP19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5731</v>
      </c>
      <c r="AQ19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93" s="21" cm="1">
        <f t="array" ref="AR19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5731</v>
      </c>
      <c r="AS19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93" s="21" cm="1">
        <f t="array" ref="AT19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5731</v>
      </c>
      <c r="AU19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93" s="21" cm="1">
        <f t="array" ref="AV19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5731</v>
      </c>
      <c r="AW19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93" s="41">
        <f>SUMIFS(Tabelle132[[#This Row],[FTE 01]:[SAL 12]],Tabelle132[[#Headers],[FTE 01]:[SAL 12]],"*" &amp; "SAL" &amp;"*")</f>
        <v>68772</v>
      </c>
    </row>
    <row r="194" spans="1:50" ht="20.100000000000001" customHeight="1" x14ac:dyDescent="0.25">
      <c r="A194" s="61" t="s">
        <v>235</v>
      </c>
      <c r="B194" s="113" t="s">
        <v>904</v>
      </c>
      <c r="C194" s="62" t="s">
        <v>53</v>
      </c>
      <c r="D194" s="107" t="s">
        <v>1216</v>
      </c>
      <c r="E194" s="108" t="s">
        <v>1216</v>
      </c>
      <c r="F194" s="63">
        <v>1034</v>
      </c>
      <c r="G194" s="111" t="str">
        <f>VLOOKUP(Tabelle132[[#This Row],[CC
(FIBU)]],INDEX!D:E,2,FALSE)</f>
        <v>Abteilung 22</v>
      </c>
      <c r="H194" s="117" t="s">
        <v>1378</v>
      </c>
      <c r="I194" s="64" t="s">
        <v>54</v>
      </c>
      <c r="J194" s="72">
        <v>42625</v>
      </c>
      <c r="K194" s="72"/>
      <c r="L194" s="73"/>
      <c r="M194" s="77">
        <v>2373</v>
      </c>
      <c r="N194" s="104" t="s">
        <v>1769</v>
      </c>
      <c r="O194" s="78">
        <v>42625</v>
      </c>
      <c r="P194" s="80"/>
      <c r="Q194" s="62" t="s">
        <v>55</v>
      </c>
      <c r="R194" s="5" t="str">
        <f ca="1">IF(Tabelle132[[#This Row],[STOPPED
ON]]&lt;&gt;"","STOPPED",IF(AND(Tabelle132[[#This Row],[ACT. VALID
TILL]]&lt;TODAY(),Tabelle132[[#This Row],[ACT. VALID
TILL]]&lt;&gt;""),"INACTIVE",IF(Tabelle132[[#This Row],[Employee]]="NN","RECRUITE",IF(Tabelle132[[#This Row],[ACT. VALID
FROM]]&gt;TODAY(),"INACTIVE","ACTIVE"))))</f>
        <v>ACTIVE</v>
      </c>
      <c r="S194" s="85"/>
      <c r="T194" s="85"/>
      <c r="U194" s="11">
        <f>COUNTIFS(Tabelle2[Function-
No.],Tabelle132[[#This Row],[FUNC.-NO]],Tabelle2[Pers-
No.],Tabelle132[[#This Row],[P-No.]])</f>
        <v>0</v>
      </c>
      <c r="V194" s="89">
        <v>39</v>
      </c>
      <c r="W194" s="11">
        <f>IF(Tabelle132[[#This Row],[WAZ2]]&gt;39,1,Tabelle132[[#This Row],[WAZ2]]/39)/IF(Tabelle132[[#This Row],[SPLIT]]="YES",2,1)</f>
        <v>1</v>
      </c>
      <c r="X194" s="93">
        <v>5431</v>
      </c>
      <c r="Y19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94" s="21" cm="1">
        <f t="array" ref="Z19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5431</v>
      </c>
      <c r="AA19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94" s="21" cm="1">
        <f t="array" ref="AB19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5431</v>
      </c>
      <c r="AC19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94" s="21" cm="1">
        <f t="array" ref="AD19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5431</v>
      </c>
      <c r="AE19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94" s="21" cm="1">
        <f t="array" ref="AF19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5431</v>
      </c>
      <c r="AG19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94" s="21" cm="1">
        <f t="array" ref="AH19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5431</v>
      </c>
      <c r="AI19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94" s="21" cm="1">
        <f t="array" ref="AJ19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5431</v>
      </c>
      <c r="AK19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94" s="21" cm="1">
        <f t="array" ref="AL19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5431</v>
      </c>
      <c r="AM19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94" s="21" cm="1">
        <f t="array" ref="AN19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5431</v>
      </c>
      <c r="AO19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94" s="21" cm="1">
        <f t="array" ref="AP19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5431</v>
      </c>
      <c r="AQ19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94" s="21" cm="1">
        <f t="array" ref="AR19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5431</v>
      </c>
      <c r="AS19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94" s="21" cm="1">
        <f t="array" ref="AT19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5431</v>
      </c>
      <c r="AU19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94" s="21" cm="1">
        <f t="array" ref="AV19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5431</v>
      </c>
      <c r="AW19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94" s="41">
        <f>SUMIFS(Tabelle132[[#This Row],[FTE 01]:[SAL 12]],Tabelle132[[#Headers],[FTE 01]:[SAL 12]],"*" &amp; "SAL" &amp;"*")</f>
        <v>65172</v>
      </c>
    </row>
    <row r="195" spans="1:50" ht="20.100000000000001" customHeight="1" x14ac:dyDescent="0.25">
      <c r="A195" s="61" t="s">
        <v>248</v>
      </c>
      <c r="B195" s="113" t="s">
        <v>1180</v>
      </c>
      <c r="C195" s="62" t="s">
        <v>53</v>
      </c>
      <c r="D195" s="107" t="s">
        <v>1216</v>
      </c>
      <c r="E195" s="108" t="s">
        <v>1216</v>
      </c>
      <c r="F195" s="63">
        <v>1034</v>
      </c>
      <c r="G195" s="111" t="str">
        <f>VLOOKUP(Tabelle132[[#This Row],[CC
(FIBU)]],INDEX!D:E,2,FALSE)</f>
        <v>Abteilung 22</v>
      </c>
      <c r="H195" s="117" t="s">
        <v>1342</v>
      </c>
      <c r="I195" s="64" t="s">
        <v>54</v>
      </c>
      <c r="J195" s="72">
        <v>42948</v>
      </c>
      <c r="K195" s="72"/>
      <c r="L195" s="73"/>
      <c r="M195" s="77">
        <v>2402</v>
      </c>
      <c r="N195" s="104" t="s">
        <v>1798</v>
      </c>
      <c r="O195" s="78">
        <v>42948</v>
      </c>
      <c r="P195" s="80"/>
      <c r="Q195" s="62" t="s">
        <v>55</v>
      </c>
      <c r="R195" s="5" t="str">
        <f ca="1">IF(Tabelle132[[#This Row],[STOPPED
ON]]&lt;&gt;"","STOPPED",IF(AND(Tabelle132[[#This Row],[ACT. VALID
TILL]]&lt;TODAY(),Tabelle132[[#This Row],[ACT. VALID
TILL]]&lt;&gt;""),"INACTIVE",IF(Tabelle132[[#This Row],[Employee]]="NN","RECRUITE",IF(Tabelle132[[#This Row],[ACT. VALID
FROM]]&gt;TODAY(),"INACTIVE","ACTIVE"))))</f>
        <v>ACTIVE</v>
      </c>
      <c r="S195" s="85"/>
      <c r="T195" s="85"/>
      <c r="U195" s="11">
        <f>COUNTIFS(Tabelle2[Function-
No.],Tabelle132[[#This Row],[FUNC.-NO]],Tabelle2[Pers-
No.],Tabelle132[[#This Row],[P-No.]])</f>
        <v>0</v>
      </c>
      <c r="V195" s="89">
        <v>39</v>
      </c>
      <c r="W195" s="11">
        <f>IF(Tabelle132[[#This Row],[WAZ2]]&gt;39,1,Tabelle132[[#This Row],[WAZ2]]/39)/IF(Tabelle132[[#This Row],[SPLIT]]="YES",2,1)</f>
        <v>1</v>
      </c>
      <c r="X195" s="93">
        <v>5428</v>
      </c>
      <c r="Y19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95" s="21" cm="1">
        <f t="array" ref="Z19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5428</v>
      </c>
      <c r="AA19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95" s="21" cm="1">
        <f t="array" ref="AB19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5428</v>
      </c>
      <c r="AC19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95" s="21" cm="1">
        <f t="array" ref="AD19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5428</v>
      </c>
      <c r="AE19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95" s="21" cm="1">
        <f t="array" ref="AF19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5428</v>
      </c>
      <c r="AG19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95" s="21" cm="1">
        <f t="array" ref="AH19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5428</v>
      </c>
      <c r="AI19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95" s="21" cm="1">
        <f t="array" ref="AJ19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5428</v>
      </c>
      <c r="AK19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95" s="21" cm="1">
        <f t="array" ref="AL19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5428</v>
      </c>
      <c r="AM19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95" s="21" cm="1">
        <f t="array" ref="AN19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5428</v>
      </c>
      <c r="AO19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95" s="21" cm="1">
        <f t="array" ref="AP19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5428</v>
      </c>
      <c r="AQ19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95" s="21" cm="1">
        <f t="array" ref="AR19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5428</v>
      </c>
      <c r="AS19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95" s="21" cm="1">
        <f t="array" ref="AT19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5428</v>
      </c>
      <c r="AU19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95" s="21" cm="1">
        <f t="array" ref="AV19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5428</v>
      </c>
      <c r="AW19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95" s="41">
        <f>SUMIFS(Tabelle132[[#This Row],[FTE 01]:[SAL 12]],Tabelle132[[#Headers],[FTE 01]:[SAL 12]],"*" &amp; "SAL" &amp;"*")</f>
        <v>65136</v>
      </c>
    </row>
    <row r="196" spans="1:50" ht="20.100000000000001" customHeight="1" x14ac:dyDescent="0.25">
      <c r="A196" s="61" t="s">
        <v>246</v>
      </c>
      <c r="B196" s="113" t="s">
        <v>1039</v>
      </c>
      <c r="C196" s="62" t="s">
        <v>53</v>
      </c>
      <c r="D196" s="107" t="s">
        <v>1216</v>
      </c>
      <c r="E196" s="108" t="s">
        <v>1216</v>
      </c>
      <c r="F196" s="63">
        <v>1034</v>
      </c>
      <c r="G196" s="111" t="str">
        <f>VLOOKUP(Tabelle132[[#This Row],[CC
(FIBU)]],INDEX!D:E,2,FALSE)</f>
        <v>Abteilung 22</v>
      </c>
      <c r="H196" s="117" t="s">
        <v>1297</v>
      </c>
      <c r="I196" s="64" t="s">
        <v>54</v>
      </c>
      <c r="J196" s="72">
        <v>42948</v>
      </c>
      <c r="K196" s="72"/>
      <c r="L196" s="73"/>
      <c r="M196" s="77">
        <v>2404</v>
      </c>
      <c r="N196" s="104" t="s">
        <v>1800</v>
      </c>
      <c r="O196" s="78">
        <v>42948</v>
      </c>
      <c r="P196" s="80"/>
      <c r="Q196" s="62" t="s">
        <v>55</v>
      </c>
      <c r="R196" s="5" t="str">
        <f ca="1">IF(Tabelle132[[#This Row],[STOPPED
ON]]&lt;&gt;"","STOPPED",IF(AND(Tabelle132[[#This Row],[ACT. VALID
TILL]]&lt;TODAY(),Tabelle132[[#This Row],[ACT. VALID
TILL]]&lt;&gt;""),"INACTIVE",IF(Tabelle132[[#This Row],[Employee]]="NN","RECRUITE",IF(Tabelle132[[#This Row],[ACT. VALID
FROM]]&gt;TODAY(),"INACTIVE","ACTIVE"))))</f>
        <v>ACTIVE</v>
      </c>
      <c r="S196" s="85"/>
      <c r="T196" s="85"/>
      <c r="U196" s="11">
        <f>COUNTIFS(Tabelle2[Function-
No.],Tabelle132[[#This Row],[FUNC.-NO]],Tabelle2[Pers-
No.],Tabelle132[[#This Row],[P-No.]])</f>
        <v>0</v>
      </c>
      <c r="V196" s="89">
        <v>39</v>
      </c>
      <c r="W196" s="11">
        <f>IF(Tabelle132[[#This Row],[WAZ2]]&gt;39,1,Tabelle132[[#This Row],[WAZ2]]/39)/IF(Tabelle132[[#This Row],[SPLIT]]="YES",2,1)</f>
        <v>1</v>
      </c>
      <c r="X196" s="93">
        <v>5493</v>
      </c>
      <c r="Y19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96" s="21" cm="1">
        <f t="array" ref="Z19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5493</v>
      </c>
      <c r="AA19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96" s="21" cm="1">
        <f t="array" ref="AB19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5493</v>
      </c>
      <c r="AC19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96" s="21" cm="1">
        <f t="array" ref="AD19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5493</v>
      </c>
      <c r="AE19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96" s="21" cm="1">
        <f t="array" ref="AF19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5493</v>
      </c>
      <c r="AG19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96" s="21" cm="1">
        <f t="array" ref="AH19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5493</v>
      </c>
      <c r="AI19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96" s="21" cm="1">
        <f t="array" ref="AJ19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5493</v>
      </c>
      <c r="AK19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96" s="21" cm="1">
        <f t="array" ref="AL19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5493</v>
      </c>
      <c r="AM19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96" s="21" cm="1">
        <f t="array" ref="AN19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5493</v>
      </c>
      <c r="AO19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96" s="21" cm="1">
        <f t="array" ref="AP19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5493</v>
      </c>
      <c r="AQ19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96" s="21" cm="1">
        <f t="array" ref="AR19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5493</v>
      </c>
      <c r="AS19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96" s="21" cm="1">
        <f t="array" ref="AT19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5493</v>
      </c>
      <c r="AU19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96" s="21" cm="1">
        <f t="array" ref="AV19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5493</v>
      </c>
      <c r="AW19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96" s="41">
        <f>SUMIFS(Tabelle132[[#This Row],[FTE 01]:[SAL 12]],Tabelle132[[#Headers],[FTE 01]:[SAL 12]],"*" &amp; "SAL" &amp;"*")</f>
        <v>65916</v>
      </c>
    </row>
    <row r="197" spans="1:50" ht="20.100000000000001" customHeight="1" x14ac:dyDescent="0.25">
      <c r="A197" s="61" t="s">
        <v>244</v>
      </c>
      <c r="B197" s="113" t="s">
        <v>1036</v>
      </c>
      <c r="C197" s="62" t="s">
        <v>53</v>
      </c>
      <c r="D197" s="107" t="s">
        <v>1216</v>
      </c>
      <c r="E197" s="108" t="s">
        <v>1216</v>
      </c>
      <c r="F197" s="63">
        <v>1034</v>
      </c>
      <c r="G197" s="111" t="str">
        <f>VLOOKUP(Tabelle132[[#This Row],[CC
(FIBU)]],INDEX!D:E,2,FALSE)</f>
        <v>Abteilung 22</v>
      </c>
      <c r="H197" s="117" t="s">
        <v>1297</v>
      </c>
      <c r="I197" s="64" t="s">
        <v>54</v>
      </c>
      <c r="J197" s="72">
        <v>42982</v>
      </c>
      <c r="K197" s="72">
        <v>44316</v>
      </c>
      <c r="L197" s="73"/>
      <c r="M197" s="77">
        <v>2414</v>
      </c>
      <c r="N197" s="104" t="s">
        <v>1810</v>
      </c>
      <c r="O197" s="78">
        <v>42982</v>
      </c>
      <c r="P197" s="80"/>
      <c r="Q197" s="62" t="s">
        <v>55</v>
      </c>
      <c r="R197" s="5" t="str">
        <f ca="1">IF(Tabelle132[[#This Row],[STOPPED
ON]]&lt;&gt;"","STOPPED",IF(AND(Tabelle132[[#This Row],[ACT. VALID
TILL]]&lt;TODAY(),Tabelle132[[#This Row],[ACT. VALID
TILL]]&lt;&gt;""),"INACTIVE",IF(Tabelle132[[#This Row],[Employee]]="NN","RECRUITE",IF(Tabelle132[[#This Row],[ACT. VALID
FROM]]&gt;TODAY(),"INACTIVE","ACTIVE"))))</f>
        <v>INACTIVE</v>
      </c>
      <c r="S197" s="85"/>
      <c r="T197" s="85"/>
      <c r="U197" s="11">
        <f>COUNTIFS(Tabelle2[Function-
No.],Tabelle132[[#This Row],[FUNC.-NO]],Tabelle2[Pers-
No.],Tabelle132[[#This Row],[P-No.]])</f>
        <v>0</v>
      </c>
      <c r="V197" s="89">
        <v>39</v>
      </c>
      <c r="W197" s="11">
        <f>IF(Tabelle132[[#This Row],[WAZ2]]&gt;39,1,Tabelle132[[#This Row],[WAZ2]]/39)/IF(Tabelle132[[#This Row],[SPLIT]]="YES",2,1)</f>
        <v>1</v>
      </c>
      <c r="X197" s="93">
        <v>5662</v>
      </c>
      <c r="Y19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97" s="21" cm="1">
        <f t="array" ref="Z19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5662</v>
      </c>
      <c r="AA19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197" s="21" cm="1">
        <f t="array" ref="AB19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9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197" s="21" cm="1">
        <f t="array" ref="AD19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19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197" s="21" cm="1">
        <f t="array" ref="AF19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19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197" s="21" cm="1">
        <f t="array" ref="AH19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19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97" s="21" cm="1">
        <f t="array" ref="AJ19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9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97" s="21" cm="1">
        <f t="array" ref="AL19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9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97" s="21" cm="1">
        <f t="array" ref="AN19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9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97" s="21" cm="1">
        <f t="array" ref="AP19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9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97" s="21" cm="1">
        <f t="array" ref="AR19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9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97" s="21" cm="1">
        <f t="array" ref="AT19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9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97" s="21" cm="1">
        <f t="array" ref="AV19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9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97" s="41">
        <f>SUMIFS(Tabelle132[[#This Row],[FTE 01]:[SAL 12]],Tabelle132[[#Headers],[FTE 01]:[SAL 12]],"*" &amp; "SAL" &amp;"*")</f>
        <v>5662</v>
      </c>
    </row>
    <row r="198" spans="1:50" ht="20.100000000000001" customHeight="1" x14ac:dyDescent="0.25">
      <c r="A198" s="61" t="s">
        <v>245</v>
      </c>
      <c r="B198" s="113" t="s">
        <v>1037</v>
      </c>
      <c r="C198" s="62" t="s">
        <v>53</v>
      </c>
      <c r="D198" s="107" t="s">
        <v>1216</v>
      </c>
      <c r="E198" s="108" t="s">
        <v>1216</v>
      </c>
      <c r="F198" s="63">
        <v>1034</v>
      </c>
      <c r="G198" s="111" t="str">
        <f>VLOOKUP(Tabelle132[[#This Row],[CC
(FIBU)]],INDEX!D:E,2,FALSE)</f>
        <v>Abteilung 22</v>
      </c>
      <c r="H198" s="117" t="s">
        <v>1303</v>
      </c>
      <c r="I198" s="64" t="s">
        <v>54</v>
      </c>
      <c r="J198" s="72">
        <v>43070</v>
      </c>
      <c r="K198" s="72"/>
      <c r="L198" s="73"/>
      <c r="M198" s="77">
        <v>2430</v>
      </c>
      <c r="N198" s="104" t="s">
        <v>1826</v>
      </c>
      <c r="O198" s="78">
        <v>43070</v>
      </c>
      <c r="P198" s="80"/>
      <c r="Q198" s="62" t="s">
        <v>55</v>
      </c>
      <c r="R198" s="5" t="str">
        <f ca="1">IF(Tabelle132[[#This Row],[STOPPED
ON]]&lt;&gt;"","STOPPED",IF(AND(Tabelle132[[#This Row],[ACT. VALID
TILL]]&lt;TODAY(),Tabelle132[[#This Row],[ACT. VALID
TILL]]&lt;&gt;""),"INACTIVE",IF(Tabelle132[[#This Row],[Employee]]="NN","RECRUITE",IF(Tabelle132[[#This Row],[ACT. VALID
FROM]]&gt;TODAY(),"INACTIVE","ACTIVE"))))</f>
        <v>ACTIVE</v>
      </c>
      <c r="S198" s="85"/>
      <c r="T198" s="85"/>
      <c r="U198" s="11">
        <f>COUNTIFS(Tabelle2[Function-
No.],Tabelle132[[#This Row],[FUNC.-NO]],Tabelle2[Pers-
No.],Tabelle132[[#This Row],[P-No.]])</f>
        <v>0</v>
      </c>
      <c r="V198" s="89">
        <v>39</v>
      </c>
      <c r="W198" s="11">
        <f>IF(Tabelle132[[#This Row],[WAZ2]]&gt;39,1,Tabelle132[[#This Row],[WAZ2]]/39)/IF(Tabelle132[[#This Row],[SPLIT]]="YES",2,1)</f>
        <v>1</v>
      </c>
      <c r="X198" s="93">
        <v>5761</v>
      </c>
      <c r="Y19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98" s="21" cm="1">
        <f t="array" ref="Z19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5761</v>
      </c>
      <c r="AA19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98" s="21" cm="1">
        <f t="array" ref="AB19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5761</v>
      </c>
      <c r="AC19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98" s="21" cm="1">
        <f t="array" ref="AD19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5761</v>
      </c>
      <c r="AE19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98" s="21" cm="1">
        <f t="array" ref="AF19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5761</v>
      </c>
      <c r="AG19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98" s="21" cm="1">
        <f t="array" ref="AH19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5761</v>
      </c>
      <c r="AI19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98" s="21" cm="1">
        <f t="array" ref="AJ19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5761</v>
      </c>
      <c r="AK19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98" s="21" cm="1">
        <f t="array" ref="AL19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5761</v>
      </c>
      <c r="AM19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98" s="21" cm="1">
        <f t="array" ref="AN19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5761</v>
      </c>
      <c r="AO19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98" s="21" cm="1">
        <f t="array" ref="AP19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5761</v>
      </c>
      <c r="AQ19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98" s="21" cm="1">
        <f t="array" ref="AR19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5761</v>
      </c>
      <c r="AS19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98" s="21" cm="1">
        <f t="array" ref="AT19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5761</v>
      </c>
      <c r="AU19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98" s="21" cm="1">
        <f t="array" ref="AV19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5761</v>
      </c>
      <c r="AW19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98" s="41">
        <f>SUMIFS(Tabelle132[[#This Row],[FTE 01]:[SAL 12]],Tabelle132[[#Headers],[FTE 01]:[SAL 12]],"*" &amp; "SAL" &amp;"*")</f>
        <v>69132</v>
      </c>
    </row>
    <row r="199" spans="1:50" ht="20.100000000000001" customHeight="1" x14ac:dyDescent="0.25">
      <c r="A199" s="61" t="s">
        <v>236</v>
      </c>
      <c r="B199" s="113" t="s">
        <v>920</v>
      </c>
      <c r="C199" s="62" t="s">
        <v>237</v>
      </c>
      <c r="D199" s="107" t="s">
        <v>1216</v>
      </c>
      <c r="E199" s="108" t="s">
        <v>1216</v>
      </c>
      <c r="F199" s="63">
        <v>1034</v>
      </c>
      <c r="G199" s="111" t="str">
        <f>VLOOKUP(Tabelle132[[#This Row],[CC
(FIBU)]],INDEX!D:E,2,FALSE)</f>
        <v>Abteilung 22</v>
      </c>
      <c r="H199" s="117" t="s">
        <v>1358</v>
      </c>
      <c r="I199" s="64" t="s">
        <v>54</v>
      </c>
      <c r="J199" s="72">
        <v>44222</v>
      </c>
      <c r="K199" s="72"/>
      <c r="L199" s="73"/>
      <c r="M199" s="77">
        <v>2514</v>
      </c>
      <c r="N199" s="104" t="s">
        <v>1910</v>
      </c>
      <c r="O199" s="78">
        <v>43344</v>
      </c>
      <c r="P199" s="80"/>
      <c r="Q199" s="62" t="s">
        <v>55</v>
      </c>
      <c r="R199" s="5" t="str">
        <f ca="1">IF(Tabelle132[[#This Row],[STOPPED
ON]]&lt;&gt;"","STOPPED",IF(AND(Tabelle132[[#This Row],[ACT. VALID
TILL]]&lt;TODAY(),Tabelle132[[#This Row],[ACT. VALID
TILL]]&lt;&gt;""),"INACTIVE",IF(Tabelle132[[#This Row],[Employee]]="NN","RECRUITE",IF(Tabelle132[[#This Row],[ACT. VALID
FROM]]&gt;TODAY(),"INACTIVE","ACTIVE"))))</f>
        <v>ACTIVE</v>
      </c>
      <c r="S199" s="85"/>
      <c r="T199" s="85"/>
      <c r="U199" s="11">
        <f>COUNTIFS(Tabelle2[Function-
No.],Tabelle132[[#This Row],[FUNC.-NO]],Tabelle2[Pers-
No.],Tabelle132[[#This Row],[P-No.]])</f>
        <v>0</v>
      </c>
      <c r="V199" s="89">
        <v>39</v>
      </c>
      <c r="W199" s="11">
        <f>IF(Tabelle132[[#This Row],[WAZ2]]&gt;39,1,Tabelle132[[#This Row],[WAZ2]]/39)/IF(Tabelle132[[#This Row],[SPLIT]]="YES",2,1)</f>
        <v>1</v>
      </c>
      <c r="X199" s="93">
        <v>5115</v>
      </c>
      <c r="Y19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99" s="21" cm="1">
        <f t="array" ref="Z19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5115</v>
      </c>
      <c r="AA19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99" s="21" cm="1">
        <f t="array" ref="AB19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5115</v>
      </c>
      <c r="AC19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99" s="21" cm="1">
        <f t="array" ref="AD19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5115</v>
      </c>
      <c r="AE19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99" s="21" cm="1">
        <f t="array" ref="AF19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5115</v>
      </c>
      <c r="AG19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99" s="21" cm="1">
        <f t="array" ref="AH19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5115</v>
      </c>
      <c r="AI19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99" s="21" cm="1">
        <f t="array" ref="AJ19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5115</v>
      </c>
      <c r="AK19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99" s="21" cm="1">
        <f t="array" ref="AL19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5115</v>
      </c>
      <c r="AM19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99" s="21" cm="1">
        <f t="array" ref="AN19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5115</v>
      </c>
      <c r="AO19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99" s="21" cm="1">
        <f t="array" ref="AP19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5115</v>
      </c>
      <c r="AQ19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99" s="21" cm="1">
        <f t="array" ref="AR19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5115</v>
      </c>
      <c r="AS19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99" s="21" cm="1">
        <f t="array" ref="AT19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5115</v>
      </c>
      <c r="AU19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99" s="21" cm="1">
        <f t="array" ref="AV19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5115</v>
      </c>
      <c r="AW19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99" s="41">
        <f>SUMIFS(Tabelle132[[#This Row],[FTE 01]:[SAL 12]],Tabelle132[[#Headers],[FTE 01]:[SAL 12]],"*" &amp; "SAL" &amp;"*")</f>
        <v>61380</v>
      </c>
    </row>
    <row r="200" spans="1:50" ht="20.100000000000001" customHeight="1" x14ac:dyDescent="0.25">
      <c r="A200" s="61" t="s">
        <v>250</v>
      </c>
      <c r="B200" s="113" t="s">
        <v>1123</v>
      </c>
      <c r="C200" s="62" t="s">
        <v>53</v>
      </c>
      <c r="D200" s="107" t="s">
        <v>1216</v>
      </c>
      <c r="E200" s="108" t="s">
        <v>1216</v>
      </c>
      <c r="F200" s="63">
        <v>1034</v>
      </c>
      <c r="G200" s="111" t="str">
        <f>VLOOKUP(Tabelle132[[#This Row],[CC
(FIBU)]],INDEX!D:E,2,FALSE)</f>
        <v>Abteilung 22</v>
      </c>
      <c r="H200" s="117" t="s">
        <v>1297</v>
      </c>
      <c r="I200" s="64" t="s">
        <v>54</v>
      </c>
      <c r="J200" s="72">
        <v>43556</v>
      </c>
      <c r="K200" s="72"/>
      <c r="L200" s="73"/>
      <c r="M200" s="77">
        <v>2573</v>
      </c>
      <c r="N200" s="104" t="s">
        <v>1969</v>
      </c>
      <c r="O200" s="78">
        <v>43556</v>
      </c>
      <c r="P200" s="80"/>
      <c r="Q200" s="62" t="s">
        <v>55</v>
      </c>
      <c r="R200" s="5" t="str">
        <f ca="1">IF(Tabelle132[[#This Row],[STOPPED
ON]]&lt;&gt;"","STOPPED",IF(AND(Tabelle132[[#This Row],[ACT. VALID
TILL]]&lt;TODAY(),Tabelle132[[#This Row],[ACT. VALID
TILL]]&lt;&gt;""),"INACTIVE",IF(Tabelle132[[#This Row],[Employee]]="NN","RECRUITE",IF(Tabelle132[[#This Row],[ACT. VALID
FROM]]&gt;TODAY(),"INACTIVE","ACTIVE"))))</f>
        <v>ACTIVE</v>
      </c>
      <c r="S200" s="85"/>
      <c r="T200" s="85"/>
      <c r="U200" s="11">
        <f>COUNTIFS(Tabelle2[Function-
No.],Tabelle132[[#This Row],[FUNC.-NO]],Tabelle2[Pers-
No.],Tabelle132[[#This Row],[P-No.]])</f>
        <v>0</v>
      </c>
      <c r="V200" s="89">
        <v>39</v>
      </c>
      <c r="W200" s="11">
        <f>IF(Tabelle132[[#This Row],[WAZ2]]&gt;39,1,Tabelle132[[#This Row],[WAZ2]]/39)/IF(Tabelle132[[#This Row],[SPLIT]]="YES",2,1)</f>
        <v>1</v>
      </c>
      <c r="X200" s="93">
        <v>5640</v>
      </c>
      <c r="Y20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00" s="21" cm="1">
        <f t="array" ref="Z20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5640</v>
      </c>
      <c r="AA20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00" s="21" cm="1">
        <f t="array" ref="AB20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5640</v>
      </c>
      <c r="AC20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00" s="21" cm="1">
        <f t="array" ref="AD20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5640</v>
      </c>
      <c r="AE20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00" s="21" cm="1">
        <f t="array" ref="AF20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5640</v>
      </c>
      <c r="AG20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00" s="21" cm="1">
        <f t="array" ref="AH20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5640</v>
      </c>
      <c r="AI20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00" s="21" cm="1">
        <f t="array" ref="AJ20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5640</v>
      </c>
      <c r="AK20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00" s="21" cm="1">
        <f t="array" ref="AL20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5640</v>
      </c>
      <c r="AM20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00" s="21" cm="1">
        <f t="array" ref="AN20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5640</v>
      </c>
      <c r="AO20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00" s="21" cm="1">
        <f t="array" ref="AP20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5640</v>
      </c>
      <c r="AQ20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00" s="21" cm="1">
        <f t="array" ref="AR20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5640</v>
      </c>
      <c r="AS20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00" s="21" cm="1">
        <f t="array" ref="AT20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5640</v>
      </c>
      <c r="AU20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00" s="21" cm="1">
        <f t="array" ref="AV20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5640</v>
      </c>
      <c r="AW20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00" s="41">
        <f>SUMIFS(Tabelle132[[#This Row],[FTE 01]:[SAL 12]],Tabelle132[[#Headers],[FTE 01]:[SAL 12]],"*" &amp; "SAL" &amp;"*")</f>
        <v>67680</v>
      </c>
    </row>
    <row r="201" spans="1:50" ht="20.100000000000001" customHeight="1" x14ac:dyDescent="0.25">
      <c r="A201" s="61" t="s">
        <v>249</v>
      </c>
      <c r="B201" s="113" t="s">
        <v>1099</v>
      </c>
      <c r="C201" s="62" t="s">
        <v>53</v>
      </c>
      <c r="D201" s="107" t="s">
        <v>1216</v>
      </c>
      <c r="E201" s="108" t="s">
        <v>1216</v>
      </c>
      <c r="F201" s="63">
        <v>1034</v>
      </c>
      <c r="G201" s="111" t="str">
        <f>VLOOKUP(Tabelle132[[#This Row],[CC
(FIBU)]],INDEX!D:E,2,FALSE)</f>
        <v>Abteilung 22</v>
      </c>
      <c r="H201" s="117" t="s">
        <v>1342</v>
      </c>
      <c r="I201" s="64" t="s">
        <v>54</v>
      </c>
      <c r="J201" s="72">
        <v>43617</v>
      </c>
      <c r="K201" s="72"/>
      <c r="L201" s="73"/>
      <c r="M201" s="77">
        <v>2590</v>
      </c>
      <c r="N201" s="104" t="s">
        <v>1986</v>
      </c>
      <c r="O201" s="78">
        <v>43617</v>
      </c>
      <c r="P201" s="80"/>
      <c r="Q201" s="62" t="s">
        <v>55</v>
      </c>
      <c r="R201" s="5" t="str">
        <f ca="1">IF(Tabelle132[[#This Row],[STOPPED
ON]]&lt;&gt;"","STOPPED",IF(AND(Tabelle132[[#This Row],[ACT. VALID
TILL]]&lt;TODAY(),Tabelle132[[#This Row],[ACT. VALID
TILL]]&lt;&gt;""),"INACTIVE",IF(Tabelle132[[#This Row],[Employee]]="NN","RECRUITE",IF(Tabelle132[[#This Row],[ACT. VALID
FROM]]&gt;TODAY(),"INACTIVE","ACTIVE"))))</f>
        <v>ACTIVE</v>
      </c>
      <c r="S201" s="85"/>
      <c r="T201" s="85"/>
      <c r="U201" s="11">
        <f>COUNTIFS(Tabelle2[Function-
No.],Tabelle132[[#This Row],[FUNC.-NO]],Tabelle2[Pers-
No.],Tabelle132[[#This Row],[P-No.]])</f>
        <v>0</v>
      </c>
      <c r="V201" s="89">
        <v>39</v>
      </c>
      <c r="W201" s="11">
        <f>IF(Tabelle132[[#This Row],[WAZ2]]&gt;39,1,Tabelle132[[#This Row],[WAZ2]]/39)/IF(Tabelle132[[#This Row],[SPLIT]]="YES",2,1)</f>
        <v>1</v>
      </c>
      <c r="X201" s="93">
        <v>5503</v>
      </c>
      <c r="Y20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01" s="21" cm="1">
        <f t="array" ref="Z20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5503</v>
      </c>
      <c r="AA20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01" s="21" cm="1">
        <f t="array" ref="AB20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5503</v>
      </c>
      <c r="AC20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01" s="21" cm="1">
        <f t="array" ref="AD20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5503</v>
      </c>
      <c r="AE20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01" s="21" cm="1">
        <f t="array" ref="AF20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5503</v>
      </c>
      <c r="AG20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01" s="21" cm="1">
        <f t="array" ref="AH20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5503</v>
      </c>
      <c r="AI20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01" s="21" cm="1">
        <f t="array" ref="AJ20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5503</v>
      </c>
      <c r="AK20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01" s="21" cm="1">
        <f t="array" ref="AL20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5503</v>
      </c>
      <c r="AM20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01" s="21" cm="1">
        <f t="array" ref="AN20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5503</v>
      </c>
      <c r="AO20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01" s="21" cm="1">
        <f t="array" ref="AP20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5503</v>
      </c>
      <c r="AQ20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01" s="21" cm="1">
        <f t="array" ref="AR20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5503</v>
      </c>
      <c r="AS20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01" s="21" cm="1">
        <f t="array" ref="AT20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5503</v>
      </c>
      <c r="AU20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01" s="21" cm="1">
        <f t="array" ref="AV20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5503</v>
      </c>
      <c r="AW20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01" s="41">
        <f>SUMIFS(Tabelle132[[#This Row],[FTE 01]:[SAL 12]],Tabelle132[[#Headers],[FTE 01]:[SAL 12]],"*" &amp; "SAL" &amp;"*")</f>
        <v>66036</v>
      </c>
    </row>
    <row r="202" spans="1:50" ht="20.100000000000001" customHeight="1" x14ac:dyDescent="0.25">
      <c r="A202" s="61" t="s">
        <v>238</v>
      </c>
      <c r="B202" s="113" t="s">
        <v>920</v>
      </c>
      <c r="C202" s="62" t="s">
        <v>237</v>
      </c>
      <c r="D202" s="107" t="s">
        <v>1216</v>
      </c>
      <c r="E202" s="108" t="s">
        <v>1216</v>
      </c>
      <c r="F202" s="63">
        <v>1034</v>
      </c>
      <c r="G202" s="111" t="str">
        <f>VLOOKUP(Tabelle132[[#This Row],[CC
(FIBU)]],INDEX!D:E,2,FALSE)</f>
        <v>Abteilung 22</v>
      </c>
      <c r="H202" s="117" t="s">
        <v>1358</v>
      </c>
      <c r="I202" s="64" t="s">
        <v>54</v>
      </c>
      <c r="J202" s="72">
        <v>44256</v>
      </c>
      <c r="K202" s="72">
        <v>44355</v>
      </c>
      <c r="L202" s="73"/>
      <c r="M202" s="77">
        <v>2698</v>
      </c>
      <c r="N202" s="104" t="s">
        <v>2094</v>
      </c>
      <c r="O202" s="78">
        <v>44256</v>
      </c>
      <c r="P202" s="80">
        <v>44355</v>
      </c>
      <c r="Q202" s="62" t="s">
        <v>55</v>
      </c>
      <c r="R202" s="5" t="str">
        <f ca="1">IF(Tabelle132[[#This Row],[STOPPED
ON]]&lt;&gt;"","STOPPED",IF(AND(Tabelle132[[#This Row],[ACT. VALID
TILL]]&lt;TODAY(),Tabelle132[[#This Row],[ACT. VALID
TILL]]&lt;&gt;""),"INACTIVE",IF(Tabelle132[[#This Row],[Employee]]="NN","RECRUITE",IF(Tabelle132[[#This Row],[ACT. VALID
FROM]]&gt;TODAY(),"INACTIVE","ACTIVE"))))</f>
        <v>INACTIVE</v>
      </c>
      <c r="S202" s="85"/>
      <c r="T202" s="85"/>
      <c r="U202" s="11">
        <f>COUNTIFS(Tabelle2[Function-
No.],Tabelle132[[#This Row],[FUNC.-NO]],Tabelle2[Pers-
No.],Tabelle132[[#This Row],[P-No.]])</f>
        <v>0</v>
      </c>
      <c r="V202" s="89">
        <v>39</v>
      </c>
      <c r="W202" s="11">
        <f>IF(Tabelle132[[#This Row],[WAZ2]]&gt;39,1,Tabelle132[[#This Row],[WAZ2]]/39)/IF(Tabelle132[[#This Row],[SPLIT]]="YES",2,1)</f>
        <v>1</v>
      </c>
      <c r="X202" s="93">
        <v>5267</v>
      </c>
      <c r="Y20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02" s="21" cm="1">
        <f t="array" ref="Z20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5267</v>
      </c>
      <c r="AA20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02" s="21" cm="1">
        <f t="array" ref="AB20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5267</v>
      </c>
      <c r="AC20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02" s="21" cm="1">
        <f t="array" ref="AD20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0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02" s="21" cm="1">
        <f t="array" ref="AF20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0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202" s="21" cm="1">
        <f t="array" ref="AH20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0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202" s="21" cm="1">
        <f t="array" ref="AJ20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0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202" s="21" cm="1">
        <f t="array" ref="AL20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20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202" s="21" cm="1">
        <f t="array" ref="AN20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0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202" s="21" cm="1">
        <f t="array" ref="AP20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0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202" s="21" cm="1">
        <f t="array" ref="AR20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0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202" s="21" cm="1">
        <f t="array" ref="AT20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0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202" s="21" cm="1">
        <f t="array" ref="AV20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0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02" s="41">
        <f>SUMIFS(Tabelle132[[#This Row],[FTE 01]:[SAL 12]],Tabelle132[[#Headers],[FTE 01]:[SAL 12]],"*" &amp; "SAL" &amp;"*")</f>
        <v>10534</v>
      </c>
    </row>
    <row r="203" spans="1:50" ht="20.100000000000001" customHeight="1" x14ac:dyDescent="0.25">
      <c r="A203" s="61" t="s">
        <v>247</v>
      </c>
      <c r="B203" s="113" t="s">
        <v>1098</v>
      </c>
      <c r="C203" s="62" t="s">
        <v>53</v>
      </c>
      <c r="D203" s="107" t="s">
        <v>1216</v>
      </c>
      <c r="E203" s="108" t="s">
        <v>1216</v>
      </c>
      <c r="F203" s="63">
        <v>1034</v>
      </c>
      <c r="G203" s="111" t="str">
        <f>VLOOKUP(Tabelle132[[#This Row],[CC
(FIBU)]],INDEX!D:E,2,FALSE)</f>
        <v>Abteilung 22</v>
      </c>
      <c r="H203" s="117" t="s">
        <v>1297</v>
      </c>
      <c r="I203" s="64" t="s">
        <v>54</v>
      </c>
      <c r="J203" s="72">
        <v>44287</v>
      </c>
      <c r="K203" s="72"/>
      <c r="L203" s="73"/>
      <c r="M203" s="77">
        <v>2700</v>
      </c>
      <c r="N203" s="104" t="s">
        <v>2096</v>
      </c>
      <c r="O203" s="78">
        <v>44287</v>
      </c>
      <c r="P203" s="80"/>
      <c r="Q203" s="62" t="s">
        <v>55</v>
      </c>
      <c r="R203" s="5" t="str">
        <f ca="1">IF(Tabelle132[[#This Row],[STOPPED
ON]]&lt;&gt;"","STOPPED",IF(AND(Tabelle132[[#This Row],[ACT. VALID
TILL]]&lt;TODAY(),Tabelle132[[#This Row],[ACT. VALID
TILL]]&lt;&gt;""),"INACTIVE",IF(Tabelle132[[#This Row],[Employee]]="NN","RECRUITE",IF(Tabelle132[[#This Row],[ACT. VALID
FROM]]&gt;TODAY(),"INACTIVE","ACTIVE"))))</f>
        <v>ACTIVE</v>
      </c>
      <c r="S203" s="85"/>
      <c r="T203" s="85"/>
      <c r="U203" s="11">
        <f>COUNTIFS(Tabelle2[Function-
No.],Tabelle132[[#This Row],[FUNC.-NO]],Tabelle2[Pers-
No.],Tabelle132[[#This Row],[P-No.]])</f>
        <v>0</v>
      </c>
      <c r="V203" s="89">
        <v>39</v>
      </c>
      <c r="W203" s="11">
        <f>IF(Tabelle132[[#This Row],[WAZ2]]&gt;39,1,Tabelle132[[#This Row],[WAZ2]]/39)/IF(Tabelle132[[#This Row],[SPLIT]]="YES",2,1)</f>
        <v>1</v>
      </c>
      <c r="X203" s="93">
        <v>5668</v>
      </c>
      <c r="Y20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03" s="21" cm="1">
        <f t="array" ref="Z20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5668</v>
      </c>
      <c r="AA20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03" s="21" cm="1">
        <f t="array" ref="AB20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5668</v>
      </c>
      <c r="AC20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03" s="21" cm="1">
        <f t="array" ref="AD20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5668</v>
      </c>
      <c r="AE20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03" s="21" cm="1">
        <f t="array" ref="AF20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5668</v>
      </c>
      <c r="AG20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03" s="21" cm="1">
        <f t="array" ref="AH20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5668</v>
      </c>
      <c r="AI20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03" s="21" cm="1">
        <f t="array" ref="AJ20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5668</v>
      </c>
      <c r="AK20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03" s="21" cm="1">
        <f t="array" ref="AL20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5668</v>
      </c>
      <c r="AM20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03" s="21" cm="1">
        <f t="array" ref="AN20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5668</v>
      </c>
      <c r="AO20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03" s="21" cm="1">
        <f t="array" ref="AP20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5668</v>
      </c>
      <c r="AQ20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03" s="21" cm="1">
        <f t="array" ref="AR20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5668</v>
      </c>
      <c r="AS20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03" s="21" cm="1">
        <f t="array" ref="AT20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5668</v>
      </c>
      <c r="AU20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03" s="21" cm="1">
        <f t="array" ref="AV20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5668</v>
      </c>
      <c r="AW20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03" s="41">
        <f>SUMIFS(Tabelle132[[#This Row],[FTE 01]:[SAL 12]],Tabelle132[[#Headers],[FTE 01]:[SAL 12]],"*" &amp; "SAL" &amp;"*")</f>
        <v>68016</v>
      </c>
    </row>
    <row r="204" spans="1:50" ht="20.100000000000001" customHeight="1" x14ac:dyDescent="0.25">
      <c r="A204" s="61" t="s">
        <v>241</v>
      </c>
      <c r="B204" s="113" t="s">
        <v>931</v>
      </c>
      <c r="C204" s="62" t="s">
        <v>53</v>
      </c>
      <c r="D204" s="107" t="s">
        <v>1216</v>
      </c>
      <c r="E204" s="108" t="s">
        <v>1216</v>
      </c>
      <c r="F204" s="63">
        <v>1034</v>
      </c>
      <c r="G204" s="111" t="str">
        <f>VLOOKUP(Tabelle132[[#This Row],[CC
(FIBU)]],INDEX!D:E,2,FALSE)</f>
        <v>Abteilung 22</v>
      </c>
      <c r="H204" s="117" t="s">
        <v>1378</v>
      </c>
      <c r="I204" s="64" t="s">
        <v>54</v>
      </c>
      <c r="J204" s="72">
        <v>44256</v>
      </c>
      <c r="K204" s="72"/>
      <c r="L204" s="73"/>
      <c r="M204" s="77">
        <v>2702</v>
      </c>
      <c r="N204" s="104" t="s">
        <v>2098</v>
      </c>
      <c r="O204" s="78">
        <v>44256</v>
      </c>
      <c r="P204" s="80"/>
      <c r="Q204" s="62" t="s">
        <v>55</v>
      </c>
      <c r="R204" s="5" t="str">
        <f ca="1">IF(Tabelle132[[#This Row],[STOPPED
ON]]&lt;&gt;"","STOPPED",IF(AND(Tabelle132[[#This Row],[ACT. VALID
TILL]]&lt;TODAY(),Tabelle132[[#This Row],[ACT. VALID
TILL]]&lt;&gt;""),"INACTIVE",IF(Tabelle132[[#This Row],[Employee]]="NN","RECRUITE",IF(Tabelle132[[#This Row],[ACT. VALID
FROM]]&gt;TODAY(),"INACTIVE","ACTIVE"))))</f>
        <v>ACTIVE</v>
      </c>
      <c r="S204" s="85"/>
      <c r="T204" s="85"/>
      <c r="U204" s="11">
        <f>COUNTIFS(Tabelle2[Function-
No.],Tabelle132[[#This Row],[FUNC.-NO]],Tabelle2[Pers-
No.],Tabelle132[[#This Row],[P-No.]])</f>
        <v>0</v>
      </c>
      <c r="V204" s="89">
        <v>39</v>
      </c>
      <c r="W204" s="11">
        <f>IF(Tabelle132[[#This Row],[WAZ2]]&gt;39,1,Tabelle132[[#This Row],[WAZ2]]/39)/IF(Tabelle132[[#This Row],[SPLIT]]="YES",2,1)</f>
        <v>1</v>
      </c>
      <c r="X204" s="93">
        <v>5406</v>
      </c>
      <c r="Y20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04" s="21" cm="1">
        <f t="array" ref="Z20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5406</v>
      </c>
      <c r="AA20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04" s="21" cm="1">
        <f t="array" ref="AB20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5406</v>
      </c>
      <c r="AC20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04" s="21" cm="1">
        <f t="array" ref="AD20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5406</v>
      </c>
      <c r="AE20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04" s="21" cm="1">
        <f t="array" ref="AF20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5406</v>
      </c>
      <c r="AG20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04" s="21" cm="1">
        <f t="array" ref="AH20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5406</v>
      </c>
      <c r="AI20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04" s="21" cm="1">
        <f t="array" ref="AJ20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5406</v>
      </c>
      <c r="AK20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04" s="21" cm="1">
        <f t="array" ref="AL20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5406</v>
      </c>
      <c r="AM20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04" s="21" cm="1">
        <f t="array" ref="AN20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5406</v>
      </c>
      <c r="AO20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04" s="21" cm="1">
        <f t="array" ref="AP20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5406</v>
      </c>
      <c r="AQ20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04" s="21" cm="1">
        <f t="array" ref="AR20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5406</v>
      </c>
      <c r="AS20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04" s="21" cm="1">
        <f t="array" ref="AT20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5406</v>
      </c>
      <c r="AU20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04" s="21" cm="1">
        <f t="array" ref="AV20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5406</v>
      </c>
      <c r="AW20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04" s="41">
        <f>SUMIFS(Tabelle132[[#This Row],[FTE 01]:[SAL 12]],Tabelle132[[#Headers],[FTE 01]:[SAL 12]],"*" &amp; "SAL" &amp;"*")</f>
        <v>64872</v>
      </c>
    </row>
    <row r="205" spans="1:50" ht="20.100000000000001" customHeight="1" x14ac:dyDescent="0.25">
      <c r="A205" s="61" t="s">
        <v>511</v>
      </c>
      <c r="B205" s="113" t="s">
        <v>923</v>
      </c>
      <c r="C205" s="62" t="s">
        <v>53</v>
      </c>
      <c r="D205" s="107" t="s">
        <v>1216</v>
      </c>
      <c r="E205" s="108" t="s">
        <v>1216</v>
      </c>
      <c r="F205" s="63">
        <v>1034</v>
      </c>
      <c r="G205" s="111" t="str">
        <f>VLOOKUP(Tabelle132[[#This Row],[CC
(FIBU)]],INDEX!D:E,2,FALSE)</f>
        <v>Abteilung 22</v>
      </c>
      <c r="H205" s="117" t="s">
        <v>1358</v>
      </c>
      <c r="I205" s="64" t="s">
        <v>54</v>
      </c>
      <c r="J205" s="72">
        <v>44256</v>
      </c>
      <c r="K205" s="72">
        <v>44316</v>
      </c>
      <c r="L205" s="73"/>
      <c r="M205" s="77">
        <v>2710</v>
      </c>
      <c r="N205" s="104" t="s">
        <v>2106</v>
      </c>
      <c r="O205" s="78">
        <v>44256</v>
      </c>
      <c r="P205" s="80">
        <v>44316</v>
      </c>
      <c r="Q205" s="62" t="s">
        <v>55</v>
      </c>
      <c r="R205" s="5" t="str">
        <f ca="1">IF(Tabelle132[[#This Row],[STOPPED
ON]]&lt;&gt;"","STOPPED",IF(AND(Tabelle132[[#This Row],[ACT. VALID
TILL]]&lt;TODAY(),Tabelle132[[#This Row],[ACT. VALID
TILL]]&lt;&gt;""),"INACTIVE",IF(Tabelle132[[#This Row],[Employee]]="NN","RECRUITE",IF(Tabelle132[[#This Row],[ACT. VALID
FROM]]&gt;TODAY(),"INACTIVE","ACTIVE"))))</f>
        <v>INACTIVE</v>
      </c>
      <c r="S205" s="85"/>
      <c r="T205" s="85"/>
      <c r="U205" s="11">
        <f>COUNTIFS(Tabelle2[Function-
No.],Tabelle132[[#This Row],[FUNC.-NO]],Tabelle2[Pers-
No.],Tabelle132[[#This Row],[P-No.]])</f>
        <v>0</v>
      </c>
      <c r="V205" s="89">
        <v>39</v>
      </c>
      <c r="W205" s="11">
        <f>IF(Tabelle132[[#This Row],[WAZ2]]&gt;39,1,Tabelle132[[#This Row],[WAZ2]]/39)/IF(Tabelle132[[#This Row],[SPLIT]]="YES",2,1)</f>
        <v>1</v>
      </c>
      <c r="X205" s="93">
        <v>5215</v>
      </c>
      <c r="Y20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05" s="21" cm="1">
        <f t="array" ref="Z20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5215</v>
      </c>
      <c r="AA20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05" s="21" cm="1">
        <f t="array" ref="AB20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0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05" s="21" cm="1">
        <f t="array" ref="AD20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0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05" s="21" cm="1">
        <f t="array" ref="AF20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0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205" s="21" cm="1">
        <f t="array" ref="AH20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0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205" s="21" cm="1">
        <f t="array" ref="AJ20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0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205" s="21" cm="1">
        <f t="array" ref="AL20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20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205" s="21" cm="1">
        <f t="array" ref="AN20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0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205" s="21" cm="1">
        <f t="array" ref="AP20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0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205" s="21" cm="1">
        <f t="array" ref="AR20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0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205" s="21" cm="1">
        <f t="array" ref="AT20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0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205" s="21" cm="1">
        <f t="array" ref="AV20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0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05" s="41">
        <f>SUMIFS(Tabelle132[[#This Row],[FTE 01]:[SAL 12]],Tabelle132[[#Headers],[FTE 01]:[SAL 12]],"*" &amp; "SAL" &amp;"*")</f>
        <v>5215</v>
      </c>
    </row>
    <row r="206" spans="1:50" ht="20.100000000000001" customHeight="1" x14ac:dyDescent="0.25">
      <c r="A206" s="61" t="s">
        <v>511</v>
      </c>
      <c r="B206" s="114" t="s">
        <v>923</v>
      </c>
      <c r="C206" s="62" t="s">
        <v>53</v>
      </c>
      <c r="D206" s="107" t="s">
        <v>1216</v>
      </c>
      <c r="E206" s="108" t="s">
        <v>1216</v>
      </c>
      <c r="F206" s="63">
        <v>1034</v>
      </c>
      <c r="G206" s="111" t="str">
        <f>VLOOKUP(Tabelle132[[#This Row],[CC
(FIBU)]],INDEX!D:E,2,FALSE)</f>
        <v>Abteilung 22</v>
      </c>
      <c r="H206" s="117" t="s">
        <v>1358</v>
      </c>
      <c r="I206" s="71" t="s">
        <v>54</v>
      </c>
      <c r="J206" s="72">
        <v>44378</v>
      </c>
      <c r="K206" s="72"/>
      <c r="L206" s="73"/>
      <c r="M206" s="77" t="s">
        <v>239</v>
      </c>
      <c r="N206" s="104" t="s">
        <v>240</v>
      </c>
      <c r="O206" s="78"/>
      <c r="P206" s="80"/>
      <c r="Q206" s="62" t="s">
        <v>55</v>
      </c>
      <c r="R206" s="5" t="str">
        <f ca="1">IF(Tabelle132[[#This Row],[STOPPED
ON]]&lt;&gt;"","STOPPED",IF(AND(Tabelle132[[#This Row],[ACT. VALID
TILL]]&lt;TODAY(),Tabelle132[[#This Row],[ACT. VALID
TILL]]&lt;&gt;""),"INACTIVE",IF(Tabelle132[[#This Row],[Employee]]="NN","RECRUITE",IF(Tabelle132[[#This Row],[ACT. VALID
FROM]]&gt;TODAY(),"INACTIVE","ACTIVE"))))</f>
        <v>RECRUITE</v>
      </c>
      <c r="S206" s="85"/>
      <c r="T206" s="85"/>
      <c r="U206" s="11">
        <f>COUNTIFS(Tabelle2[Function-
No.],Tabelle132[[#This Row],[FUNC.-NO]],Tabelle2[Pers-
No.],Tabelle132[[#This Row],[P-No.]])</f>
        <v>0</v>
      </c>
      <c r="V206" s="89">
        <v>39</v>
      </c>
      <c r="W206" s="11">
        <f>IF(Tabelle132[[#This Row],[WAZ2]]&gt;39,1,Tabelle132[[#This Row],[WAZ2]]/39)/IF(Tabelle132[[#This Row],[SPLIT]]="YES",2,1)</f>
        <v>1</v>
      </c>
      <c r="X206" s="93">
        <v>5216</v>
      </c>
      <c r="Y20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06" s="21" cm="1">
        <f t="array" ref="Z20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0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06" s="21" cm="1">
        <f t="array" ref="AB20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0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06" s="21" cm="1">
        <f t="array" ref="AD20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0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06" s="21" cm="1">
        <f t="array" ref="AF20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5216</v>
      </c>
      <c r="AG20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06" s="21" cm="1">
        <f t="array" ref="AH20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5216</v>
      </c>
      <c r="AI20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06" s="21" cm="1">
        <f t="array" ref="AJ20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5216</v>
      </c>
      <c r="AK20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06" s="21" cm="1">
        <f t="array" ref="AL20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5216</v>
      </c>
      <c r="AM20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06" s="21" cm="1">
        <f t="array" ref="AN20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5216</v>
      </c>
      <c r="AO20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06" s="21" cm="1">
        <f t="array" ref="AP20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5216</v>
      </c>
      <c r="AQ20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06" s="21" cm="1">
        <f t="array" ref="AR20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5216</v>
      </c>
      <c r="AS20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06" s="21" cm="1">
        <f t="array" ref="AT20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5216</v>
      </c>
      <c r="AU20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06" s="21" cm="1">
        <f t="array" ref="AV20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5216</v>
      </c>
      <c r="AW20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06" s="41">
        <f>SUMIFS(Tabelle132[[#This Row],[FTE 01]:[SAL 12]],Tabelle132[[#Headers],[FTE 01]:[SAL 12]],"*" &amp; "SAL" &amp;"*")</f>
        <v>46944</v>
      </c>
    </row>
    <row r="207" spans="1:50" ht="20.100000000000001" customHeight="1" x14ac:dyDescent="0.25">
      <c r="A207" s="61" t="s">
        <v>238</v>
      </c>
      <c r="B207" s="113" t="s">
        <v>920</v>
      </c>
      <c r="C207" s="62" t="s">
        <v>237</v>
      </c>
      <c r="D207" s="107" t="s">
        <v>1216</v>
      </c>
      <c r="E207" s="108" t="s">
        <v>1216</v>
      </c>
      <c r="F207" s="63">
        <v>1034</v>
      </c>
      <c r="G207" s="111" t="str">
        <f>VLOOKUP(Tabelle132[[#This Row],[CC
(FIBU)]],INDEX!D:E,2,FALSE)</f>
        <v>Abteilung 22</v>
      </c>
      <c r="H207" s="117" t="s">
        <v>1358</v>
      </c>
      <c r="I207" s="64" t="s">
        <v>54</v>
      </c>
      <c r="J207" s="72">
        <v>44409</v>
      </c>
      <c r="K207" s="72"/>
      <c r="L207" s="73"/>
      <c r="M207" s="77" t="s">
        <v>239</v>
      </c>
      <c r="N207" s="104" t="s">
        <v>240</v>
      </c>
      <c r="O207" s="78"/>
      <c r="P207" s="80"/>
      <c r="Q207" s="62" t="s">
        <v>55</v>
      </c>
      <c r="R207" s="5" t="str">
        <f ca="1">IF(Tabelle132[[#This Row],[STOPPED
ON]]&lt;&gt;"","STOPPED",IF(AND(Tabelle132[[#This Row],[ACT. VALID
TILL]]&lt;TODAY(),Tabelle132[[#This Row],[ACT. VALID
TILL]]&lt;&gt;""),"INACTIVE",IF(Tabelle132[[#This Row],[Employee]]="NN","RECRUITE",IF(Tabelle132[[#This Row],[ACT. VALID
FROM]]&gt;TODAY(),"INACTIVE","ACTIVE"))))</f>
        <v>RECRUITE</v>
      </c>
      <c r="S207" s="85"/>
      <c r="T207" s="85"/>
      <c r="U207" s="11">
        <f>COUNTIFS(Tabelle2[Function-
No.],Tabelle132[[#This Row],[FUNC.-NO]],Tabelle2[Pers-
No.],Tabelle132[[#This Row],[P-No.]])</f>
        <v>0</v>
      </c>
      <c r="V207" s="89">
        <v>39</v>
      </c>
      <c r="W207" s="11">
        <f>IF(Tabelle132[[#This Row],[WAZ2]]&gt;39,1,Tabelle132[[#This Row],[WAZ2]]/39)/IF(Tabelle132[[#This Row],[SPLIT]]="YES",2,1)</f>
        <v>1</v>
      </c>
      <c r="X207" s="93">
        <v>5268</v>
      </c>
      <c r="Y20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07" s="21" cm="1">
        <f t="array" ref="Z20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0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07" s="21" cm="1">
        <f t="array" ref="AB20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0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07" s="21" cm="1">
        <f t="array" ref="AD20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0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07" s="21" cm="1">
        <f t="array" ref="AF20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0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07" s="21" cm="1">
        <f t="array" ref="AH20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5268</v>
      </c>
      <c r="AI20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07" s="21" cm="1">
        <f t="array" ref="AJ20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5268</v>
      </c>
      <c r="AK20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07" s="21" cm="1">
        <f t="array" ref="AL20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5268</v>
      </c>
      <c r="AM20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07" s="21" cm="1">
        <f t="array" ref="AN20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5268</v>
      </c>
      <c r="AO20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07" s="21" cm="1">
        <f t="array" ref="AP20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5268</v>
      </c>
      <c r="AQ20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07" s="21" cm="1">
        <f t="array" ref="AR20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5268</v>
      </c>
      <c r="AS20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07" s="21" cm="1">
        <f t="array" ref="AT20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5268</v>
      </c>
      <c r="AU20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07" s="21" cm="1">
        <f t="array" ref="AV20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5268</v>
      </c>
      <c r="AW20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07" s="41">
        <f>SUMIFS(Tabelle132[[#This Row],[FTE 01]:[SAL 12]],Tabelle132[[#Headers],[FTE 01]:[SAL 12]],"*" &amp; "SAL" &amp;"*")</f>
        <v>42144</v>
      </c>
    </row>
    <row r="208" spans="1:50" ht="20.100000000000001" customHeight="1" x14ac:dyDescent="0.25">
      <c r="A208" s="61" t="s">
        <v>244</v>
      </c>
      <c r="B208" s="113" t="s">
        <v>1036</v>
      </c>
      <c r="C208" s="62" t="s">
        <v>53</v>
      </c>
      <c r="D208" s="107" t="s">
        <v>1216</v>
      </c>
      <c r="E208" s="108" t="s">
        <v>1216</v>
      </c>
      <c r="F208" s="63">
        <v>1034</v>
      </c>
      <c r="G208" s="111" t="str">
        <f>VLOOKUP(Tabelle132[[#This Row],[CC
(FIBU)]],INDEX!D:E,2,FALSE)</f>
        <v>Abteilung 22</v>
      </c>
      <c r="H208" s="117" t="s">
        <v>1297</v>
      </c>
      <c r="I208" s="64" t="s">
        <v>54</v>
      </c>
      <c r="J208" s="72">
        <v>44317</v>
      </c>
      <c r="K208" s="72"/>
      <c r="L208" s="73">
        <v>44317</v>
      </c>
      <c r="M208" s="77" t="s">
        <v>239</v>
      </c>
      <c r="N208" s="104" t="s">
        <v>240</v>
      </c>
      <c r="O208" s="78">
        <v>42982</v>
      </c>
      <c r="P208" s="80"/>
      <c r="Q208" s="62" t="s">
        <v>55</v>
      </c>
      <c r="R208" s="5" t="str">
        <f ca="1">IF(Tabelle132[[#This Row],[STOPPED
ON]]&lt;&gt;"","STOPPED",IF(AND(Tabelle132[[#This Row],[ACT. VALID
TILL]]&lt;TODAY(),Tabelle132[[#This Row],[ACT. VALID
TILL]]&lt;&gt;""),"INACTIVE",IF(Tabelle132[[#This Row],[Employee]]="NN","RECRUITE",IF(Tabelle132[[#This Row],[ACT. VALID
FROM]]&gt;TODAY(),"INACTIVE","ACTIVE"))))</f>
        <v>STOPPED</v>
      </c>
      <c r="S208" s="85"/>
      <c r="T208" s="85"/>
      <c r="U208" s="11">
        <f>COUNTIFS(Tabelle2[Function-
No.],Tabelle132[[#This Row],[FUNC.-NO]],Tabelle2[Pers-
No.],Tabelle132[[#This Row],[P-No.]])</f>
        <v>0</v>
      </c>
      <c r="V208" s="89">
        <v>39</v>
      </c>
      <c r="W208" s="11">
        <f>IF(Tabelle132[[#This Row],[WAZ2]]&gt;39,1,Tabelle132[[#This Row],[WAZ2]]/39)/IF(Tabelle132[[#This Row],[SPLIT]]="YES",2,1)</f>
        <v>1</v>
      </c>
      <c r="X208" s="93">
        <v>5663</v>
      </c>
      <c r="Y20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08" s="21" cm="1">
        <f t="array" ref="Z20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0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08" s="21" cm="1">
        <f t="array" ref="AB20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5663</v>
      </c>
      <c r="AC20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08" s="21" cm="1">
        <f t="array" ref="AD20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5663</v>
      </c>
      <c r="AE20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08" s="21" cm="1">
        <f t="array" ref="AF20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5663</v>
      </c>
      <c r="AG20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08" s="21" cm="1">
        <f t="array" ref="AH20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5663</v>
      </c>
      <c r="AI20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08" s="21" cm="1">
        <f t="array" ref="AJ20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5663</v>
      </c>
      <c r="AK20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08" s="21" cm="1">
        <f t="array" ref="AL20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5663</v>
      </c>
      <c r="AM20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08" s="21" cm="1">
        <f t="array" ref="AN20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5663</v>
      </c>
      <c r="AO20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08" s="21" cm="1">
        <f t="array" ref="AP20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5663</v>
      </c>
      <c r="AQ20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08" s="21" cm="1">
        <f t="array" ref="AR20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5663</v>
      </c>
      <c r="AS20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08" s="21" cm="1">
        <f t="array" ref="AT20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5663</v>
      </c>
      <c r="AU20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08" s="21" cm="1">
        <f t="array" ref="AV20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5663</v>
      </c>
      <c r="AW20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08" s="41">
        <f>SUMIFS(Tabelle132[[#This Row],[FTE 01]:[SAL 12]],Tabelle132[[#Headers],[FTE 01]:[SAL 12]],"*" &amp; "SAL" &amp;"*")</f>
        <v>62293</v>
      </c>
    </row>
    <row r="209" spans="1:50" ht="20.100000000000001" customHeight="1" x14ac:dyDescent="0.25">
      <c r="A209" s="61" t="s">
        <v>260</v>
      </c>
      <c r="B209" s="113" t="s">
        <v>1190</v>
      </c>
      <c r="C209" s="62" t="s">
        <v>53</v>
      </c>
      <c r="D209" s="107" t="s">
        <v>1216</v>
      </c>
      <c r="E209" s="108" t="s">
        <v>1216</v>
      </c>
      <c r="F209" s="63">
        <v>1035</v>
      </c>
      <c r="G209" s="111" t="str">
        <f>VLOOKUP(Tabelle132[[#This Row],[CC
(FIBU)]],INDEX!D:E,2,FALSE)</f>
        <v>Abteilung 27</v>
      </c>
      <c r="H209" s="117" t="s">
        <v>1312</v>
      </c>
      <c r="I209" s="64" t="s">
        <v>54</v>
      </c>
      <c r="J209" s="72">
        <v>35977</v>
      </c>
      <c r="K209" s="72"/>
      <c r="L209" s="73"/>
      <c r="M209" s="77">
        <v>2052</v>
      </c>
      <c r="N209" s="104" t="s">
        <v>1448</v>
      </c>
      <c r="O209" s="78">
        <v>35977</v>
      </c>
      <c r="P209" s="80"/>
      <c r="Q209" s="62" t="s">
        <v>55</v>
      </c>
      <c r="R209" s="5" t="str">
        <f ca="1">IF(Tabelle132[[#This Row],[STOPPED
ON]]&lt;&gt;"","STOPPED",IF(AND(Tabelle132[[#This Row],[ACT. VALID
TILL]]&lt;TODAY(),Tabelle132[[#This Row],[ACT. VALID
TILL]]&lt;&gt;""),"INACTIVE",IF(Tabelle132[[#This Row],[Employee]]="NN","RECRUITE",IF(Tabelle132[[#This Row],[ACT. VALID
FROM]]&gt;TODAY(),"INACTIVE","ACTIVE"))))</f>
        <v>ACTIVE</v>
      </c>
      <c r="S209" s="85"/>
      <c r="T209" s="85"/>
      <c r="U209" s="11">
        <f>COUNTIFS(Tabelle2[Function-
No.],Tabelle132[[#This Row],[FUNC.-NO]],Tabelle2[Pers-
No.],Tabelle132[[#This Row],[P-No.]])</f>
        <v>0</v>
      </c>
      <c r="V209" s="89">
        <v>39</v>
      </c>
      <c r="W209" s="11">
        <f>IF(Tabelle132[[#This Row],[WAZ2]]&gt;39,1,Tabelle132[[#This Row],[WAZ2]]/39)/IF(Tabelle132[[#This Row],[SPLIT]]="YES",2,1)</f>
        <v>1</v>
      </c>
      <c r="X209" s="93">
        <v>5641</v>
      </c>
      <c r="Y20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09" s="21" cm="1">
        <f t="array" ref="Z20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5641</v>
      </c>
      <c r="AA20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09" s="21" cm="1">
        <f t="array" ref="AB20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5641</v>
      </c>
      <c r="AC20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09" s="21" cm="1">
        <f t="array" ref="AD20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5641</v>
      </c>
      <c r="AE20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09" s="21" cm="1">
        <f t="array" ref="AF20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5641</v>
      </c>
      <c r="AG20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09" s="21" cm="1">
        <f t="array" ref="AH20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5641</v>
      </c>
      <c r="AI20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09" s="21" cm="1">
        <f t="array" ref="AJ20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5641</v>
      </c>
      <c r="AK20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09" s="21" cm="1">
        <f t="array" ref="AL20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5641</v>
      </c>
      <c r="AM20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09" s="21" cm="1">
        <f t="array" ref="AN20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5641</v>
      </c>
      <c r="AO20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09" s="21" cm="1">
        <f t="array" ref="AP20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5641</v>
      </c>
      <c r="AQ20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09" s="21" cm="1">
        <f t="array" ref="AR20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5641</v>
      </c>
      <c r="AS20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09" s="21" cm="1">
        <f t="array" ref="AT20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5641</v>
      </c>
      <c r="AU20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09" s="21" cm="1">
        <f t="array" ref="AV20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5641</v>
      </c>
      <c r="AW20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09" s="41">
        <f>SUMIFS(Tabelle132[[#This Row],[FTE 01]:[SAL 12]],Tabelle132[[#Headers],[FTE 01]:[SAL 12]],"*" &amp; "SAL" &amp;"*")</f>
        <v>67692</v>
      </c>
    </row>
    <row r="210" spans="1:50" ht="20.100000000000001" customHeight="1" x14ac:dyDescent="0.25">
      <c r="A210" s="61" t="s">
        <v>261</v>
      </c>
      <c r="B210" s="113" t="s">
        <v>1190</v>
      </c>
      <c r="C210" s="62" t="s">
        <v>53</v>
      </c>
      <c r="D210" s="107" t="s">
        <v>1216</v>
      </c>
      <c r="E210" s="108" t="s">
        <v>1216</v>
      </c>
      <c r="F210" s="63">
        <v>1035</v>
      </c>
      <c r="G210" s="111" t="str">
        <f>VLOOKUP(Tabelle132[[#This Row],[CC
(FIBU)]],INDEX!D:E,2,FALSE)</f>
        <v>Abteilung 27</v>
      </c>
      <c r="H210" s="117" t="s">
        <v>1312</v>
      </c>
      <c r="I210" s="64" t="s">
        <v>54</v>
      </c>
      <c r="J210" s="72">
        <v>36831</v>
      </c>
      <c r="K210" s="72"/>
      <c r="L210" s="73"/>
      <c r="M210" s="77">
        <v>2067</v>
      </c>
      <c r="N210" s="104" t="s">
        <v>1463</v>
      </c>
      <c r="O210" s="78">
        <v>36831</v>
      </c>
      <c r="P210" s="80"/>
      <c r="Q210" s="62" t="s">
        <v>55</v>
      </c>
      <c r="R210" s="5" t="str">
        <f ca="1">IF(Tabelle132[[#This Row],[STOPPED
ON]]&lt;&gt;"","STOPPED",IF(AND(Tabelle132[[#This Row],[ACT. VALID
TILL]]&lt;TODAY(),Tabelle132[[#This Row],[ACT. VALID
TILL]]&lt;&gt;""),"INACTIVE",IF(Tabelle132[[#This Row],[Employee]]="NN","RECRUITE",IF(Tabelle132[[#This Row],[ACT. VALID
FROM]]&gt;TODAY(),"INACTIVE","ACTIVE"))))</f>
        <v>ACTIVE</v>
      </c>
      <c r="S210" s="85"/>
      <c r="T210" s="85"/>
      <c r="U210" s="11">
        <f>COUNTIFS(Tabelle2[Function-
No.],Tabelle132[[#This Row],[FUNC.-NO]],Tabelle2[Pers-
No.],Tabelle132[[#This Row],[P-No.]])</f>
        <v>0</v>
      </c>
      <c r="V210" s="89">
        <v>39</v>
      </c>
      <c r="W210" s="11">
        <f>IF(Tabelle132[[#This Row],[WAZ2]]&gt;39,1,Tabelle132[[#This Row],[WAZ2]]/39)/IF(Tabelle132[[#This Row],[SPLIT]]="YES",2,1)</f>
        <v>1</v>
      </c>
      <c r="X210" s="93">
        <v>5587</v>
      </c>
      <c r="Y21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10" s="21" cm="1">
        <f t="array" ref="Z21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5587</v>
      </c>
      <c r="AA21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10" s="21" cm="1">
        <f t="array" ref="AB21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5587</v>
      </c>
      <c r="AC21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10" s="21" cm="1">
        <f t="array" ref="AD21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5587</v>
      </c>
      <c r="AE21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10" s="21" cm="1">
        <f t="array" ref="AF21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5587</v>
      </c>
      <c r="AG21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10" s="21" cm="1">
        <f t="array" ref="AH21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5587</v>
      </c>
      <c r="AI21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10" s="21" cm="1">
        <f t="array" ref="AJ21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5587</v>
      </c>
      <c r="AK21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10" s="21" cm="1">
        <f t="array" ref="AL21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5587</v>
      </c>
      <c r="AM21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10" s="21" cm="1">
        <f t="array" ref="AN21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5587</v>
      </c>
      <c r="AO21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10" s="21" cm="1">
        <f t="array" ref="AP21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5587</v>
      </c>
      <c r="AQ21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10" s="21" cm="1">
        <f t="array" ref="AR21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5587</v>
      </c>
      <c r="AS21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10" s="21" cm="1">
        <f t="array" ref="AT21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5587</v>
      </c>
      <c r="AU21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10" s="21" cm="1">
        <f t="array" ref="AV21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5587</v>
      </c>
      <c r="AW21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10" s="41">
        <f>SUMIFS(Tabelle132[[#This Row],[FTE 01]:[SAL 12]],Tabelle132[[#Headers],[FTE 01]:[SAL 12]],"*" &amp; "SAL" &amp;"*")</f>
        <v>67044</v>
      </c>
    </row>
    <row r="211" spans="1:50" ht="20.100000000000001" customHeight="1" x14ac:dyDescent="0.25">
      <c r="A211" s="61" t="s">
        <v>258</v>
      </c>
      <c r="B211" s="113" t="s">
        <v>1190</v>
      </c>
      <c r="C211" s="62" t="s">
        <v>53</v>
      </c>
      <c r="D211" s="107" t="s">
        <v>1216</v>
      </c>
      <c r="E211" s="108" t="s">
        <v>1216</v>
      </c>
      <c r="F211" s="63">
        <v>1035</v>
      </c>
      <c r="G211" s="111" t="str">
        <f>VLOOKUP(Tabelle132[[#This Row],[CC
(FIBU)]],INDEX!D:E,2,FALSE)</f>
        <v>Abteilung 27</v>
      </c>
      <c r="H211" s="117" t="s">
        <v>1312</v>
      </c>
      <c r="I211" s="64" t="s">
        <v>54</v>
      </c>
      <c r="J211" s="72">
        <v>39264</v>
      </c>
      <c r="K211" s="72"/>
      <c r="L211" s="73"/>
      <c r="M211" s="77">
        <v>2132</v>
      </c>
      <c r="N211" s="104" t="s">
        <v>1528</v>
      </c>
      <c r="O211" s="78">
        <v>39264</v>
      </c>
      <c r="P211" s="80"/>
      <c r="Q211" s="62" t="s">
        <v>55</v>
      </c>
      <c r="R211" s="5" t="str">
        <f ca="1">IF(Tabelle132[[#This Row],[STOPPED
ON]]&lt;&gt;"","STOPPED",IF(AND(Tabelle132[[#This Row],[ACT. VALID
TILL]]&lt;TODAY(),Tabelle132[[#This Row],[ACT. VALID
TILL]]&lt;&gt;""),"INACTIVE",IF(Tabelle132[[#This Row],[Employee]]="NN","RECRUITE",IF(Tabelle132[[#This Row],[ACT. VALID
FROM]]&gt;TODAY(),"INACTIVE","ACTIVE"))))</f>
        <v>ACTIVE</v>
      </c>
      <c r="S211" s="85"/>
      <c r="T211" s="85"/>
      <c r="U211" s="11">
        <f>COUNTIFS(Tabelle2[Function-
No.],Tabelle132[[#This Row],[FUNC.-NO]],Tabelle2[Pers-
No.],Tabelle132[[#This Row],[P-No.]])</f>
        <v>0</v>
      </c>
      <c r="V211" s="89">
        <v>39</v>
      </c>
      <c r="W211" s="11">
        <f>IF(Tabelle132[[#This Row],[WAZ2]]&gt;39,1,Tabelle132[[#This Row],[WAZ2]]/39)/IF(Tabelle132[[#This Row],[SPLIT]]="YES",2,1)</f>
        <v>1</v>
      </c>
      <c r="X211" s="93">
        <v>5584</v>
      </c>
      <c r="Y21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11" s="21" cm="1">
        <f t="array" ref="Z21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5584</v>
      </c>
      <c r="AA21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11" s="21" cm="1">
        <f t="array" ref="AB21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5584</v>
      </c>
      <c r="AC21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11" s="21" cm="1">
        <f t="array" ref="AD21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5584</v>
      </c>
      <c r="AE21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11" s="21" cm="1">
        <f t="array" ref="AF21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5584</v>
      </c>
      <c r="AG21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11" s="21" cm="1">
        <f t="array" ref="AH21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5584</v>
      </c>
      <c r="AI21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11" s="21" cm="1">
        <f t="array" ref="AJ21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5584</v>
      </c>
      <c r="AK21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11" s="21" cm="1">
        <f t="array" ref="AL21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5584</v>
      </c>
      <c r="AM21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11" s="21" cm="1">
        <f t="array" ref="AN21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5584</v>
      </c>
      <c r="AO21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11" s="21" cm="1">
        <f t="array" ref="AP21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5584</v>
      </c>
      <c r="AQ21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11" s="21" cm="1">
        <f t="array" ref="AR21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5584</v>
      </c>
      <c r="AS21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11" s="21" cm="1">
        <f t="array" ref="AT21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5584</v>
      </c>
      <c r="AU21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11" s="21" cm="1">
        <f t="array" ref="AV21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5584</v>
      </c>
      <c r="AW21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11" s="41">
        <f>SUMIFS(Tabelle132[[#This Row],[FTE 01]:[SAL 12]],Tabelle132[[#Headers],[FTE 01]:[SAL 12]],"*" &amp; "SAL" &amp;"*")</f>
        <v>67008</v>
      </c>
    </row>
    <row r="212" spans="1:50" ht="20.100000000000001" customHeight="1" x14ac:dyDescent="0.25">
      <c r="A212" s="61" t="s">
        <v>259</v>
      </c>
      <c r="B212" s="113" t="s">
        <v>1190</v>
      </c>
      <c r="C212" s="62" t="s">
        <v>53</v>
      </c>
      <c r="D212" s="107" t="s">
        <v>1216</v>
      </c>
      <c r="E212" s="108" t="s">
        <v>1216</v>
      </c>
      <c r="F212" s="63">
        <v>1035</v>
      </c>
      <c r="G212" s="111" t="str">
        <f>VLOOKUP(Tabelle132[[#This Row],[CC
(FIBU)]],INDEX!D:E,2,FALSE)</f>
        <v>Abteilung 27</v>
      </c>
      <c r="H212" s="117" t="s">
        <v>1312</v>
      </c>
      <c r="I212" s="64" t="s">
        <v>54</v>
      </c>
      <c r="J212" s="72">
        <v>40787</v>
      </c>
      <c r="K212" s="72"/>
      <c r="L212" s="73"/>
      <c r="M212" s="77">
        <v>2186</v>
      </c>
      <c r="N212" s="104" t="s">
        <v>1582</v>
      </c>
      <c r="O212" s="78">
        <v>40787</v>
      </c>
      <c r="P212" s="80"/>
      <c r="Q212" s="62" t="s">
        <v>55</v>
      </c>
      <c r="R212" s="5" t="str">
        <f ca="1">IF(Tabelle132[[#This Row],[STOPPED
ON]]&lt;&gt;"","STOPPED",IF(AND(Tabelle132[[#This Row],[ACT. VALID
TILL]]&lt;TODAY(),Tabelle132[[#This Row],[ACT. VALID
TILL]]&lt;&gt;""),"INACTIVE",IF(Tabelle132[[#This Row],[Employee]]="NN","RECRUITE",IF(Tabelle132[[#This Row],[ACT. VALID
FROM]]&gt;TODAY(),"INACTIVE","ACTIVE"))))</f>
        <v>ACTIVE</v>
      </c>
      <c r="S212" s="85"/>
      <c r="T212" s="85"/>
      <c r="U212" s="11">
        <f>COUNTIFS(Tabelle2[Function-
No.],Tabelle132[[#This Row],[FUNC.-NO]],Tabelle2[Pers-
No.],Tabelle132[[#This Row],[P-No.]])</f>
        <v>0</v>
      </c>
      <c r="V212" s="89">
        <v>39</v>
      </c>
      <c r="W212" s="11">
        <f>IF(Tabelle132[[#This Row],[WAZ2]]&gt;39,1,Tabelle132[[#This Row],[WAZ2]]/39)/IF(Tabelle132[[#This Row],[SPLIT]]="YES",2,1)</f>
        <v>1</v>
      </c>
      <c r="X212" s="93">
        <v>5384</v>
      </c>
      <c r="Y21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12" s="21" cm="1">
        <f t="array" ref="Z21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5384</v>
      </c>
      <c r="AA21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12" s="21" cm="1">
        <f t="array" ref="AB21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5384</v>
      </c>
      <c r="AC21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12" s="21" cm="1">
        <f t="array" ref="AD21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5384</v>
      </c>
      <c r="AE21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12" s="21" cm="1">
        <f t="array" ref="AF21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5384</v>
      </c>
      <c r="AG21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12" s="21" cm="1">
        <f t="array" ref="AH21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5384</v>
      </c>
      <c r="AI21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12" s="21" cm="1">
        <f t="array" ref="AJ21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5384</v>
      </c>
      <c r="AK21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12" s="21" cm="1">
        <f t="array" ref="AL21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5384</v>
      </c>
      <c r="AM21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12" s="21" cm="1">
        <f t="array" ref="AN21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5384</v>
      </c>
      <c r="AO21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12" s="21" cm="1">
        <f t="array" ref="AP21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5384</v>
      </c>
      <c r="AQ21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12" s="21" cm="1">
        <f t="array" ref="AR21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5384</v>
      </c>
      <c r="AS21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12" s="21" cm="1">
        <f t="array" ref="AT21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5384</v>
      </c>
      <c r="AU21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12" s="21" cm="1">
        <f t="array" ref="AV21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5384</v>
      </c>
      <c r="AW21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12" s="41">
        <f>SUMIFS(Tabelle132[[#This Row],[FTE 01]:[SAL 12]],Tabelle132[[#Headers],[FTE 01]:[SAL 12]],"*" &amp; "SAL" &amp;"*")</f>
        <v>64608</v>
      </c>
    </row>
    <row r="213" spans="1:50" ht="20.100000000000001" customHeight="1" x14ac:dyDescent="0.25">
      <c r="A213" s="61" t="s">
        <v>253</v>
      </c>
      <c r="B213" s="113" t="s">
        <v>922</v>
      </c>
      <c r="C213" s="62" t="s">
        <v>237</v>
      </c>
      <c r="D213" s="107" t="s">
        <v>1216</v>
      </c>
      <c r="E213" s="108" t="s">
        <v>1216</v>
      </c>
      <c r="F213" s="63">
        <v>1035</v>
      </c>
      <c r="G213" s="111" t="str">
        <f>VLOOKUP(Tabelle132[[#This Row],[CC
(FIBU)]],INDEX!D:E,2,FALSE)</f>
        <v>Abteilung 27</v>
      </c>
      <c r="H213" s="117" t="s">
        <v>1295</v>
      </c>
      <c r="I213" s="64" t="s">
        <v>54</v>
      </c>
      <c r="J213" s="72">
        <v>40969</v>
      </c>
      <c r="K213" s="72"/>
      <c r="L213" s="73"/>
      <c r="M213" s="77">
        <v>2205</v>
      </c>
      <c r="N213" s="104" t="s">
        <v>1601</v>
      </c>
      <c r="O213" s="78">
        <v>40969</v>
      </c>
      <c r="P213" s="80"/>
      <c r="Q213" s="62" t="s">
        <v>55</v>
      </c>
      <c r="R213" s="5" t="str">
        <f ca="1">IF(Tabelle132[[#This Row],[STOPPED
ON]]&lt;&gt;"","STOPPED",IF(AND(Tabelle132[[#This Row],[ACT. VALID
TILL]]&lt;TODAY(),Tabelle132[[#This Row],[ACT. VALID
TILL]]&lt;&gt;""),"INACTIVE",IF(Tabelle132[[#This Row],[Employee]]="NN","RECRUITE",IF(Tabelle132[[#This Row],[ACT. VALID
FROM]]&gt;TODAY(),"INACTIVE","ACTIVE"))))</f>
        <v>ACTIVE</v>
      </c>
      <c r="S213" s="85"/>
      <c r="T213" s="85"/>
      <c r="U213" s="11">
        <f>COUNTIFS(Tabelle2[Function-
No.],Tabelle132[[#This Row],[FUNC.-NO]],Tabelle2[Pers-
No.],Tabelle132[[#This Row],[P-No.]])</f>
        <v>1</v>
      </c>
      <c r="V213" s="89">
        <v>25</v>
      </c>
      <c r="W213" s="11">
        <f>IF(Tabelle132[[#This Row],[WAZ2]]&gt;39,1,Tabelle132[[#This Row],[WAZ2]]/39)/IF(Tabelle132[[#This Row],[SPLIT]]="YES",2,1)</f>
        <v>0.64102564102564108</v>
      </c>
      <c r="X213" s="93">
        <v>5097</v>
      </c>
      <c r="Y213"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213" s="21" cm="1">
        <f t="array" ref="Z21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13"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213" s="21" cm="1">
        <f t="array" ref="AB21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13"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213" s="21" cm="1">
        <f t="array" ref="AD21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13"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213" s="21" cm="1">
        <f t="array" ref="AF21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13"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213" s="21" cm="1">
        <f t="array" ref="AH21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13"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213" s="21" cm="1">
        <f t="array" ref="AJ21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13"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213" s="21" cm="1">
        <f t="array" ref="AL21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213" s="36" t="str">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FZ</v>
      </c>
      <c r="AN213" s="21" cm="1">
        <f t="array" ref="AN21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13" s="36" t="str">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FZ</v>
      </c>
      <c r="AP213" s="21" cm="1">
        <f t="array" ref="AP21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13" s="36" t="str">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FZ</v>
      </c>
      <c r="AR213" s="21" cm="1">
        <f t="array" ref="AR21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13" s="36" t="str">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FZ</v>
      </c>
      <c r="AT213" s="21" cm="1">
        <f t="array" ref="AT21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13" s="36" t="str">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FZ</v>
      </c>
      <c r="AV213" s="21" cm="1">
        <f t="array" ref="AV21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1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13" s="41">
        <f>SUMIFS(Tabelle132[[#This Row],[FTE 01]:[SAL 12]],Tabelle132[[#Headers],[FTE 01]:[SAL 12]],"*" &amp; "SAL" &amp;"*")</f>
        <v>0</v>
      </c>
    </row>
    <row r="214" spans="1:50" ht="20.100000000000001" customHeight="1" x14ac:dyDescent="0.25">
      <c r="A214" s="61" t="s">
        <v>255</v>
      </c>
      <c r="B214" s="113" t="s">
        <v>1181</v>
      </c>
      <c r="C214" s="62" t="s">
        <v>53</v>
      </c>
      <c r="D214" s="107" t="s">
        <v>1216</v>
      </c>
      <c r="E214" s="108" t="s">
        <v>1216</v>
      </c>
      <c r="F214" s="63">
        <v>1035</v>
      </c>
      <c r="G214" s="111" t="str">
        <f>VLOOKUP(Tabelle132[[#This Row],[CC
(FIBU)]],INDEX!D:E,2,FALSE)</f>
        <v>Abteilung 27</v>
      </c>
      <c r="H214" s="117" t="s">
        <v>1279</v>
      </c>
      <c r="I214" s="64" t="s">
        <v>54</v>
      </c>
      <c r="J214" s="72">
        <v>42278</v>
      </c>
      <c r="K214" s="72"/>
      <c r="L214" s="73"/>
      <c r="M214" s="77">
        <v>2322</v>
      </c>
      <c r="N214" s="104" t="s">
        <v>1718</v>
      </c>
      <c r="O214" s="78">
        <v>42278</v>
      </c>
      <c r="P214" s="80"/>
      <c r="Q214" s="62" t="s">
        <v>55</v>
      </c>
      <c r="R214" s="5" t="str">
        <f ca="1">IF(Tabelle132[[#This Row],[STOPPED
ON]]&lt;&gt;"","STOPPED",IF(AND(Tabelle132[[#This Row],[ACT. VALID
TILL]]&lt;TODAY(),Tabelle132[[#This Row],[ACT. VALID
TILL]]&lt;&gt;""),"INACTIVE",IF(Tabelle132[[#This Row],[Employee]]="NN","RECRUITE",IF(Tabelle132[[#This Row],[ACT. VALID
FROM]]&gt;TODAY(),"INACTIVE","ACTIVE"))))</f>
        <v>ACTIVE</v>
      </c>
      <c r="S214" s="85"/>
      <c r="T214" s="85"/>
      <c r="U214" s="11">
        <f>COUNTIFS(Tabelle2[Function-
No.],Tabelle132[[#This Row],[FUNC.-NO]],Tabelle2[Pers-
No.],Tabelle132[[#This Row],[P-No.]])</f>
        <v>0</v>
      </c>
      <c r="V214" s="89">
        <v>39</v>
      </c>
      <c r="W214" s="11">
        <f>IF(Tabelle132[[#This Row],[WAZ2]]&gt;39,1,Tabelle132[[#This Row],[WAZ2]]/39)/IF(Tabelle132[[#This Row],[SPLIT]]="YES",2,1)</f>
        <v>1</v>
      </c>
      <c r="X214" s="93">
        <v>5465</v>
      </c>
      <c r="Y21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14" s="21" cm="1">
        <f t="array" ref="Z21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5465</v>
      </c>
      <c r="AA21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14" s="21" cm="1">
        <f t="array" ref="AB21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5465</v>
      </c>
      <c r="AC21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14" s="21" cm="1">
        <f t="array" ref="AD21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5465</v>
      </c>
      <c r="AE21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14" s="21" cm="1">
        <f t="array" ref="AF21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5465</v>
      </c>
      <c r="AG21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14" s="21" cm="1">
        <f t="array" ref="AH21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5465</v>
      </c>
      <c r="AI21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14" s="21" cm="1">
        <f t="array" ref="AJ21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5465</v>
      </c>
      <c r="AK21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14" s="21" cm="1">
        <f t="array" ref="AL21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5465</v>
      </c>
      <c r="AM21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14" s="21" cm="1">
        <f t="array" ref="AN21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5465</v>
      </c>
      <c r="AO21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14" s="21" cm="1">
        <f t="array" ref="AP21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5465</v>
      </c>
      <c r="AQ21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14" s="21" cm="1">
        <f t="array" ref="AR21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5465</v>
      </c>
      <c r="AS21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14" s="21" cm="1">
        <f t="array" ref="AT21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5465</v>
      </c>
      <c r="AU21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14" s="21" cm="1">
        <f t="array" ref="AV21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5465</v>
      </c>
      <c r="AW21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14" s="41">
        <f>SUMIFS(Tabelle132[[#This Row],[FTE 01]:[SAL 12]],Tabelle132[[#Headers],[FTE 01]:[SAL 12]],"*" &amp; "SAL" &amp;"*")</f>
        <v>65580</v>
      </c>
    </row>
    <row r="215" spans="1:50" ht="20.100000000000001" customHeight="1" x14ac:dyDescent="0.25">
      <c r="A215" s="61" t="s">
        <v>256</v>
      </c>
      <c r="B215" s="113" t="s">
        <v>1182</v>
      </c>
      <c r="C215" s="62" t="s">
        <v>53</v>
      </c>
      <c r="D215" s="107" t="s">
        <v>1216</v>
      </c>
      <c r="E215" s="108" t="s">
        <v>1216</v>
      </c>
      <c r="F215" s="63">
        <v>1035</v>
      </c>
      <c r="G215" s="111" t="str">
        <f>VLOOKUP(Tabelle132[[#This Row],[CC
(FIBU)]],INDEX!D:E,2,FALSE)</f>
        <v>Abteilung 27</v>
      </c>
      <c r="H215" s="117" t="s">
        <v>1279</v>
      </c>
      <c r="I215" s="64" t="s">
        <v>54</v>
      </c>
      <c r="J215" s="72">
        <v>42461</v>
      </c>
      <c r="K215" s="72"/>
      <c r="L215" s="73"/>
      <c r="M215" s="77">
        <v>2339</v>
      </c>
      <c r="N215" s="104" t="s">
        <v>1735</v>
      </c>
      <c r="O215" s="78">
        <v>42461</v>
      </c>
      <c r="P215" s="80"/>
      <c r="Q215" s="62" t="s">
        <v>55</v>
      </c>
      <c r="R215" s="5" t="str">
        <f ca="1">IF(Tabelle132[[#This Row],[STOPPED
ON]]&lt;&gt;"","STOPPED",IF(AND(Tabelle132[[#This Row],[ACT. VALID
TILL]]&lt;TODAY(),Tabelle132[[#This Row],[ACT. VALID
TILL]]&lt;&gt;""),"INACTIVE",IF(Tabelle132[[#This Row],[Employee]]="NN","RECRUITE",IF(Tabelle132[[#This Row],[ACT. VALID
FROM]]&gt;TODAY(),"INACTIVE","ACTIVE"))))</f>
        <v>ACTIVE</v>
      </c>
      <c r="S215" s="85"/>
      <c r="T215" s="85"/>
      <c r="U215" s="11">
        <f>COUNTIFS(Tabelle2[Function-
No.],Tabelle132[[#This Row],[FUNC.-NO]],Tabelle2[Pers-
No.],Tabelle132[[#This Row],[P-No.]])</f>
        <v>0</v>
      </c>
      <c r="V215" s="89">
        <v>39</v>
      </c>
      <c r="W215" s="11">
        <f>IF(Tabelle132[[#This Row],[WAZ2]]&gt;39,1,Tabelle132[[#This Row],[WAZ2]]/39)/IF(Tabelle132[[#This Row],[SPLIT]]="YES",2,1)</f>
        <v>1</v>
      </c>
      <c r="X215" s="93">
        <v>5648</v>
      </c>
      <c r="Y21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15" s="21" cm="1">
        <f t="array" ref="Z21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5648</v>
      </c>
      <c r="AA21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15" s="21" cm="1">
        <f t="array" ref="AB21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5648</v>
      </c>
      <c r="AC21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15" s="21" cm="1">
        <f t="array" ref="AD21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5648</v>
      </c>
      <c r="AE21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15" s="21" cm="1">
        <f t="array" ref="AF21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5648</v>
      </c>
      <c r="AG21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15" s="21" cm="1">
        <f t="array" ref="AH21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5648</v>
      </c>
      <c r="AI21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15" s="21" cm="1">
        <f t="array" ref="AJ21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5648</v>
      </c>
      <c r="AK21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15" s="21" cm="1">
        <f t="array" ref="AL21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5648</v>
      </c>
      <c r="AM21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15" s="21" cm="1">
        <f t="array" ref="AN21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5648</v>
      </c>
      <c r="AO21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15" s="21" cm="1">
        <f t="array" ref="AP21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5648</v>
      </c>
      <c r="AQ21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15" s="21" cm="1">
        <f t="array" ref="AR21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5648</v>
      </c>
      <c r="AS21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15" s="21" cm="1">
        <f t="array" ref="AT21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5648</v>
      </c>
      <c r="AU21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15" s="21" cm="1">
        <f t="array" ref="AV21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5648</v>
      </c>
      <c r="AW21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15" s="41">
        <f>SUMIFS(Tabelle132[[#This Row],[FTE 01]:[SAL 12]],Tabelle132[[#Headers],[FTE 01]:[SAL 12]],"*" &amp; "SAL" &amp;"*")</f>
        <v>67776</v>
      </c>
    </row>
    <row r="216" spans="1:50" ht="20.100000000000001" customHeight="1" x14ac:dyDescent="0.25">
      <c r="A216" s="61" t="s">
        <v>257</v>
      </c>
      <c r="B216" s="113" t="s">
        <v>1190</v>
      </c>
      <c r="C216" s="62" t="s">
        <v>53</v>
      </c>
      <c r="D216" s="107" t="s">
        <v>1216</v>
      </c>
      <c r="E216" s="108" t="s">
        <v>1216</v>
      </c>
      <c r="F216" s="63">
        <v>1035</v>
      </c>
      <c r="G216" s="111" t="str">
        <f>VLOOKUP(Tabelle132[[#This Row],[CC
(FIBU)]],INDEX!D:E,2,FALSE)</f>
        <v>Abteilung 27</v>
      </c>
      <c r="H216" s="117" t="s">
        <v>1312</v>
      </c>
      <c r="I216" s="64" t="s">
        <v>54</v>
      </c>
      <c r="J216" s="72">
        <v>42948</v>
      </c>
      <c r="K216" s="72"/>
      <c r="L216" s="73"/>
      <c r="M216" s="77">
        <v>2405</v>
      </c>
      <c r="N216" s="104" t="s">
        <v>1801</v>
      </c>
      <c r="O216" s="78">
        <v>42948</v>
      </c>
      <c r="P216" s="80"/>
      <c r="Q216" s="62" t="s">
        <v>55</v>
      </c>
      <c r="R216" s="5" t="str">
        <f ca="1">IF(Tabelle132[[#This Row],[STOPPED
ON]]&lt;&gt;"","STOPPED",IF(AND(Tabelle132[[#This Row],[ACT. VALID
TILL]]&lt;TODAY(),Tabelle132[[#This Row],[ACT. VALID
TILL]]&lt;&gt;""),"INACTIVE",IF(Tabelle132[[#This Row],[Employee]]="NN","RECRUITE",IF(Tabelle132[[#This Row],[ACT. VALID
FROM]]&gt;TODAY(),"INACTIVE","ACTIVE"))))</f>
        <v>ACTIVE</v>
      </c>
      <c r="S216" s="85"/>
      <c r="T216" s="85"/>
      <c r="U216" s="11">
        <f>COUNTIFS(Tabelle2[Function-
No.],Tabelle132[[#This Row],[FUNC.-NO]],Tabelle2[Pers-
No.],Tabelle132[[#This Row],[P-No.]])</f>
        <v>0</v>
      </c>
      <c r="V216" s="89">
        <v>39</v>
      </c>
      <c r="W216" s="11">
        <f>IF(Tabelle132[[#This Row],[WAZ2]]&gt;39,1,Tabelle132[[#This Row],[WAZ2]]/39)/IF(Tabelle132[[#This Row],[SPLIT]]="YES",2,1)</f>
        <v>1</v>
      </c>
      <c r="X216" s="93">
        <v>5535</v>
      </c>
      <c r="Y21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16" s="21" cm="1">
        <f t="array" ref="Z21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5535</v>
      </c>
      <c r="AA21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16" s="21" cm="1">
        <f t="array" ref="AB21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5535</v>
      </c>
      <c r="AC21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16" s="21" cm="1">
        <f t="array" ref="AD21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5535</v>
      </c>
      <c r="AE21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16" s="21" cm="1">
        <f t="array" ref="AF21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5535</v>
      </c>
      <c r="AG21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16" s="21" cm="1">
        <f t="array" ref="AH21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5535</v>
      </c>
      <c r="AI21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16" s="21" cm="1">
        <f t="array" ref="AJ21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5535</v>
      </c>
      <c r="AK21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16" s="21" cm="1">
        <f t="array" ref="AL21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5535</v>
      </c>
      <c r="AM21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16" s="21" cm="1">
        <f t="array" ref="AN21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5535</v>
      </c>
      <c r="AO21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16" s="21" cm="1">
        <f t="array" ref="AP21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5535</v>
      </c>
      <c r="AQ21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16" s="21" cm="1">
        <f t="array" ref="AR21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5535</v>
      </c>
      <c r="AS21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16" s="21" cm="1">
        <f t="array" ref="AT21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5535</v>
      </c>
      <c r="AU21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16" s="21" cm="1">
        <f t="array" ref="AV21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5535</v>
      </c>
      <c r="AW21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16" s="41">
        <f>SUMIFS(Tabelle132[[#This Row],[FTE 01]:[SAL 12]],Tabelle132[[#Headers],[FTE 01]:[SAL 12]],"*" &amp; "SAL" &amp;"*")</f>
        <v>66420</v>
      </c>
    </row>
    <row r="217" spans="1:50" ht="20.100000000000001" customHeight="1" x14ac:dyDescent="0.25">
      <c r="A217" s="61" t="s">
        <v>254</v>
      </c>
      <c r="B217" s="113" t="s">
        <v>922</v>
      </c>
      <c r="C217" s="62" t="s">
        <v>53</v>
      </c>
      <c r="D217" s="107" t="s">
        <v>1216</v>
      </c>
      <c r="E217" s="108" t="s">
        <v>1216</v>
      </c>
      <c r="F217" s="63">
        <v>1035</v>
      </c>
      <c r="G217" s="111" t="str">
        <f>VLOOKUP(Tabelle132[[#This Row],[CC
(FIBU)]],INDEX!D:E,2,FALSE)</f>
        <v>Abteilung 27</v>
      </c>
      <c r="H217" s="117" t="s">
        <v>1295</v>
      </c>
      <c r="I217" s="64" t="s">
        <v>54</v>
      </c>
      <c r="J217" s="72">
        <v>43150</v>
      </c>
      <c r="K217" s="72"/>
      <c r="L217" s="73"/>
      <c r="M217" s="77">
        <v>2448</v>
      </c>
      <c r="N217" s="104" t="s">
        <v>1844</v>
      </c>
      <c r="O217" s="78">
        <v>43150</v>
      </c>
      <c r="P217" s="80"/>
      <c r="Q217" s="62" t="s">
        <v>55</v>
      </c>
      <c r="R217" s="5" t="str">
        <f ca="1">IF(Tabelle132[[#This Row],[STOPPED
ON]]&lt;&gt;"","STOPPED",IF(AND(Tabelle132[[#This Row],[ACT. VALID
TILL]]&lt;TODAY(),Tabelle132[[#This Row],[ACT. VALID
TILL]]&lt;&gt;""),"INACTIVE",IF(Tabelle132[[#This Row],[Employee]]="NN","RECRUITE",IF(Tabelle132[[#This Row],[ACT. VALID
FROM]]&gt;TODAY(),"INACTIVE","ACTIVE"))))</f>
        <v>ACTIVE</v>
      </c>
      <c r="S217" s="85"/>
      <c r="T217" s="85"/>
      <c r="U217" s="11">
        <f>COUNTIFS(Tabelle2[Function-
No.],Tabelle132[[#This Row],[FUNC.-NO]],Tabelle2[Pers-
No.],Tabelle132[[#This Row],[P-No.]])</f>
        <v>0</v>
      </c>
      <c r="V217" s="89">
        <v>39</v>
      </c>
      <c r="W217" s="11">
        <f>IF(Tabelle132[[#This Row],[WAZ2]]&gt;39,1,Tabelle132[[#This Row],[WAZ2]]/39)/IF(Tabelle132[[#This Row],[SPLIT]]="YES",2,1)</f>
        <v>1</v>
      </c>
      <c r="X217" s="93">
        <v>5388</v>
      </c>
      <c r="Y21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17" s="21" cm="1">
        <f t="array" ref="Z21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5388</v>
      </c>
      <c r="AA21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17" s="21" cm="1">
        <f t="array" ref="AB21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5388</v>
      </c>
      <c r="AC21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17" s="21" cm="1">
        <f t="array" ref="AD21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5388</v>
      </c>
      <c r="AE21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17" s="21" cm="1">
        <f t="array" ref="AF21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5388</v>
      </c>
      <c r="AG21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17" s="21" cm="1">
        <f t="array" ref="AH21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5388</v>
      </c>
      <c r="AI21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17" s="21" cm="1">
        <f t="array" ref="AJ21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5388</v>
      </c>
      <c r="AK21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17" s="21" cm="1">
        <f t="array" ref="AL21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5388</v>
      </c>
      <c r="AM21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17" s="21" cm="1">
        <f t="array" ref="AN21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5388</v>
      </c>
      <c r="AO21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17" s="21" cm="1">
        <f t="array" ref="AP21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5388</v>
      </c>
      <c r="AQ21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17" s="21" cm="1">
        <f t="array" ref="AR21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5388</v>
      </c>
      <c r="AS21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17" s="21" cm="1">
        <f t="array" ref="AT21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5388</v>
      </c>
      <c r="AU21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17" s="21" cm="1">
        <f t="array" ref="AV21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5388</v>
      </c>
      <c r="AW21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17" s="41">
        <f>SUMIFS(Tabelle132[[#This Row],[FTE 01]:[SAL 12]],Tabelle132[[#Headers],[FTE 01]:[SAL 12]],"*" &amp; "SAL" &amp;"*")</f>
        <v>64656</v>
      </c>
    </row>
    <row r="218" spans="1:50" ht="20.100000000000001" customHeight="1" x14ac:dyDescent="0.25">
      <c r="A218" s="61" t="s">
        <v>262</v>
      </c>
      <c r="B218" s="113" t="s">
        <v>1190</v>
      </c>
      <c r="C218" s="62" t="s">
        <v>53</v>
      </c>
      <c r="D218" s="107" t="s">
        <v>1216</v>
      </c>
      <c r="E218" s="108" t="s">
        <v>1216</v>
      </c>
      <c r="F218" s="63">
        <v>1035</v>
      </c>
      <c r="G218" s="111" t="str">
        <f>VLOOKUP(Tabelle132[[#This Row],[CC
(FIBU)]],INDEX!D:E,2,FALSE)</f>
        <v>Abteilung 27</v>
      </c>
      <c r="H218" s="117" t="s">
        <v>1312</v>
      </c>
      <c r="I218" s="64" t="s">
        <v>54</v>
      </c>
      <c r="J218" s="72">
        <v>43221</v>
      </c>
      <c r="K218" s="72"/>
      <c r="L218" s="73"/>
      <c r="M218" s="77">
        <v>2478</v>
      </c>
      <c r="N218" s="104" t="s">
        <v>1874</v>
      </c>
      <c r="O218" s="78">
        <v>43221</v>
      </c>
      <c r="P218" s="80"/>
      <c r="Q218" s="62" t="s">
        <v>55</v>
      </c>
      <c r="R218" s="5" t="str">
        <f ca="1">IF(Tabelle132[[#This Row],[STOPPED
ON]]&lt;&gt;"","STOPPED",IF(AND(Tabelle132[[#This Row],[ACT. VALID
TILL]]&lt;TODAY(),Tabelle132[[#This Row],[ACT. VALID
TILL]]&lt;&gt;""),"INACTIVE",IF(Tabelle132[[#This Row],[Employee]]="NN","RECRUITE",IF(Tabelle132[[#This Row],[ACT. VALID
FROM]]&gt;TODAY(),"INACTIVE","ACTIVE"))))</f>
        <v>ACTIVE</v>
      </c>
      <c r="S218" s="85"/>
      <c r="T218" s="85"/>
      <c r="U218" s="11">
        <f>COUNTIFS(Tabelle2[Function-
No.],Tabelle132[[#This Row],[FUNC.-NO]],Tabelle2[Pers-
No.],Tabelle132[[#This Row],[P-No.]])</f>
        <v>0</v>
      </c>
      <c r="V218" s="89">
        <v>39</v>
      </c>
      <c r="W218" s="11">
        <f>IF(Tabelle132[[#This Row],[WAZ2]]&gt;39,1,Tabelle132[[#This Row],[WAZ2]]/39)/IF(Tabelle132[[#This Row],[SPLIT]]="YES",2,1)</f>
        <v>1</v>
      </c>
      <c r="X218" s="93">
        <v>5452</v>
      </c>
      <c r="Y21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18" s="21" cm="1">
        <f t="array" ref="Z21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5452</v>
      </c>
      <c r="AA21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18" s="21" cm="1">
        <f t="array" ref="AB21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5452</v>
      </c>
      <c r="AC21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18" s="21" cm="1">
        <f t="array" ref="AD21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5452</v>
      </c>
      <c r="AE21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18" s="21" cm="1">
        <f t="array" ref="AF21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5452</v>
      </c>
      <c r="AG21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18" s="21" cm="1">
        <f t="array" ref="AH21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5452</v>
      </c>
      <c r="AI21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18" s="21" cm="1">
        <f t="array" ref="AJ21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5452</v>
      </c>
      <c r="AK21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18" s="21" cm="1">
        <f t="array" ref="AL21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5452</v>
      </c>
      <c r="AM21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18" s="21" cm="1">
        <f t="array" ref="AN21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5452</v>
      </c>
      <c r="AO21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18" s="21" cm="1">
        <f t="array" ref="AP21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5452</v>
      </c>
      <c r="AQ21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18" s="21" cm="1">
        <f t="array" ref="AR21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5452</v>
      </c>
      <c r="AS21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18" s="21" cm="1">
        <f t="array" ref="AT21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5452</v>
      </c>
      <c r="AU21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18" s="21" cm="1">
        <f t="array" ref="AV21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5452</v>
      </c>
      <c r="AW21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18" s="41">
        <f>SUMIFS(Tabelle132[[#This Row],[FTE 01]:[SAL 12]],Tabelle132[[#Headers],[FTE 01]:[SAL 12]],"*" &amp; "SAL" &amp;"*")</f>
        <v>65424</v>
      </c>
    </row>
    <row r="219" spans="1:50" ht="20.100000000000001" customHeight="1" x14ac:dyDescent="0.25">
      <c r="A219" s="61" t="s">
        <v>252</v>
      </c>
      <c r="B219" s="113" t="s">
        <v>922</v>
      </c>
      <c r="C219" s="62" t="s">
        <v>53</v>
      </c>
      <c r="D219" s="107" t="s">
        <v>1216</v>
      </c>
      <c r="E219" s="108" t="s">
        <v>1216</v>
      </c>
      <c r="F219" s="63">
        <v>1035</v>
      </c>
      <c r="G219" s="111" t="str">
        <f>VLOOKUP(Tabelle132[[#This Row],[CC
(FIBU)]],INDEX!D:E,2,FALSE)</f>
        <v>Abteilung 27</v>
      </c>
      <c r="H219" s="117" t="s">
        <v>1295</v>
      </c>
      <c r="I219" s="64" t="s">
        <v>54</v>
      </c>
      <c r="J219" s="72">
        <v>43480</v>
      </c>
      <c r="K219" s="72"/>
      <c r="L219" s="73"/>
      <c r="M219" s="77">
        <v>2554</v>
      </c>
      <c r="N219" s="104" t="s">
        <v>1950</v>
      </c>
      <c r="O219" s="78">
        <v>43480</v>
      </c>
      <c r="P219" s="80"/>
      <c r="Q219" s="62" t="s">
        <v>55</v>
      </c>
      <c r="R219" s="5" t="str">
        <f ca="1">IF(Tabelle132[[#This Row],[STOPPED
ON]]&lt;&gt;"","STOPPED",IF(AND(Tabelle132[[#This Row],[ACT. VALID
TILL]]&lt;TODAY(),Tabelle132[[#This Row],[ACT. VALID
TILL]]&lt;&gt;""),"INACTIVE",IF(Tabelle132[[#This Row],[Employee]]="NN","RECRUITE",IF(Tabelle132[[#This Row],[ACT. VALID
FROM]]&gt;TODAY(),"INACTIVE","ACTIVE"))))</f>
        <v>ACTIVE</v>
      </c>
      <c r="S219" s="85"/>
      <c r="T219" s="85"/>
      <c r="U219" s="11">
        <f>COUNTIFS(Tabelle2[Function-
No.],Tabelle132[[#This Row],[FUNC.-NO]],Tabelle2[Pers-
No.],Tabelle132[[#This Row],[P-No.]])</f>
        <v>0</v>
      </c>
      <c r="V219" s="89">
        <v>30</v>
      </c>
      <c r="W219" s="11">
        <f>IF(Tabelle132[[#This Row],[WAZ2]]&gt;39,1,Tabelle132[[#This Row],[WAZ2]]/39)/IF(Tabelle132[[#This Row],[SPLIT]]="YES",2,1)</f>
        <v>0.76923076923076927</v>
      </c>
      <c r="X219" s="93">
        <v>5211</v>
      </c>
      <c r="Y21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0.76923076923076927</v>
      </c>
      <c r="Z219" s="21" cm="1">
        <f t="array" ref="Z21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5211</v>
      </c>
      <c r="AA21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0.76923076923076927</v>
      </c>
      <c r="AB219" s="21" cm="1">
        <f t="array" ref="AB21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5211</v>
      </c>
      <c r="AC21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0.76923076923076927</v>
      </c>
      <c r="AD219" s="21" cm="1">
        <f t="array" ref="AD21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5211</v>
      </c>
      <c r="AE21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0.76923076923076927</v>
      </c>
      <c r="AF219" s="21" cm="1">
        <f t="array" ref="AF21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5211</v>
      </c>
      <c r="AG21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0.76923076923076927</v>
      </c>
      <c r="AH219" s="21" cm="1">
        <f t="array" ref="AH21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5211</v>
      </c>
      <c r="AI21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0.76923076923076927</v>
      </c>
      <c r="AJ219" s="21" cm="1">
        <f t="array" ref="AJ21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5211</v>
      </c>
      <c r="AK21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0.76923076923076927</v>
      </c>
      <c r="AL219" s="21" cm="1">
        <f t="array" ref="AL21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5211</v>
      </c>
      <c r="AM21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0.76923076923076927</v>
      </c>
      <c r="AN219" s="21" cm="1">
        <f t="array" ref="AN21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5211</v>
      </c>
      <c r="AO21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0.76923076923076927</v>
      </c>
      <c r="AP219" s="21" cm="1">
        <f t="array" ref="AP21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5211</v>
      </c>
      <c r="AQ21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0.76923076923076927</v>
      </c>
      <c r="AR219" s="21" cm="1">
        <f t="array" ref="AR21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5211</v>
      </c>
      <c r="AS21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0.76923076923076927</v>
      </c>
      <c r="AT219" s="21" cm="1">
        <f t="array" ref="AT21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5211</v>
      </c>
      <c r="AU21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0.76923076923076927</v>
      </c>
      <c r="AV219" s="21" cm="1">
        <f t="array" ref="AV21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5211</v>
      </c>
      <c r="AW21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19" s="41">
        <f>SUMIFS(Tabelle132[[#This Row],[FTE 01]:[SAL 12]],Tabelle132[[#Headers],[FTE 01]:[SAL 12]],"*" &amp; "SAL" &amp;"*")</f>
        <v>62532</v>
      </c>
    </row>
    <row r="220" spans="1:50" ht="20.100000000000001" customHeight="1" x14ac:dyDescent="0.25">
      <c r="A220" s="61" t="s">
        <v>264</v>
      </c>
      <c r="B220" s="113" t="s">
        <v>953</v>
      </c>
      <c r="C220" s="62" t="s">
        <v>53</v>
      </c>
      <c r="D220" s="107" t="s">
        <v>1216</v>
      </c>
      <c r="E220" s="108" t="s">
        <v>1216</v>
      </c>
      <c r="F220" s="63">
        <v>1036</v>
      </c>
      <c r="G220" s="111" t="str">
        <f>VLOOKUP(Tabelle132[[#This Row],[CC
(FIBU)]],INDEX!D:E,2,FALSE)</f>
        <v>Abteilung 28</v>
      </c>
      <c r="H220" s="117" t="s">
        <v>1279</v>
      </c>
      <c r="I220" s="64" t="s">
        <v>54</v>
      </c>
      <c r="J220" s="72">
        <v>41234</v>
      </c>
      <c r="K220" s="72"/>
      <c r="L220" s="73"/>
      <c r="M220" s="77">
        <v>2220</v>
      </c>
      <c r="N220" s="104" t="s">
        <v>1616</v>
      </c>
      <c r="O220" s="78">
        <v>41234</v>
      </c>
      <c r="P220" s="80"/>
      <c r="Q220" s="62" t="s">
        <v>55</v>
      </c>
      <c r="R220" s="5" t="str">
        <f ca="1">IF(Tabelle132[[#This Row],[STOPPED
ON]]&lt;&gt;"","STOPPED",IF(AND(Tabelle132[[#This Row],[ACT. VALID
TILL]]&lt;TODAY(),Tabelle132[[#This Row],[ACT. VALID
TILL]]&lt;&gt;""),"INACTIVE",IF(Tabelle132[[#This Row],[Employee]]="NN","RECRUITE",IF(Tabelle132[[#This Row],[ACT. VALID
FROM]]&gt;TODAY(),"INACTIVE","ACTIVE"))))</f>
        <v>ACTIVE</v>
      </c>
      <c r="S220" s="85"/>
      <c r="T220" s="85"/>
      <c r="U220" s="11">
        <f>COUNTIFS(Tabelle2[Function-
No.],Tabelle132[[#This Row],[FUNC.-NO]],Tabelle2[Pers-
No.],Tabelle132[[#This Row],[P-No.]])</f>
        <v>2</v>
      </c>
      <c r="V220" s="89">
        <v>16</v>
      </c>
      <c r="W220" s="11">
        <f>IF(Tabelle132[[#This Row],[WAZ2]]&gt;39,1,Tabelle132[[#This Row],[WAZ2]]/39)/IF(Tabelle132[[#This Row],[SPLIT]]="YES",2,1)</f>
        <v>0.41025641025641024</v>
      </c>
      <c r="X220" s="93">
        <v>5058</v>
      </c>
      <c r="Y22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0.41025641025641024</v>
      </c>
      <c r="Z220" s="21" cm="1">
        <f t="array" ref="Z22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5058</v>
      </c>
      <c r="AA22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0.61538461538461542</v>
      </c>
      <c r="AB220" s="21" cm="1">
        <f t="array" ref="AB22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2200.11</v>
      </c>
      <c r="AC22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0.61538461538461542</v>
      </c>
      <c r="AD220" s="21" cm="1">
        <f t="array" ref="AD22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2200.11</v>
      </c>
      <c r="AE22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0.61538461538461542</v>
      </c>
      <c r="AF220" s="21" cm="1">
        <f t="array" ref="AF22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2200.11</v>
      </c>
      <c r="AG22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0.61538461538461542</v>
      </c>
      <c r="AH220" s="21" cm="1">
        <f t="array" ref="AH22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2200.11</v>
      </c>
      <c r="AI22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0.61538461538461542</v>
      </c>
      <c r="AJ220" s="21" cm="1">
        <f t="array" ref="AJ22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2200.11</v>
      </c>
      <c r="AK22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0.61538461538461542</v>
      </c>
      <c r="AL220" s="21" cm="1">
        <f t="array" ref="AL22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2200.11</v>
      </c>
      <c r="AM22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0.61538461538461542</v>
      </c>
      <c r="AN220" s="21" cm="1">
        <f t="array" ref="AN22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2200.11</v>
      </c>
      <c r="AO22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0.61538461538461542</v>
      </c>
      <c r="AP220" s="21" cm="1">
        <f t="array" ref="AP22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2200.11</v>
      </c>
      <c r="AQ22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0.61538461538461542</v>
      </c>
      <c r="AR220" s="21" cm="1">
        <f t="array" ref="AR22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2200.11</v>
      </c>
      <c r="AS22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0.61538461538461542</v>
      </c>
      <c r="AT220" s="21" cm="1">
        <f t="array" ref="AT22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2200.11</v>
      </c>
      <c r="AU22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0.61538461538461542</v>
      </c>
      <c r="AV220" s="21" cm="1">
        <f t="array" ref="AV22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2200.11</v>
      </c>
      <c r="AW22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20" s="41">
        <f>SUMIFS(Tabelle132[[#This Row],[FTE 01]:[SAL 12]],Tabelle132[[#Headers],[FTE 01]:[SAL 12]],"*" &amp; "SAL" &amp;"*")</f>
        <v>29259.210000000006</v>
      </c>
    </row>
    <row r="221" spans="1:50" ht="20.100000000000001" customHeight="1" x14ac:dyDescent="0.25">
      <c r="A221" s="61" t="s">
        <v>268</v>
      </c>
      <c r="B221" s="113" t="s">
        <v>1092</v>
      </c>
      <c r="C221" s="62" t="s">
        <v>53</v>
      </c>
      <c r="D221" s="107" t="s">
        <v>1216</v>
      </c>
      <c r="E221" s="108" t="s">
        <v>1216</v>
      </c>
      <c r="F221" s="63">
        <v>1036</v>
      </c>
      <c r="G221" s="111" t="str">
        <f>VLOOKUP(Tabelle132[[#This Row],[CC
(FIBU)]],INDEX!D:E,2,FALSE)</f>
        <v>Abteilung 28</v>
      </c>
      <c r="H221" s="117" t="s">
        <v>1279</v>
      </c>
      <c r="I221" s="64" t="s">
        <v>54</v>
      </c>
      <c r="J221" s="72">
        <v>41306</v>
      </c>
      <c r="K221" s="72"/>
      <c r="L221" s="73"/>
      <c r="M221" s="77">
        <v>2222</v>
      </c>
      <c r="N221" s="104" t="s">
        <v>1618</v>
      </c>
      <c r="O221" s="78">
        <v>41306</v>
      </c>
      <c r="P221" s="80"/>
      <c r="Q221" s="62" t="s">
        <v>55</v>
      </c>
      <c r="R221" s="5" t="str">
        <f ca="1">IF(Tabelle132[[#This Row],[STOPPED
ON]]&lt;&gt;"","STOPPED",IF(AND(Tabelle132[[#This Row],[ACT. VALID
TILL]]&lt;TODAY(),Tabelle132[[#This Row],[ACT. VALID
TILL]]&lt;&gt;""),"INACTIVE",IF(Tabelle132[[#This Row],[Employee]]="NN","RECRUITE",IF(Tabelle132[[#This Row],[ACT. VALID
FROM]]&gt;TODAY(),"INACTIVE","ACTIVE"))))</f>
        <v>ACTIVE</v>
      </c>
      <c r="S221" s="85"/>
      <c r="T221" s="85"/>
      <c r="U221" s="11">
        <f>COUNTIFS(Tabelle2[Function-
No.],Tabelle132[[#This Row],[FUNC.-NO]],Tabelle2[Pers-
No.],Tabelle132[[#This Row],[P-No.]])</f>
        <v>1</v>
      </c>
      <c r="V221" s="89">
        <v>39</v>
      </c>
      <c r="W221" s="11">
        <f>IF(Tabelle132[[#This Row],[WAZ2]]&gt;39,1,Tabelle132[[#This Row],[WAZ2]]/39)/IF(Tabelle132[[#This Row],[SPLIT]]="YES",2,1)</f>
        <v>1</v>
      </c>
      <c r="X221" s="93">
        <v>5701</v>
      </c>
      <c r="Y22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21" s="21" cm="1">
        <f t="array" ref="Z22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5701</v>
      </c>
      <c r="AA22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21" s="21" cm="1">
        <f t="array" ref="AB22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5701</v>
      </c>
      <c r="AC22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21" s="21" cm="1">
        <f t="array" ref="AD22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8500</v>
      </c>
      <c r="AE22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21" s="21" cm="1">
        <f t="array" ref="AF22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8500</v>
      </c>
      <c r="AG22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21" s="21" cm="1">
        <f t="array" ref="AH22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8500</v>
      </c>
      <c r="AI22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21" s="21" cm="1">
        <f t="array" ref="AJ22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8500</v>
      </c>
      <c r="AK22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21" s="21" cm="1">
        <f t="array" ref="AL22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8500</v>
      </c>
      <c r="AM22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21" s="21" cm="1">
        <f t="array" ref="AN22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8500</v>
      </c>
      <c r="AO22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21" s="21" cm="1">
        <f t="array" ref="AP22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8500</v>
      </c>
      <c r="AQ22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21" s="21" cm="1">
        <f t="array" ref="AR22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8500</v>
      </c>
      <c r="AS22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21" s="21" cm="1">
        <f t="array" ref="AT22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8500</v>
      </c>
      <c r="AU22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21" s="21" cm="1">
        <f t="array" ref="AV22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8500</v>
      </c>
      <c r="AW22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21" s="41">
        <f>SUMIFS(Tabelle132[[#This Row],[FTE 01]:[SAL 12]],Tabelle132[[#Headers],[FTE 01]:[SAL 12]],"*" &amp; "SAL" &amp;"*")</f>
        <v>96402</v>
      </c>
    </row>
    <row r="222" spans="1:50" ht="20.100000000000001" customHeight="1" x14ac:dyDescent="0.25">
      <c r="A222" s="61" t="s">
        <v>263</v>
      </c>
      <c r="B222" s="113" t="s">
        <v>897</v>
      </c>
      <c r="C222" s="62" t="s">
        <v>53</v>
      </c>
      <c r="D222" s="107" t="s">
        <v>1216</v>
      </c>
      <c r="E222" s="108" t="s">
        <v>1216</v>
      </c>
      <c r="F222" s="63">
        <v>1036</v>
      </c>
      <c r="G222" s="111" t="str">
        <f>VLOOKUP(Tabelle132[[#This Row],[CC
(FIBU)]],INDEX!D:E,2,FALSE)</f>
        <v>Abteilung 28</v>
      </c>
      <c r="H222" s="117" t="s">
        <v>1279</v>
      </c>
      <c r="I222" s="64" t="s">
        <v>54</v>
      </c>
      <c r="J222" s="72">
        <v>42234</v>
      </c>
      <c r="K222" s="72"/>
      <c r="L222" s="73"/>
      <c r="M222" s="77">
        <v>2306</v>
      </c>
      <c r="N222" s="104" t="s">
        <v>1702</v>
      </c>
      <c r="O222" s="78">
        <v>42234</v>
      </c>
      <c r="P222" s="80"/>
      <c r="Q222" s="62" t="s">
        <v>55</v>
      </c>
      <c r="R222" s="5" t="str">
        <f ca="1">IF(Tabelle132[[#This Row],[STOPPED
ON]]&lt;&gt;"","STOPPED",IF(AND(Tabelle132[[#This Row],[ACT. VALID
TILL]]&lt;TODAY(),Tabelle132[[#This Row],[ACT. VALID
TILL]]&lt;&gt;""),"INACTIVE",IF(Tabelle132[[#This Row],[Employee]]="NN","RECRUITE",IF(Tabelle132[[#This Row],[ACT. VALID
FROM]]&gt;TODAY(),"INACTIVE","ACTIVE"))))</f>
        <v>ACTIVE</v>
      </c>
      <c r="S222" s="85"/>
      <c r="T222" s="85"/>
      <c r="U222" s="11">
        <f>COUNTIFS(Tabelle2[Function-
No.],Tabelle132[[#This Row],[FUNC.-NO]],Tabelle2[Pers-
No.],Tabelle132[[#This Row],[P-No.]])</f>
        <v>0</v>
      </c>
      <c r="V222" s="89">
        <v>39</v>
      </c>
      <c r="W222" s="11">
        <f>IF(Tabelle132[[#This Row],[WAZ2]]&gt;39,1,Tabelle132[[#This Row],[WAZ2]]/39)/IF(Tabelle132[[#This Row],[SPLIT]]="YES",2,1)</f>
        <v>1</v>
      </c>
      <c r="X222" s="93">
        <v>5553</v>
      </c>
      <c r="Y22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22" s="21" cm="1">
        <f t="array" ref="Z22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5553</v>
      </c>
      <c r="AA22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22" s="21" cm="1">
        <f t="array" ref="AB22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5553</v>
      </c>
      <c r="AC22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22" s="21" cm="1">
        <f t="array" ref="AD22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5553</v>
      </c>
      <c r="AE22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22" s="21" cm="1">
        <f t="array" ref="AF22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5553</v>
      </c>
      <c r="AG22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22" s="21" cm="1">
        <f t="array" ref="AH22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5553</v>
      </c>
      <c r="AI22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22" s="21" cm="1">
        <f t="array" ref="AJ22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5553</v>
      </c>
      <c r="AK22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22" s="21" cm="1">
        <f t="array" ref="AL22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5553</v>
      </c>
      <c r="AM22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22" s="21" cm="1">
        <f t="array" ref="AN22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5553</v>
      </c>
      <c r="AO22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22" s="21" cm="1">
        <f t="array" ref="AP22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5553</v>
      </c>
      <c r="AQ22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22" s="21" cm="1">
        <f t="array" ref="AR22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5553</v>
      </c>
      <c r="AS22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22" s="21" cm="1">
        <f t="array" ref="AT22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5553</v>
      </c>
      <c r="AU22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22" s="21" cm="1">
        <f t="array" ref="AV22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5553</v>
      </c>
      <c r="AW22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22" s="41">
        <f>SUMIFS(Tabelle132[[#This Row],[FTE 01]:[SAL 12]],Tabelle132[[#Headers],[FTE 01]:[SAL 12]],"*" &amp; "SAL" &amp;"*")</f>
        <v>66636</v>
      </c>
    </row>
    <row r="223" spans="1:50" ht="20.100000000000001" customHeight="1" x14ac:dyDescent="0.25">
      <c r="A223" s="61" t="s">
        <v>267</v>
      </c>
      <c r="B223" s="113" t="s">
        <v>1091</v>
      </c>
      <c r="C223" s="62" t="s">
        <v>53</v>
      </c>
      <c r="D223" s="107" t="s">
        <v>1216</v>
      </c>
      <c r="E223" s="108" t="s">
        <v>1216</v>
      </c>
      <c r="F223" s="63">
        <v>1036</v>
      </c>
      <c r="G223" s="111" t="str">
        <f>VLOOKUP(Tabelle132[[#This Row],[CC
(FIBU)]],INDEX!D:E,2,FALSE)</f>
        <v>Abteilung 28</v>
      </c>
      <c r="H223" s="117" t="s">
        <v>1279</v>
      </c>
      <c r="I223" s="64" t="s">
        <v>54</v>
      </c>
      <c r="J223" s="72">
        <v>42933</v>
      </c>
      <c r="K223" s="72"/>
      <c r="L223" s="73"/>
      <c r="M223" s="77">
        <v>2401</v>
      </c>
      <c r="N223" s="104" t="s">
        <v>1797</v>
      </c>
      <c r="O223" s="78">
        <v>42933</v>
      </c>
      <c r="P223" s="80"/>
      <c r="Q223" s="62" t="s">
        <v>55</v>
      </c>
      <c r="R223" s="5" t="str">
        <f ca="1">IF(Tabelle132[[#This Row],[STOPPED
ON]]&lt;&gt;"","STOPPED",IF(AND(Tabelle132[[#This Row],[ACT. VALID
TILL]]&lt;TODAY(),Tabelle132[[#This Row],[ACT. VALID
TILL]]&lt;&gt;""),"INACTIVE",IF(Tabelle132[[#This Row],[Employee]]="NN","RECRUITE",IF(Tabelle132[[#This Row],[ACT. VALID
FROM]]&gt;TODAY(),"INACTIVE","ACTIVE"))))</f>
        <v>ACTIVE</v>
      </c>
      <c r="S223" s="85"/>
      <c r="T223" s="85"/>
      <c r="U223" s="11">
        <f>COUNTIFS(Tabelle2[Function-
No.],Tabelle132[[#This Row],[FUNC.-NO]],Tabelle2[Pers-
No.],Tabelle132[[#This Row],[P-No.]])</f>
        <v>1</v>
      </c>
      <c r="V223" s="89">
        <v>39</v>
      </c>
      <c r="W223" s="11">
        <f>IF(Tabelle132[[#This Row],[WAZ2]]&gt;39,1,Tabelle132[[#This Row],[WAZ2]]/39)/IF(Tabelle132[[#This Row],[SPLIT]]="YES",2,1)</f>
        <v>1</v>
      </c>
      <c r="X223" s="93">
        <v>5642</v>
      </c>
      <c r="Y22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23" s="21" cm="1">
        <f t="array" ref="Z22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5642</v>
      </c>
      <c r="AA22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23" s="21" cm="1">
        <f t="array" ref="AB22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5642</v>
      </c>
      <c r="AC223"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223" s="21" cm="1">
        <f t="array" ref="AD22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5077.8</v>
      </c>
      <c r="AE22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23" s="21" cm="1">
        <f t="array" ref="AF22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728</v>
      </c>
      <c r="AG22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23" s="21" cm="1">
        <f t="array" ref="AH22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5642</v>
      </c>
      <c r="AI22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23" s="21" cm="1">
        <f t="array" ref="AJ22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5642</v>
      </c>
      <c r="AK22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23" s="21" cm="1">
        <f t="array" ref="AL22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5642</v>
      </c>
      <c r="AM22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23" s="21" cm="1">
        <f t="array" ref="AN22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5642</v>
      </c>
      <c r="AO22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23" s="21" cm="1">
        <f t="array" ref="AP22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5642</v>
      </c>
      <c r="AQ22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23" s="21" cm="1">
        <f t="array" ref="AR22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5642</v>
      </c>
      <c r="AS22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23" s="21" cm="1">
        <f t="array" ref="AT22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5642</v>
      </c>
      <c r="AU22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23" s="21" cm="1">
        <f t="array" ref="AV22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5642</v>
      </c>
      <c r="AW22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23" s="41">
        <f>SUMIFS(Tabelle132[[#This Row],[FTE 01]:[SAL 12]],Tabelle132[[#Headers],[FTE 01]:[SAL 12]],"*" &amp; "SAL" &amp;"*")</f>
        <v>62225.8</v>
      </c>
    </row>
    <row r="224" spans="1:50" ht="20.100000000000001" customHeight="1" x14ac:dyDescent="0.25">
      <c r="A224" s="61" t="s">
        <v>224</v>
      </c>
      <c r="B224" s="113" t="s">
        <v>932</v>
      </c>
      <c r="C224" s="62" t="s">
        <v>53</v>
      </c>
      <c r="D224" s="107" t="s">
        <v>1216</v>
      </c>
      <c r="E224" s="108" t="s">
        <v>1216</v>
      </c>
      <c r="F224" s="63">
        <v>1036</v>
      </c>
      <c r="G224" s="111" t="str">
        <f>VLOOKUP(Tabelle132[[#This Row],[CC
(FIBU)]],INDEX!D:E,2,FALSE)</f>
        <v>Abteilung 28</v>
      </c>
      <c r="H224" s="117" t="s">
        <v>1300</v>
      </c>
      <c r="I224" s="64" t="s">
        <v>54</v>
      </c>
      <c r="J224" s="72">
        <v>33939</v>
      </c>
      <c r="K224" s="72"/>
      <c r="L224" s="73"/>
      <c r="M224" s="77">
        <v>2454</v>
      </c>
      <c r="N224" s="104" t="s">
        <v>1850</v>
      </c>
      <c r="O224" s="78">
        <v>33939</v>
      </c>
      <c r="P224" s="80"/>
      <c r="Q224" s="62" t="s">
        <v>294</v>
      </c>
      <c r="R224" s="5" t="str">
        <f ca="1">IF(Tabelle132[[#This Row],[STOPPED
ON]]&lt;&gt;"","STOPPED",IF(AND(Tabelle132[[#This Row],[ACT. VALID
TILL]]&lt;TODAY(),Tabelle132[[#This Row],[ACT. VALID
TILL]]&lt;&gt;""),"INACTIVE",IF(Tabelle132[[#This Row],[Employee]]="NN","RECRUITE",IF(Tabelle132[[#This Row],[ACT. VALID
FROM]]&gt;TODAY(),"INACTIVE","ACTIVE"))))</f>
        <v>ACTIVE</v>
      </c>
      <c r="S224" s="85"/>
      <c r="T224" s="85"/>
      <c r="U224" s="11">
        <f>COUNTIFS(Tabelle2[Function-
No.],Tabelle132[[#This Row],[FUNC.-NO]],Tabelle2[Pers-
No.],Tabelle132[[#This Row],[P-No.]])</f>
        <v>0</v>
      </c>
      <c r="V224" s="89">
        <v>0</v>
      </c>
      <c r="W224" s="11">
        <f>IF(Tabelle132[[#This Row],[WAZ2]]&gt;39,1,Tabelle132[[#This Row],[WAZ2]]/39)/IF(Tabelle132[[#This Row],[SPLIT]]="YES",2,1)</f>
        <v>0</v>
      </c>
      <c r="X224" s="93">
        <v>0</v>
      </c>
      <c r="Y22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24" s="21" cm="1">
        <f t="array" ref="Z22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2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24" s="21" cm="1">
        <f t="array" ref="AB22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2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24" s="21" cm="1">
        <f t="array" ref="AD22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2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24" s="21" cm="1">
        <f t="array" ref="AF22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2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224" s="21" cm="1">
        <f t="array" ref="AH22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2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224" s="21" cm="1">
        <f t="array" ref="AJ22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2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224" s="21" cm="1">
        <f t="array" ref="AL22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22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224" s="21" cm="1">
        <f t="array" ref="AN22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2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224" s="21" cm="1">
        <f t="array" ref="AP22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2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224" s="21" cm="1">
        <f t="array" ref="AR22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2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224" s="21" cm="1">
        <f t="array" ref="AT22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2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224" s="21" cm="1">
        <f t="array" ref="AV22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2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24" s="41">
        <f>SUMIFS(Tabelle132[[#This Row],[FTE 01]:[SAL 12]],Tabelle132[[#Headers],[FTE 01]:[SAL 12]],"*" &amp; "SAL" &amp;"*")</f>
        <v>0</v>
      </c>
    </row>
    <row r="225" spans="1:50" ht="20.100000000000001" customHeight="1" x14ac:dyDescent="0.25">
      <c r="A225" s="61" t="s">
        <v>265</v>
      </c>
      <c r="B225" s="113" t="s">
        <v>1051</v>
      </c>
      <c r="C225" s="62" t="s">
        <v>53</v>
      </c>
      <c r="D225" s="107" t="s">
        <v>1216</v>
      </c>
      <c r="E225" s="108" t="s">
        <v>1216</v>
      </c>
      <c r="F225" s="63">
        <v>1036</v>
      </c>
      <c r="G225" s="111" t="str">
        <f>VLOOKUP(Tabelle132[[#This Row],[CC
(FIBU)]],INDEX!D:E,2,FALSE)</f>
        <v>Abteilung 28</v>
      </c>
      <c r="H225" s="117" t="s">
        <v>1279</v>
      </c>
      <c r="I225" s="64" t="s">
        <v>54</v>
      </c>
      <c r="J225" s="72">
        <v>43191</v>
      </c>
      <c r="K225" s="72"/>
      <c r="L225" s="73"/>
      <c r="M225" s="77">
        <v>2473</v>
      </c>
      <c r="N225" s="104" t="s">
        <v>1869</v>
      </c>
      <c r="O225" s="78">
        <v>43191</v>
      </c>
      <c r="P225" s="80"/>
      <c r="Q225" s="62" t="s">
        <v>55</v>
      </c>
      <c r="R225" s="5" t="str">
        <f ca="1">IF(Tabelle132[[#This Row],[STOPPED
ON]]&lt;&gt;"","STOPPED",IF(AND(Tabelle132[[#This Row],[ACT. VALID
TILL]]&lt;TODAY(),Tabelle132[[#This Row],[ACT. VALID
TILL]]&lt;&gt;""),"INACTIVE",IF(Tabelle132[[#This Row],[Employee]]="NN","RECRUITE",IF(Tabelle132[[#This Row],[ACT. VALID
FROM]]&gt;TODAY(),"INACTIVE","ACTIVE"))))</f>
        <v>ACTIVE</v>
      </c>
      <c r="S225" s="85"/>
      <c r="T225" s="85"/>
      <c r="U225" s="11">
        <f>COUNTIFS(Tabelle2[Function-
No.],Tabelle132[[#This Row],[FUNC.-NO]],Tabelle2[Pers-
No.],Tabelle132[[#This Row],[P-No.]])</f>
        <v>1</v>
      </c>
      <c r="V225" s="89">
        <v>39</v>
      </c>
      <c r="W225" s="11">
        <f>IF(Tabelle132[[#This Row],[WAZ2]]&gt;39,1,Tabelle132[[#This Row],[WAZ2]]/39)/IF(Tabelle132[[#This Row],[SPLIT]]="YES",2,1)</f>
        <v>1</v>
      </c>
      <c r="X225" s="93">
        <v>5616</v>
      </c>
      <c r="Y22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25" s="21" cm="1">
        <f t="array" ref="Z22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5616</v>
      </c>
      <c r="AA22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25" s="21" cm="1">
        <f t="array" ref="AB22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5616</v>
      </c>
      <c r="AC225"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225" s="21" cm="1">
        <f t="array" ref="AD22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3931.2</v>
      </c>
      <c r="AE22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25" s="21" cm="1">
        <f t="array" ref="AF22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1811.6129032258068</v>
      </c>
      <c r="AG22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25" s="21" cm="1">
        <f t="array" ref="AH22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5616</v>
      </c>
      <c r="AI22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25" s="21" cm="1">
        <f t="array" ref="AJ22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5616</v>
      </c>
      <c r="AK22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25" s="21" cm="1">
        <f t="array" ref="AL22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5616</v>
      </c>
      <c r="AM22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25" s="21" cm="1">
        <f t="array" ref="AN22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5616</v>
      </c>
      <c r="AO22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25" s="21" cm="1">
        <f t="array" ref="AP22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5616</v>
      </c>
      <c r="AQ22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25" s="21" cm="1">
        <f t="array" ref="AR22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5616</v>
      </c>
      <c r="AS22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25" s="21" cm="1">
        <f t="array" ref="AT22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5616</v>
      </c>
      <c r="AU22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25" s="21" cm="1">
        <f t="array" ref="AV22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5616</v>
      </c>
      <c r="AW22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25" s="41">
        <f>SUMIFS(Tabelle132[[#This Row],[FTE 01]:[SAL 12]],Tabelle132[[#Headers],[FTE 01]:[SAL 12]],"*" &amp; "SAL" &amp;"*")</f>
        <v>61902.812903225808</v>
      </c>
    </row>
    <row r="226" spans="1:50" ht="20.100000000000001" customHeight="1" x14ac:dyDescent="0.25">
      <c r="A226" s="61" t="s">
        <v>512</v>
      </c>
      <c r="B226" s="113" t="s">
        <v>1050</v>
      </c>
      <c r="C226" s="62" t="s">
        <v>237</v>
      </c>
      <c r="D226" s="107" t="s">
        <v>1216</v>
      </c>
      <c r="E226" s="108" t="s">
        <v>1216</v>
      </c>
      <c r="F226" s="63">
        <v>1036</v>
      </c>
      <c r="G226" s="111" t="str">
        <f>VLOOKUP(Tabelle132[[#This Row],[CC
(FIBU)]],INDEX!D:E,2,FALSE)</f>
        <v>Abteilung 28</v>
      </c>
      <c r="H226" s="117" t="s">
        <v>1279</v>
      </c>
      <c r="I226" s="64" t="s">
        <v>54</v>
      </c>
      <c r="J226" s="72">
        <v>44256</v>
      </c>
      <c r="K226" s="72"/>
      <c r="L226" s="73"/>
      <c r="M226" s="77">
        <v>2707</v>
      </c>
      <c r="N226" s="104" t="s">
        <v>2103</v>
      </c>
      <c r="O226" s="78">
        <v>44256</v>
      </c>
      <c r="P226" s="80"/>
      <c r="Q226" s="62" t="s">
        <v>55</v>
      </c>
      <c r="R226" s="5" t="str">
        <f ca="1">IF(Tabelle132[[#This Row],[STOPPED
ON]]&lt;&gt;"","STOPPED",IF(AND(Tabelle132[[#This Row],[ACT. VALID
TILL]]&lt;TODAY(),Tabelle132[[#This Row],[ACT. VALID
TILL]]&lt;&gt;""),"INACTIVE",IF(Tabelle132[[#This Row],[Employee]]="NN","RECRUITE",IF(Tabelle132[[#This Row],[ACT. VALID
FROM]]&gt;TODAY(),"INACTIVE","ACTIVE"))))</f>
        <v>ACTIVE</v>
      </c>
      <c r="S226" s="85"/>
      <c r="T226" s="85"/>
      <c r="U226" s="11">
        <f>COUNTIFS(Tabelle2[Function-
No.],Tabelle132[[#This Row],[FUNC.-NO]],Tabelle2[Pers-
No.],Tabelle132[[#This Row],[P-No.]])</f>
        <v>0</v>
      </c>
      <c r="V226" s="89">
        <v>39</v>
      </c>
      <c r="W226" s="11">
        <f>IF(Tabelle132[[#This Row],[WAZ2]]&gt;39,1,Tabelle132[[#This Row],[WAZ2]]/39)/IF(Tabelle132[[#This Row],[SPLIT]]="YES",2,1)</f>
        <v>1</v>
      </c>
      <c r="X226" s="93">
        <v>5525</v>
      </c>
      <c r="Y22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26" s="21" cm="1">
        <f t="array" ref="Z22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5525</v>
      </c>
      <c r="AA22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26" s="21" cm="1">
        <f t="array" ref="AB22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5525</v>
      </c>
      <c r="AC22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26" s="21" cm="1">
        <f t="array" ref="AD22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5525</v>
      </c>
      <c r="AE22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26" s="21" cm="1">
        <f t="array" ref="AF22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5525</v>
      </c>
      <c r="AG22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26" s="21" cm="1">
        <f t="array" ref="AH22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5525</v>
      </c>
      <c r="AI22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26" s="21" cm="1">
        <f t="array" ref="AJ22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5525</v>
      </c>
      <c r="AK22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26" s="21" cm="1">
        <f t="array" ref="AL22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5525</v>
      </c>
      <c r="AM22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26" s="21" cm="1">
        <f t="array" ref="AN22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5525</v>
      </c>
      <c r="AO22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26" s="21" cm="1">
        <f t="array" ref="AP22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5525</v>
      </c>
      <c r="AQ22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26" s="21" cm="1">
        <f t="array" ref="AR22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5525</v>
      </c>
      <c r="AS22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26" s="21" cm="1">
        <f t="array" ref="AT22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5525</v>
      </c>
      <c r="AU22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26" s="21" cm="1">
        <f t="array" ref="AV22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5525</v>
      </c>
      <c r="AW22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26" s="41">
        <f>SUMIFS(Tabelle132[[#This Row],[FTE 01]:[SAL 12]],Tabelle132[[#Headers],[FTE 01]:[SAL 12]],"*" &amp; "SAL" &amp;"*")</f>
        <v>66300</v>
      </c>
    </row>
    <row r="227" spans="1:50" ht="20.100000000000001" customHeight="1" x14ac:dyDescent="0.25">
      <c r="A227" s="70" t="s">
        <v>795</v>
      </c>
      <c r="B227" s="113" t="s">
        <v>1007</v>
      </c>
      <c r="C227" s="69"/>
      <c r="D227" s="107" t="s">
        <v>1216</v>
      </c>
      <c r="E227" s="108" t="s">
        <v>1216</v>
      </c>
      <c r="F227" s="63">
        <v>1036</v>
      </c>
      <c r="G227" s="111" t="str">
        <f>VLOOKUP(Tabelle132[[#This Row],[CC
(FIBU)]],INDEX!D:E,2,FALSE)</f>
        <v>Abteilung 28</v>
      </c>
      <c r="H227" s="117" t="s">
        <v>1279</v>
      </c>
      <c r="I227" s="64" t="s">
        <v>54</v>
      </c>
      <c r="J227" s="72">
        <v>44348</v>
      </c>
      <c r="K227" s="72">
        <v>44712</v>
      </c>
      <c r="L227" s="73"/>
      <c r="M227" s="77">
        <v>2723</v>
      </c>
      <c r="N227" s="104" t="s">
        <v>2119</v>
      </c>
      <c r="O227" s="78">
        <v>44348</v>
      </c>
      <c r="P227" s="80">
        <v>44712</v>
      </c>
      <c r="Q227" s="62" t="s">
        <v>55</v>
      </c>
      <c r="R227" s="5" t="str">
        <f ca="1">IF(Tabelle132[[#This Row],[STOPPED
ON]]&lt;&gt;"","STOPPED",IF(AND(Tabelle132[[#This Row],[ACT. VALID
TILL]]&lt;TODAY(),Tabelle132[[#This Row],[ACT. VALID
TILL]]&lt;&gt;""),"INACTIVE",IF(Tabelle132[[#This Row],[Employee]]="NN","RECRUITE",IF(Tabelle132[[#This Row],[ACT. VALID
FROM]]&gt;TODAY(),"INACTIVE","ACTIVE"))))</f>
        <v>ACTIVE</v>
      </c>
      <c r="S227" s="85"/>
      <c r="T227" s="85"/>
      <c r="U227" s="11">
        <f>COUNTIFS(Tabelle2[Function-
No.],Tabelle132[[#This Row],[FUNC.-NO]],Tabelle2[Pers-
No.],Tabelle132[[#This Row],[P-No.]])</f>
        <v>0</v>
      </c>
      <c r="V227" s="89">
        <v>39</v>
      </c>
      <c r="W227" s="11">
        <f>IF(Tabelle132[[#This Row],[WAZ2]]&gt;39,1,Tabelle132[[#This Row],[WAZ2]]/39)/IF(Tabelle132[[#This Row],[SPLIT]]="YES",2,1)</f>
        <v>1</v>
      </c>
      <c r="X227" s="93">
        <v>5646</v>
      </c>
      <c r="Y22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27" s="21" cm="1">
        <f t="array" ref="Z22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2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27" s="21" cm="1">
        <f t="array" ref="AB22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2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27" s="21" cm="1">
        <f t="array" ref="AD22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5646</v>
      </c>
      <c r="AE22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27" s="21" cm="1">
        <f t="array" ref="AF22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5646</v>
      </c>
      <c r="AG22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27" s="21" cm="1">
        <f t="array" ref="AH22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5646</v>
      </c>
      <c r="AI22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27" s="21" cm="1">
        <f t="array" ref="AJ22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5646</v>
      </c>
      <c r="AK22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27" s="21" cm="1">
        <f t="array" ref="AL22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5646</v>
      </c>
      <c r="AM22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27" s="21" cm="1">
        <f t="array" ref="AN22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5646</v>
      </c>
      <c r="AO22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27" s="21" cm="1">
        <f t="array" ref="AP22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5646</v>
      </c>
      <c r="AQ22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27" s="21" cm="1">
        <f t="array" ref="AR22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5646</v>
      </c>
      <c r="AS22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27" s="21" cm="1">
        <f t="array" ref="AT22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5646</v>
      </c>
      <c r="AU22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27" s="21" cm="1">
        <f t="array" ref="AV22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5646</v>
      </c>
      <c r="AW22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27" s="41">
        <f>SUMIFS(Tabelle132[[#This Row],[FTE 01]:[SAL 12]],Tabelle132[[#Headers],[FTE 01]:[SAL 12]],"*" &amp; "SAL" &amp;"*")</f>
        <v>56460</v>
      </c>
    </row>
    <row r="228" spans="1:50" ht="20.100000000000001" customHeight="1" x14ac:dyDescent="0.25">
      <c r="A228" s="61" t="s">
        <v>266</v>
      </c>
      <c r="B228" s="114" t="s">
        <v>1060</v>
      </c>
      <c r="C228" s="62" t="s">
        <v>53</v>
      </c>
      <c r="D228" s="107" t="s">
        <v>1216</v>
      </c>
      <c r="E228" s="108" t="s">
        <v>1216</v>
      </c>
      <c r="F228" s="63">
        <v>1036</v>
      </c>
      <c r="G228" s="111" t="str">
        <f>VLOOKUP(Tabelle132[[#This Row],[CC
(FIBU)]],INDEX!D:E,2,FALSE)</f>
        <v>Abteilung 28</v>
      </c>
      <c r="H228" s="117" t="s">
        <v>1279</v>
      </c>
      <c r="I228" s="71" t="s">
        <v>54</v>
      </c>
      <c r="J228" s="72">
        <v>44409</v>
      </c>
      <c r="K228" s="72"/>
      <c r="L228" s="73"/>
      <c r="M228" s="77" t="s">
        <v>239</v>
      </c>
      <c r="N228" s="104" t="s">
        <v>240</v>
      </c>
      <c r="O228" s="78"/>
      <c r="P228" s="80"/>
      <c r="Q228" s="62" t="s">
        <v>55</v>
      </c>
      <c r="R228" s="5" t="str">
        <f ca="1">IF(Tabelle132[[#This Row],[STOPPED
ON]]&lt;&gt;"","STOPPED",IF(AND(Tabelle132[[#This Row],[ACT. VALID
TILL]]&lt;TODAY(),Tabelle132[[#This Row],[ACT. VALID
TILL]]&lt;&gt;""),"INACTIVE",IF(Tabelle132[[#This Row],[Employee]]="NN","RECRUITE",IF(Tabelle132[[#This Row],[ACT. VALID
FROM]]&gt;TODAY(),"INACTIVE","ACTIVE"))))</f>
        <v>RECRUITE</v>
      </c>
      <c r="S228" s="85"/>
      <c r="T228" s="85"/>
      <c r="U228" s="11">
        <f>COUNTIFS(Tabelle2[Function-
No.],Tabelle132[[#This Row],[FUNC.-NO]],Tabelle2[Pers-
No.],Tabelle132[[#This Row],[P-No.]])</f>
        <v>0</v>
      </c>
      <c r="V228" s="89">
        <v>39</v>
      </c>
      <c r="W228" s="11">
        <f>IF(Tabelle132[[#This Row],[WAZ2]]&gt;39,1,Tabelle132[[#This Row],[WAZ2]]/39)/IF(Tabelle132[[#This Row],[SPLIT]]="YES",2,1)</f>
        <v>1</v>
      </c>
      <c r="X228" s="93">
        <v>5439</v>
      </c>
      <c r="Y22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28" s="21" cm="1">
        <f t="array" ref="Z22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2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28" s="21" cm="1">
        <f t="array" ref="AB22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2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28" s="21" cm="1">
        <f t="array" ref="AD22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2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28" s="21" cm="1">
        <f t="array" ref="AF22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2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28" s="21" cm="1">
        <f t="array" ref="AH22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5439</v>
      </c>
      <c r="AI22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28" s="21" cm="1">
        <f t="array" ref="AJ22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5439</v>
      </c>
      <c r="AK22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28" s="21" cm="1">
        <f t="array" ref="AL22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5439</v>
      </c>
      <c r="AM22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28" s="21" cm="1">
        <f t="array" ref="AN22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5439</v>
      </c>
      <c r="AO22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28" s="21" cm="1">
        <f t="array" ref="AP22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5439</v>
      </c>
      <c r="AQ22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28" s="21" cm="1">
        <f t="array" ref="AR22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5439</v>
      </c>
      <c r="AS22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28" s="21" cm="1">
        <f t="array" ref="AT22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5439</v>
      </c>
      <c r="AU22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28" s="21" cm="1">
        <f t="array" ref="AV22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5439</v>
      </c>
      <c r="AW22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28" s="41">
        <f>SUMIFS(Tabelle132[[#This Row],[FTE 01]:[SAL 12]],Tabelle132[[#Headers],[FTE 01]:[SAL 12]],"*" &amp; "SAL" &amp;"*")</f>
        <v>43512</v>
      </c>
    </row>
    <row r="229" spans="1:50" ht="20.100000000000001" customHeight="1" x14ac:dyDescent="0.25">
      <c r="A229" s="61" t="s">
        <v>271</v>
      </c>
      <c r="B229" s="113" t="s">
        <v>1194</v>
      </c>
      <c r="C229" s="62" t="s">
        <v>53</v>
      </c>
      <c r="D229" s="107" t="s">
        <v>1216</v>
      </c>
      <c r="E229" s="108" t="s">
        <v>1216</v>
      </c>
      <c r="F229" s="63">
        <v>1037</v>
      </c>
      <c r="G229" s="111" t="str">
        <f>VLOOKUP(Tabelle132[[#This Row],[CC
(FIBU)]],INDEX!D:E,2,FALSE)</f>
        <v>Abteilung 16</v>
      </c>
      <c r="H229" s="117" t="s">
        <v>1296</v>
      </c>
      <c r="I229" s="64" t="s">
        <v>54</v>
      </c>
      <c r="J229" s="72">
        <v>40940</v>
      </c>
      <c r="K229" s="72"/>
      <c r="L229" s="73"/>
      <c r="M229" s="77">
        <v>2198</v>
      </c>
      <c r="N229" s="104" t="s">
        <v>1594</v>
      </c>
      <c r="O229" s="78">
        <v>40940</v>
      </c>
      <c r="P229" s="80"/>
      <c r="Q229" s="62" t="s">
        <v>55</v>
      </c>
      <c r="R229" s="5" t="str">
        <f ca="1">IF(Tabelle132[[#This Row],[STOPPED
ON]]&lt;&gt;"","STOPPED",IF(AND(Tabelle132[[#This Row],[ACT. VALID
TILL]]&lt;TODAY(),Tabelle132[[#This Row],[ACT. VALID
TILL]]&lt;&gt;""),"INACTIVE",IF(Tabelle132[[#This Row],[Employee]]="NN","RECRUITE",IF(Tabelle132[[#This Row],[ACT. VALID
FROM]]&gt;TODAY(),"INACTIVE","ACTIVE"))))</f>
        <v>ACTIVE</v>
      </c>
      <c r="S229" s="85"/>
      <c r="T229" s="85"/>
      <c r="U229" s="11">
        <f>COUNTIFS(Tabelle2[Function-
No.],Tabelle132[[#This Row],[FUNC.-NO]],Tabelle2[Pers-
No.],Tabelle132[[#This Row],[P-No.]])</f>
        <v>0</v>
      </c>
      <c r="V229" s="89">
        <v>39</v>
      </c>
      <c r="W229" s="11">
        <f>IF(Tabelle132[[#This Row],[WAZ2]]&gt;39,1,Tabelle132[[#This Row],[WAZ2]]/39)/IF(Tabelle132[[#This Row],[SPLIT]]="YES",2,1)</f>
        <v>1</v>
      </c>
      <c r="X229" s="93">
        <v>5476</v>
      </c>
      <c r="Y22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29" s="21" cm="1">
        <f t="array" ref="Z22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5476</v>
      </c>
      <c r="AA22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29" s="21" cm="1">
        <f t="array" ref="AB22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5476</v>
      </c>
      <c r="AC22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29" s="21" cm="1">
        <f t="array" ref="AD22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5476</v>
      </c>
      <c r="AE22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29" s="21" cm="1">
        <f t="array" ref="AF22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5476</v>
      </c>
      <c r="AG22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29" s="21" cm="1">
        <f t="array" ref="AH22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5476</v>
      </c>
      <c r="AI22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29" s="21" cm="1">
        <f t="array" ref="AJ22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5476</v>
      </c>
      <c r="AK22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29" s="21" cm="1">
        <f t="array" ref="AL22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5476</v>
      </c>
      <c r="AM22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29" s="21" cm="1">
        <f t="array" ref="AN22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5476</v>
      </c>
      <c r="AO22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29" s="21" cm="1">
        <f t="array" ref="AP22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5476</v>
      </c>
      <c r="AQ22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29" s="21" cm="1">
        <f t="array" ref="AR22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5476</v>
      </c>
      <c r="AS22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29" s="21" cm="1">
        <f t="array" ref="AT22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5476</v>
      </c>
      <c r="AU22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29" s="21" cm="1">
        <f t="array" ref="AV22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5476</v>
      </c>
      <c r="AW22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29" s="41">
        <f>SUMIFS(Tabelle132[[#This Row],[FTE 01]:[SAL 12]],Tabelle132[[#Headers],[FTE 01]:[SAL 12]],"*" &amp; "SAL" &amp;"*")</f>
        <v>65712</v>
      </c>
    </row>
    <row r="230" spans="1:50" ht="20.100000000000001" customHeight="1" x14ac:dyDescent="0.25">
      <c r="A230" s="61" t="s">
        <v>269</v>
      </c>
      <c r="B230" s="113" t="s">
        <v>1018</v>
      </c>
      <c r="C230" s="62" t="s">
        <v>53</v>
      </c>
      <c r="D230" s="107" t="s">
        <v>1216</v>
      </c>
      <c r="E230" s="108" t="s">
        <v>1216</v>
      </c>
      <c r="F230" s="63">
        <v>1037</v>
      </c>
      <c r="G230" s="111" t="str">
        <f>VLOOKUP(Tabelle132[[#This Row],[CC
(FIBU)]],INDEX!D:E,2,FALSE)</f>
        <v>Abteilung 16</v>
      </c>
      <c r="H230" s="117" t="s">
        <v>1279</v>
      </c>
      <c r="I230" s="64" t="s">
        <v>54</v>
      </c>
      <c r="J230" s="72">
        <v>42309</v>
      </c>
      <c r="K230" s="72"/>
      <c r="L230" s="73"/>
      <c r="M230" s="77">
        <v>2326</v>
      </c>
      <c r="N230" s="104" t="s">
        <v>1722</v>
      </c>
      <c r="O230" s="78">
        <v>42309</v>
      </c>
      <c r="P230" s="80"/>
      <c r="Q230" s="62" t="s">
        <v>55</v>
      </c>
      <c r="R230" s="5" t="str">
        <f ca="1">IF(Tabelle132[[#This Row],[STOPPED
ON]]&lt;&gt;"","STOPPED",IF(AND(Tabelle132[[#This Row],[ACT. VALID
TILL]]&lt;TODAY(),Tabelle132[[#This Row],[ACT. VALID
TILL]]&lt;&gt;""),"INACTIVE",IF(Tabelle132[[#This Row],[Employee]]="NN","RECRUITE",IF(Tabelle132[[#This Row],[ACT. VALID
FROM]]&gt;TODAY(),"INACTIVE","ACTIVE"))))</f>
        <v>ACTIVE</v>
      </c>
      <c r="S230" s="85"/>
      <c r="T230" s="85"/>
      <c r="U230" s="11">
        <f>COUNTIFS(Tabelle2[Function-
No.],Tabelle132[[#This Row],[FUNC.-NO]],Tabelle2[Pers-
No.],Tabelle132[[#This Row],[P-No.]])</f>
        <v>0</v>
      </c>
      <c r="V230" s="89">
        <v>39</v>
      </c>
      <c r="W230" s="11">
        <f>IF(Tabelle132[[#This Row],[WAZ2]]&gt;39,1,Tabelle132[[#This Row],[WAZ2]]/39)/IF(Tabelle132[[#This Row],[SPLIT]]="YES",2,1)</f>
        <v>1</v>
      </c>
      <c r="X230" s="93">
        <v>5669</v>
      </c>
      <c r="Y23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30" s="21" cm="1">
        <f t="array" ref="Z23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5669</v>
      </c>
      <c r="AA23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30" s="21" cm="1">
        <f t="array" ref="AB23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5669</v>
      </c>
      <c r="AC23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30" s="21" cm="1">
        <f t="array" ref="AD23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5669</v>
      </c>
      <c r="AE23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30" s="21" cm="1">
        <f t="array" ref="AF23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5669</v>
      </c>
      <c r="AG23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30" s="21" cm="1">
        <f t="array" ref="AH23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5669</v>
      </c>
      <c r="AI23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30" s="21" cm="1">
        <f t="array" ref="AJ23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5669</v>
      </c>
      <c r="AK23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30" s="21" cm="1">
        <f t="array" ref="AL23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5669</v>
      </c>
      <c r="AM23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30" s="21" cm="1">
        <f t="array" ref="AN23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5669</v>
      </c>
      <c r="AO23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30" s="21" cm="1">
        <f t="array" ref="AP23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5669</v>
      </c>
      <c r="AQ23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30" s="21" cm="1">
        <f t="array" ref="AR23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5669</v>
      </c>
      <c r="AS23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30" s="21" cm="1">
        <f t="array" ref="AT23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5669</v>
      </c>
      <c r="AU23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30" s="21" cm="1">
        <f t="array" ref="AV23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5669</v>
      </c>
      <c r="AW23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30" s="41">
        <f>SUMIFS(Tabelle132[[#This Row],[FTE 01]:[SAL 12]],Tabelle132[[#Headers],[FTE 01]:[SAL 12]],"*" &amp; "SAL" &amp;"*")</f>
        <v>68028</v>
      </c>
    </row>
    <row r="231" spans="1:50" ht="20.100000000000001" customHeight="1" x14ac:dyDescent="0.25">
      <c r="A231" s="61" t="s">
        <v>272</v>
      </c>
      <c r="B231" s="113" t="s">
        <v>1194</v>
      </c>
      <c r="C231" s="62" t="s">
        <v>53</v>
      </c>
      <c r="D231" s="107" t="s">
        <v>1216</v>
      </c>
      <c r="E231" s="108" t="s">
        <v>1216</v>
      </c>
      <c r="F231" s="63">
        <v>1037</v>
      </c>
      <c r="G231" s="111" t="str">
        <f>VLOOKUP(Tabelle132[[#This Row],[CC
(FIBU)]],INDEX!D:E,2,FALSE)</f>
        <v>Abteilung 16</v>
      </c>
      <c r="H231" s="117" t="s">
        <v>1296</v>
      </c>
      <c r="I231" s="64" t="s">
        <v>54</v>
      </c>
      <c r="J231" s="72">
        <v>43101</v>
      </c>
      <c r="K231" s="72">
        <v>44316</v>
      </c>
      <c r="L231" s="73"/>
      <c r="M231" s="77">
        <v>2433</v>
      </c>
      <c r="N231" s="104" t="s">
        <v>1829</v>
      </c>
      <c r="O231" s="78">
        <v>43101</v>
      </c>
      <c r="P231" s="80">
        <v>44316</v>
      </c>
      <c r="Q231" s="62" t="s">
        <v>55</v>
      </c>
      <c r="R231" s="5" t="str">
        <f ca="1">IF(Tabelle132[[#This Row],[STOPPED
ON]]&lt;&gt;"","STOPPED",IF(AND(Tabelle132[[#This Row],[ACT. VALID
TILL]]&lt;TODAY(),Tabelle132[[#This Row],[ACT. VALID
TILL]]&lt;&gt;""),"INACTIVE",IF(Tabelle132[[#This Row],[Employee]]="NN","RECRUITE",IF(Tabelle132[[#This Row],[ACT. VALID
FROM]]&gt;TODAY(),"INACTIVE","ACTIVE"))))</f>
        <v>INACTIVE</v>
      </c>
      <c r="S231" s="85"/>
      <c r="T231" s="85"/>
      <c r="U231" s="11">
        <f>COUNTIFS(Tabelle2[Function-
No.],Tabelle132[[#This Row],[FUNC.-NO]],Tabelle2[Pers-
No.],Tabelle132[[#This Row],[P-No.]])</f>
        <v>0</v>
      </c>
      <c r="V231" s="89">
        <v>39</v>
      </c>
      <c r="W231" s="11">
        <f>IF(Tabelle132[[#This Row],[WAZ2]]&gt;39,1,Tabelle132[[#This Row],[WAZ2]]/39)/IF(Tabelle132[[#This Row],[SPLIT]]="YES",2,1)</f>
        <v>1</v>
      </c>
      <c r="X231" s="93">
        <v>5548</v>
      </c>
      <c r="Y23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31" s="21" cm="1">
        <f t="array" ref="Z23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5548</v>
      </c>
      <c r="AA23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31" s="21" cm="1">
        <f t="array" ref="AB23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3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31" s="21" cm="1">
        <f t="array" ref="AD23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3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31" s="21" cm="1">
        <f t="array" ref="AF23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3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231" s="21" cm="1">
        <f t="array" ref="AH23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3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231" s="21" cm="1">
        <f t="array" ref="AJ23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3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231" s="21" cm="1">
        <f t="array" ref="AL23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23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231" s="21" cm="1">
        <f t="array" ref="AN23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3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231" s="21" cm="1">
        <f t="array" ref="AP23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3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231" s="21" cm="1">
        <f t="array" ref="AR23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3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231" s="21" cm="1">
        <f t="array" ref="AT23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3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231" s="21" cm="1">
        <f t="array" ref="AV23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3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31" s="41">
        <f>SUMIFS(Tabelle132[[#This Row],[FTE 01]:[SAL 12]],Tabelle132[[#Headers],[FTE 01]:[SAL 12]],"*" &amp; "SAL" &amp;"*")</f>
        <v>5548</v>
      </c>
    </row>
    <row r="232" spans="1:50" ht="20.100000000000001" customHeight="1" x14ac:dyDescent="0.25">
      <c r="A232" s="61" t="s">
        <v>273</v>
      </c>
      <c r="B232" s="113" t="s">
        <v>1194</v>
      </c>
      <c r="C232" s="62" t="s">
        <v>53</v>
      </c>
      <c r="D232" s="107" t="s">
        <v>1216</v>
      </c>
      <c r="E232" s="108" t="s">
        <v>1216</v>
      </c>
      <c r="F232" s="63">
        <v>1037</v>
      </c>
      <c r="G232" s="111" t="str">
        <f>VLOOKUP(Tabelle132[[#This Row],[CC
(FIBU)]],INDEX!D:E,2,FALSE)</f>
        <v>Abteilung 16</v>
      </c>
      <c r="H232" s="117" t="s">
        <v>1296</v>
      </c>
      <c r="I232" s="64" t="s">
        <v>54</v>
      </c>
      <c r="J232" s="72">
        <v>43235</v>
      </c>
      <c r="K232" s="72"/>
      <c r="L232" s="73"/>
      <c r="M232" s="77">
        <v>2475</v>
      </c>
      <c r="N232" s="104" t="s">
        <v>1871</v>
      </c>
      <c r="O232" s="78">
        <v>43235</v>
      </c>
      <c r="P232" s="80"/>
      <c r="Q232" s="62" t="s">
        <v>55</v>
      </c>
      <c r="R232" s="5" t="str">
        <f ca="1">IF(Tabelle132[[#This Row],[STOPPED
ON]]&lt;&gt;"","STOPPED",IF(AND(Tabelle132[[#This Row],[ACT. VALID
TILL]]&lt;TODAY(),Tabelle132[[#This Row],[ACT. VALID
TILL]]&lt;&gt;""),"INACTIVE",IF(Tabelle132[[#This Row],[Employee]]="NN","RECRUITE",IF(Tabelle132[[#This Row],[ACT. VALID
FROM]]&gt;TODAY(),"INACTIVE","ACTIVE"))))</f>
        <v>ACTIVE</v>
      </c>
      <c r="S232" s="85"/>
      <c r="T232" s="85"/>
      <c r="U232" s="11">
        <f>COUNTIFS(Tabelle2[Function-
No.],Tabelle132[[#This Row],[FUNC.-NO]],Tabelle2[Pers-
No.],Tabelle132[[#This Row],[P-No.]])</f>
        <v>1</v>
      </c>
      <c r="V232" s="89">
        <v>39</v>
      </c>
      <c r="W232" s="11">
        <f>IF(Tabelle132[[#This Row],[WAZ2]]&gt;39,1,Tabelle132[[#This Row],[WAZ2]]/39)/IF(Tabelle132[[#This Row],[SPLIT]]="YES",2,1)</f>
        <v>1</v>
      </c>
      <c r="X232" s="93">
        <v>5440</v>
      </c>
      <c r="Y23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32" s="21" cm="1">
        <f t="array" ref="Z23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5440</v>
      </c>
      <c r="AA23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32" s="21" cm="1">
        <f t="array" ref="AB23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5440</v>
      </c>
      <c r="AC23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32" s="21" cm="1">
        <f t="array" ref="AD23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5000</v>
      </c>
      <c r="AE23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32" s="21" cm="1">
        <f t="array" ref="AF23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5000</v>
      </c>
      <c r="AG23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32" s="21" cm="1">
        <f t="array" ref="AH23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5000</v>
      </c>
      <c r="AI23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32" s="21" cm="1">
        <f t="array" ref="AJ23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5000</v>
      </c>
      <c r="AK23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32" s="21" cm="1">
        <f t="array" ref="AL23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5000</v>
      </c>
      <c r="AM23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32" s="21" cm="1">
        <f t="array" ref="AN23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5000</v>
      </c>
      <c r="AO23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32" s="21" cm="1">
        <f t="array" ref="AP23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5000</v>
      </c>
      <c r="AQ23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32" s="21" cm="1">
        <f t="array" ref="AR23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5000</v>
      </c>
      <c r="AS23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32" s="21" cm="1">
        <f t="array" ref="AT23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5000</v>
      </c>
      <c r="AU23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32" s="21" cm="1">
        <f t="array" ref="AV23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5000</v>
      </c>
      <c r="AW23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32" s="41">
        <f>SUMIFS(Tabelle132[[#This Row],[FTE 01]:[SAL 12]],Tabelle132[[#Headers],[FTE 01]:[SAL 12]],"*" &amp; "SAL" &amp;"*")</f>
        <v>60880</v>
      </c>
    </row>
    <row r="233" spans="1:50" ht="20.100000000000001" customHeight="1" x14ac:dyDescent="0.25">
      <c r="A233" s="61" t="s">
        <v>270</v>
      </c>
      <c r="B233" s="113" t="s">
        <v>1194</v>
      </c>
      <c r="C233" s="62" t="s">
        <v>53</v>
      </c>
      <c r="D233" s="107" t="s">
        <v>1216</v>
      </c>
      <c r="E233" s="108" t="s">
        <v>1216</v>
      </c>
      <c r="F233" s="63">
        <v>1037</v>
      </c>
      <c r="G233" s="111" t="str">
        <f>VLOOKUP(Tabelle132[[#This Row],[CC
(FIBU)]],INDEX!D:E,2,FALSE)</f>
        <v>Abteilung 16</v>
      </c>
      <c r="H233" s="117" t="s">
        <v>1296</v>
      </c>
      <c r="I233" s="64" t="s">
        <v>54</v>
      </c>
      <c r="J233" s="72">
        <v>43313</v>
      </c>
      <c r="K233" s="72">
        <v>44347</v>
      </c>
      <c r="L233" s="73"/>
      <c r="M233" s="77">
        <v>2497</v>
      </c>
      <c r="N233" s="104" t="s">
        <v>1893</v>
      </c>
      <c r="O233" s="78">
        <v>43313</v>
      </c>
      <c r="P233" s="80">
        <v>44347</v>
      </c>
      <c r="Q233" s="62" t="s">
        <v>55</v>
      </c>
      <c r="R233" s="5" t="str">
        <f ca="1">IF(Tabelle132[[#This Row],[STOPPED
ON]]&lt;&gt;"","STOPPED",IF(AND(Tabelle132[[#This Row],[ACT. VALID
TILL]]&lt;TODAY(),Tabelle132[[#This Row],[ACT. VALID
TILL]]&lt;&gt;""),"INACTIVE",IF(Tabelle132[[#This Row],[Employee]]="NN","RECRUITE",IF(Tabelle132[[#This Row],[ACT. VALID
FROM]]&gt;TODAY(),"INACTIVE","ACTIVE"))))</f>
        <v>INACTIVE</v>
      </c>
      <c r="S233" s="85"/>
      <c r="T233" s="85"/>
      <c r="U233" s="11">
        <f>COUNTIFS(Tabelle2[Function-
No.],Tabelle132[[#This Row],[FUNC.-NO]],Tabelle2[Pers-
No.],Tabelle132[[#This Row],[P-No.]])</f>
        <v>0</v>
      </c>
      <c r="V233" s="89">
        <v>39</v>
      </c>
      <c r="W233" s="11">
        <f>IF(Tabelle132[[#This Row],[WAZ2]]&gt;39,1,Tabelle132[[#This Row],[WAZ2]]/39)/IF(Tabelle132[[#This Row],[SPLIT]]="YES",2,1)</f>
        <v>1</v>
      </c>
      <c r="X233" s="93">
        <v>5485</v>
      </c>
      <c r="Y23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33" s="21" cm="1">
        <f t="array" ref="Z23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5485</v>
      </c>
      <c r="AA23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33" s="21" cm="1">
        <f t="array" ref="AB23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5485</v>
      </c>
      <c r="AC23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33" s="21" cm="1">
        <f t="array" ref="AD23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3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33" s="21" cm="1">
        <f t="array" ref="AF23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3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233" s="21" cm="1">
        <f t="array" ref="AH23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3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233" s="21" cm="1">
        <f t="array" ref="AJ23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3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233" s="21" cm="1">
        <f t="array" ref="AL23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23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233" s="21" cm="1">
        <f t="array" ref="AN23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3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233" s="21" cm="1">
        <f t="array" ref="AP23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3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233" s="21" cm="1">
        <f t="array" ref="AR23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3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233" s="21" cm="1">
        <f t="array" ref="AT23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3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233" s="21" cm="1">
        <f t="array" ref="AV23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3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33" s="41">
        <f>SUMIFS(Tabelle132[[#This Row],[FTE 01]:[SAL 12]],Tabelle132[[#Headers],[FTE 01]:[SAL 12]],"*" &amp; "SAL" &amp;"*")</f>
        <v>10970</v>
      </c>
    </row>
    <row r="234" spans="1:50" ht="20.100000000000001" customHeight="1" x14ac:dyDescent="0.25">
      <c r="A234" s="61" t="s">
        <v>274</v>
      </c>
      <c r="B234" s="113" t="s">
        <v>1194</v>
      </c>
      <c r="C234" s="62" t="s">
        <v>53</v>
      </c>
      <c r="D234" s="107" t="s">
        <v>1216</v>
      </c>
      <c r="E234" s="108" t="s">
        <v>1216</v>
      </c>
      <c r="F234" s="63">
        <v>1037</v>
      </c>
      <c r="G234" s="111" t="str">
        <f>VLOOKUP(Tabelle132[[#This Row],[CC
(FIBU)]],INDEX!D:E,2,FALSE)</f>
        <v>Abteilung 16</v>
      </c>
      <c r="H234" s="117" t="s">
        <v>1296</v>
      </c>
      <c r="I234" s="64" t="s">
        <v>54</v>
      </c>
      <c r="J234" s="72">
        <v>44119</v>
      </c>
      <c r="K234" s="72"/>
      <c r="L234" s="73"/>
      <c r="M234" s="77">
        <v>2667</v>
      </c>
      <c r="N234" s="104" t="s">
        <v>2063</v>
      </c>
      <c r="O234" s="78">
        <v>44119</v>
      </c>
      <c r="P234" s="80"/>
      <c r="Q234" s="62" t="s">
        <v>55</v>
      </c>
      <c r="R234" s="5" t="str">
        <f ca="1">IF(Tabelle132[[#This Row],[STOPPED
ON]]&lt;&gt;"","STOPPED",IF(AND(Tabelle132[[#This Row],[ACT. VALID
TILL]]&lt;TODAY(),Tabelle132[[#This Row],[ACT. VALID
TILL]]&lt;&gt;""),"INACTIVE",IF(Tabelle132[[#This Row],[Employee]]="NN","RECRUITE",IF(Tabelle132[[#This Row],[ACT. VALID
FROM]]&gt;TODAY(),"INACTIVE","ACTIVE"))))</f>
        <v>ACTIVE</v>
      </c>
      <c r="S234" s="85"/>
      <c r="T234" s="85"/>
      <c r="U234" s="11">
        <f>COUNTIFS(Tabelle2[Function-
No.],Tabelle132[[#This Row],[FUNC.-NO]],Tabelle2[Pers-
No.],Tabelle132[[#This Row],[P-No.]])</f>
        <v>0</v>
      </c>
      <c r="V234" s="89">
        <v>39</v>
      </c>
      <c r="W234" s="11">
        <f>IF(Tabelle132[[#This Row],[WAZ2]]&gt;39,1,Tabelle132[[#This Row],[WAZ2]]/39)/IF(Tabelle132[[#This Row],[SPLIT]]="YES",2,1)</f>
        <v>1</v>
      </c>
      <c r="X234" s="93">
        <v>5472</v>
      </c>
      <c r="Y23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34" s="21" cm="1">
        <f t="array" ref="Z23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5472</v>
      </c>
      <c r="AA23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34" s="21" cm="1">
        <f t="array" ref="AB23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5472</v>
      </c>
      <c r="AC23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34" s="21" cm="1">
        <f t="array" ref="AD23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5472</v>
      </c>
      <c r="AE23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34" s="21" cm="1">
        <f t="array" ref="AF23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5472</v>
      </c>
      <c r="AG23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34" s="21" cm="1">
        <f t="array" ref="AH23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5472</v>
      </c>
      <c r="AI23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34" s="21" cm="1">
        <f t="array" ref="AJ23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5472</v>
      </c>
      <c r="AK23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34" s="21" cm="1">
        <f t="array" ref="AL23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5472</v>
      </c>
      <c r="AM23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34" s="21" cm="1">
        <f t="array" ref="AN23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5472</v>
      </c>
      <c r="AO23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34" s="21" cm="1">
        <f t="array" ref="AP23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5472</v>
      </c>
      <c r="AQ23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34" s="21" cm="1">
        <f t="array" ref="AR23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5472</v>
      </c>
      <c r="AS23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34" s="21" cm="1">
        <f t="array" ref="AT23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5472</v>
      </c>
      <c r="AU23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34" s="21" cm="1">
        <f t="array" ref="AV23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5472</v>
      </c>
      <c r="AW23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34" s="41">
        <f>SUMIFS(Tabelle132[[#This Row],[FTE 01]:[SAL 12]],Tabelle132[[#Headers],[FTE 01]:[SAL 12]],"*" &amp; "SAL" &amp;"*")</f>
        <v>65664</v>
      </c>
    </row>
    <row r="235" spans="1:50" ht="20.100000000000001" customHeight="1" x14ac:dyDescent="0.25">
      <c r="A235" s="61" t="s">
        <v>272</v>
      </c>
      <c r="B235" s="113" t="s">
        <v>1194</v>
      </c>
      <c r="C235" s="62" t="s">
        <v>53</v>
      </c>
      <c r="D235" s="107" t="s">
        <v>1216</v>
      </c>
      <c r="E235" s="108" t="s">
        <v>1216</v>
      </c>
      <c r="F235" s="63">
        <v>1037</v>
      </c>
      <c r="G235" s="111" t="str">
        <f>VLOOKUP(Tabelle132[[#This Row],[CC
(FIBU)]],INDEX!D:E,2,FALSE)</f>
        <v>Abteilung 16</v>
      </c>
      <c r="H235" s="117" t="s">
        <v>1296</v>
      </c>
      <c r="I235" s="64" t="s">
        <v>54</v>
      </c>
      <c r="J235" s="72">
        <v>44317</v>
      </c>
      <c r="K235" s="72"/>
      <c r="L235" s="73"/>
      <c r="M235" s="77">
        <v>2718</v>
      </c>
      <c r="N235" s="104" t="s">
        <v>2114</v>
      </c>
      <c r="O235" s="78">
        <v>44317</v>
      </c>
      <c r="P235" s="80"/>
      <c r="Q235" s="62" t="s">
        <v>55</v>
      </c>
      <c r="R235" s="5" t="str">
        <f ca="1">IF(Tabelle132[[#This Row],[STOPPED
ON]]&lt;&gt;"","STOPPED",IF(AND(Tabelle132[[#This Row],[ACT. VALID
TILL]]&lt;TODAY(),Tabelle132[[#This Row],[ACT. VALID
TILL]]&lt;&gt;""),"INACTIVE",IF(Tabelle132[[#This Row],[Employee]]="NN","RECRUITE",IF(Tabelle132[[#This Row],[ACT. VALID
FROM]]&gt;TODAY(),"INACTIVE","ACTIVE"))))</f>
        <v>ACTIVE</v>
      </c>
      <c r="S235" s="85"/>
      <c r="T235" s="85"/>
      <c r="U235" s="11">
        <f>COUNTIFS(Tabelle2[Function-
No.],Tabelle132[[#This Row],[FUNC.-NO]],Tabelle2[Pers-
No.],Tabelle132[[#This Row],[P-No.]])</f>
        <v>0</v>
      </c>
      <c r="V235" s="89">
        <v>39</v>
      </c>
      <c r="W235" s="11">
        <f>IF(Tabelle132[[#This Row],[WAZ2]]&gt;39,1,Tabelle132[[#This Row],[WAZ2]]/39)/IF(Tabelle132[[#This Row],[SPLIT]]="YES",2,1)</f>
        <v>1</v>
      </c>
      <c r="X235" s="93">
        <v>5494</v>
      </c>
      <c r="Y23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35" s="21" cm="1">
        <f t="array" ref="Z23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3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35" s="21" cm="1">
        <f t="array" ref="AB23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5494</v>
      </c>
      <c r="AC23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35" s="21" cm="1">
        <f t="array" ref="AD23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5494</v>
      </c>
      <c r="AE23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35" s="21" cm="1">
        <f t="array" ref="AF23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5494</v>
      </c>
      <c r="AG23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35" s="21" cm="1">
        <f t="array" ref="AH23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5494</v>
      </c>
      <c r="AI23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35" s="21" cm="1">
        <f t="array" ref="AJ23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5494</v>
      </c>
      <c r="AK23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35" s="21" cm="1">
        <f t="array" ref="AL23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5494</v>
      </c>
      <c r="AM23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35" s="21" cm="1">
        <f t="array" ref="AN23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5494</v>
      </c>
      <c r="AO23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35" s="21" cm="1">
        <f t="array" ref="AP23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5494</v>
      </c>
      <c r="AQ23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35" s="21" cm="1">
        <f t="array" ref="AR23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5494</v>
      </c>
      <c r="AS23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35" s="21" cm="1">
        <f t="array" ref="AT23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5494</v>
      </c>
      <c r="AU23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35" s="21" cm="1">
        <f t="array" ref="AV23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5494</v>
      </c>
      <c r="AW23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35" s="41">
        <f>SUMIFS(Tabelle132[[#This Row],[FTE 01]:[SAL 12]],Tabelle132[[#Headers],[FTE 01]:[SAL 12]],"*" &amp; "SAL" &amp;"*")</f>
        <v>60434</v>
      </c>
    </row>
    <row r="236" spans="1:50" ht="20.100000000000001" customHeight="1" x14ac:dyDescent="0.25">
      <c r="A236" s="61" t="s">
        <v>270</v>
      </c>
      <c r="B236" s="114" t="s">
        <v>1194</v>
      </c>
      <c r="C236" s="62" t="s">
        <v>53</v>
      </c>
      <c r="D236" s="107" t="s">
        <v>1216</v>
      </c>
      <c r="E236" s="108" t="s">
        <v>1216</v>
      </c>
      <c r="F236" s="63">
        <v>1037</v>
      </c>
      <c r="G236" s="111" t="str">
        <f>VLOOKUP(Tabelle132[[#This Row],[CC
(FIBU)]],INDEX!D:E,2,FALSE)</f>
        <v>Abteilung 16</v>
      </c>
      <c r="H236" s="117" t="s">
        <v>1296</v>
      </c>
      <c r="I236" s="71" t="s">
        <v>54</v>
      </c>
      <c r="J236" s="72">
        <v>44409</v>
      </c>
      <c r="K236" s="72"/>
      <c r="L236" s="73"/>
      <c r="M236" s="77" t="s">
        <v>239</v>
      </c>
      <c r="N236" s="104" t="s">
        <v>240</v>
      </c>
      <c r="O236" s="78"/>
      <c r="P236" s="80"/>
      <c r="Q236" s="62" t="s">
        <v>55</v>
      </c>
      <c r="R236" s="5" t="str">
        <f ca="1">IF(Tabelle132[[#This Row],[STOPPED
ON]]&lt;&gt;"","STOPPED",IF(AND(Tabelle132[[#This Row],[ACT. VALID
TILL]]&lt;TODAY(),Tabelle132[[#This Row],[ACT. VALID
TILL]]&lt;&gt;""),"INACTIVE",IF(Tabelle132[[#This Row],[Employee]]="NN","RECRUITE",IF(Tabelle132[[#This Row],[ACT. VALID
FROM]]&gt;TODAY(),"INACTIVE","ACTIVE"))))</f>
        <v>RECRUITE</v>
      </c>
      <c r="S236" s="85"/>
      <c r="T236" s="85"/>
      <c r="U236" s="11">
        <f>COUNTIFS(Tabelle2[Function-
No.],Tabelle132[[#This Row],[FUNC.-NO]],Tabelle2[Pers-
No.],Tabelle132[[#This Row],[P-No.]])</f>
        <v>0</v>
      </c>
      <c r="V236" s="89">
        <v>39</v>
      </c>
      <c r="W236" s="11">
        <f>IF(Tabelle132[[#This Row],[WAZ2]]&gt;39,1,Tabelle132[[#This Row],[WAZ2]]/39)/IF(Tabelle132[[#This Row],[SPLIT]]="YES",2,1)</f>
        <v>1</v>
      </c>
      <c r="X236" s="93">
        <v>5486</v>
      </c>
      <c r="Y23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36" s="21" cm="1">
        <f t="array" ref="Z23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3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36" s="21" cm="1">
        <f t="array" ref="AB23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3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36" s="21" cm="1">
        <f t="array" ref="AD23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3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36" s="21" cm="1">
        <f t="array" ref="AF23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3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36" s="21" cm="1">
        <f t="array" ref="AH23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5486</v>
      </c>
      <c r="AI23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36" s="21" cm="1">
        <f t="array" ref="AJ23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5486</v>
      </c>
      <c r="AK23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36" s="21" cm="1">
        <f t="array" ref="AL23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5486</v>
      </c>
      <c r="AM23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36" s="21" cm="1">
        <f t="array" ref="AN23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5486</v>
      </c>
      <c r="AO23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36" s="21" cm="1">
        <f t="array" ref="AP23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5486</v>
      </c>
      <c r="AQ23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36" s="21" cm="1">
        <f t="array" ref="AR23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5486</v>
      </c>
      <c r="AS23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36" s="21" cm="1">
        <f t="array" ref="AT23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5486</v>
      </c>
      <c r="AU23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36" s="21" cm="1">
        <f t="array" ref="AV23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5486</v>
      </c>
      <c r="AW23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36" s="41">
        <f>SUMIFS(Tabelle132[[#This Row],[FTE 01]:[SAL 12]],Tabelle132[[#Headers],[FTE 01]:[SAL 12]],"*" &amp; "SAL" &amp;"*")</f>
        <v>43888</v>
      </c>
    </row>
    <row r="237" spans="1:50" ht="20.100000000000001" customHeight="1" x14ac:dyDescent="0.25">
      <c r="A237" s="61" t="s">
        <v>275</v>
      </c>
      <c r="B237" s="113" t="s">
        <v>1031</v>
      </c>
      <c r="C237" s="62" t="s">
        <v>53</v>
      </c>
      <c r="D237" s="107" t="s">
        <v>1216</v>
      </c>
      <c r="E237" s="108" t="s">
        <v>1216</v>
      </c>
      <c r="F237" s="63">
        <v>1038</v>
      </c>
      <c r="G237" s="111" t="str">
        <f>VLOOKUP(Tabelle132[[#This Row],[CC
(FIBU)]],INDEX!D:E,2,FALSE)</f>
        <v>Abteilung 29</v>
      </c>
      <c r="H237" s="117" t="s">
        <v>1391</v>
      </c>
      <c r="I237" s="64" t="s">
        <v>54</v>
      </c>
      <c r="J237" s="72">
        <v>37895</v>
      </c>
      <c r="K237" s="72"/>
      <c r="L237" s="73"/>
      <c r="M237" s="77">
        <v>2099</v>
      </c>
      <c r="N237" s="104" t="s">
        <v>1495</v>
      </c>
      <c r="O237" s="78">
        <v>37895</v>
      </c>
      <c r="P237" s="80"/>
      <c r="Q237" s="62" t="s">
        <v>55</v>
      </c>
      <c r="R237" s="5" t="str">
        <f ca="1">IF(Tabelle132[[#This Row],[STOPPED
ON]]&lt;&gt;"","STOPPED",IF(AND(Tabelle132[[#This Row],[ACT. VALID
TILL]]&lt;TODAY(),Tabelle132[[#This Row],[ACT. VALID
TILL]]&lt;&gt;""),"INACTIVE",IF(Tabelle132[[#This Row],[Employee]]="NN","RECRUITE",IF(Tabelle132[[#This Row],[ACT. VALID
FROM]]&gt;TODAY(),"INACTIVE","ACTIVE"))))</f>
        <v>ACTIVE</v>
      </c>
      <c r="S237" s="85"/>
      <c r="T237" s="85"/>
      <c r="U237" s="11">
        <f>COUNTIFS(Tabelle2[Function-
No.],Tabelle132[[#This Row],[FUNC.-NO]],Tabelle2[Pers-
No.],Tabelle132[[#This Row],[P-No.]])</f>
        <v>0</v>
      </c>
      <c r="V237" s="89">
        <v>39</v>
      </c>
      <c r="W237" s="11">
        <f>IF(Tabelle132[[#This Row],[WAZ2]]&gt;39,1,Tabelle132[[#This Row],[WAZ2]]/39)/IF(Tabelle132[[#This Row],[SPLIT]]="YES",2,1)</f>
        <v>1</v>
      </c>
      <c r="X237" s="93">
        <v>5732</v>
      </c>
      <c r="Y23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37" s="21" cm="1">
        <f t="array" ref="Z23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5732</v>
      </c>
      <c r="AA23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37" s="21" cm="1">
        <f t="array" ref="AB23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5732</v>
      </c>
      <c r="AC23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37" s="21" cm="1">
        <f t="array" ref="AD23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5732</v>
      </c>
      <c r="AE23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37" s="21" cm="1">
        <f t="array" ref="AF23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5732</v>
      </c>
      <c r="AG23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37" s="21" cm="1">
        <f t="array" ref="AH23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5732</v>
      </c>
      <c r="AI23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37" s="21" cm="1">
        <f t="array" ref="AJ23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5732</v>
      </c>
      <c r="AK23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37" s="21" cm="1">
        <f t="array" ref="AL23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5732</v>
      </c>
      <c r="AM23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37" s="21" cm="1">
        <f t="array" ref="AN23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5732</v>
      </c>
      <c r="AO23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37" s="21" cm="1">
        <f t="array" ref="AP23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5732</v>
      </c>
      <c r="AQ23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37" s="21" cm="1">
        <f t="array" ref="AR23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5732</v>
      </c>
      <c r="AS23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37" s="21" cm="1">
        <f t="array" ref="AT23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5732</v>
      </c>
      <c r="AU23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37" s="21" cm="1">
        <f t="array" ref="AV23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5732</v>
      </c>
      <c r="AW23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37" s="41">
        <f>SUMIFS(Tabelle132[[#This Row],[FTE 01]:[SAL 12]],Tabelle132[[#Headers],[FTE 01]:[SAL 12]],"*" &amp; "SAL" &amp;"*")</f>
        <v>68784</v>
      </c>
    </row>
    <row r="238" spans="1:50" ht="20.100000000000001" customHeight="1" x14ac:dyDescent="0.25">
      <c r="A238" s="61" t="s">
        <v>277</v>
      </c>
      <c r="B238" s="113" t="s">
        <v>1141</v>
      </c>
      <c r="C238" s="62" t="s">
        <v>53</v>
      </c>
      <c r="D238" s="107" t="s">
        <v>1216</v>
      </c>
      <c r="E238" s="108" t="s">
        <v>1216</v>
      </c>
      <c r="F238" s="63">
        <v>1038</v>
      </c>
      <c r="G238" s="111" t="str">
        <f>VLOOKUP(Tabelle132[[#This Row],[CC
(FIBU)]],INDEX!D:E,2,FALSE)</f>
        <v>Abteilung 29</v>
      </c>
      <c r="H238" s="117" t="s">
        <v>1373</v>
      </c>
      <c r="I238" s="64" t="s">
        <v>54</v>
      </c>
      <c r="J238" s="72">
        <v>40679</v>
      </c>
      <c r="K238" s="72"/>
      <c r="L238" s="73"/>
      <c r="M238" s="77">
        <v>2180</v>
      </c>
      <c r="N238" s="104" t="s">
        <v>1576</v>
      </c>
      <c r="O238" s="78">
        <v>40679</v>
      </c>
      <c r="P238" s="80"/>
      <c r="Q238" s="62" t="s">
        <v>55</v>
      </c>
      <c r="R238" s="5" t="str">
        <f ca="1">IF(Tabelle132[[#This Row],[STOPPED
ON]]&lt;&gt;"","STOPPED",IF(AND(Tabelle132[[#This Row],[ACT. VALID
TILL]]&lt;TODAY(),Tabelle132[[#This Row],[ACT. VALID
TILL]]&lt;&gt;""),"INACTIVE",IF(Tabelle132[[#This Row],[Employee]]="NN","RECRUITE",IF(Tabelle132[[#This Row],[ACT. VALID
FROM]]&gt;TODAY(),"INACTIVE","ACTIVE"))))</f>
        <v>ACTIVE</v>
      </c>
      <c r="S238" s="85"/>
      <c r="T238" s="85"/>
      <c r="U238" s="11">
        <f>COUNTIFS(Tabelle2[Function-
No.],Tabelle132[[#This Row],[FUNC.-NO]],Tabelle2[Pers-
No.],Tabelle132[[#This Row],[P-No.]])</f>
        <v>0</v>
      </c>
      <c r="V238" s="89">
        <v>39</v>
      </c>
      <c r="W238" s="11">
        <f>IF(Tabelle132[[#This Row],[WAZ2]]&gt;39,1,Tabelle132[[#This Row],[WAZ2]]/39)/IF(Tabelle132[[#This Row],[SPLIT]]="YES",2,1)</f>
        <v>1</v>
      </c>
      <c r="X238" s="93">
        <v>5572</v>
      </c>
      <c r="Y23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38" s="21" cm="1">
        <f t="array" ref="Z23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5572</v>
      </c>
      <c r="AA23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38" s="21" cm="1">
        <f t="array" ref="AB23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5572</v>
      </c>
      <c r="AC23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38" s="21" cm="1">
        <f t="array" ref="AD23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5572</v>
      </c>
      <c r="AE23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38" s="21" cm="1">
        <f t="array" ref="AF23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5572</v>
      </c>
      <c r="AG23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38" s="21" cm="1">
        <f t="array" ref="AH23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5572</v>
      </c>
      <c r="AI23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38" s="21" cm="1">
        <f t="array" ref="AJ23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5572</v>
      </c>
      <c r="AK23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38" s="21" cm="1">
        <f t="array" ref="AL23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5572</v>
      </c>
      <c r="AM23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38" s="21" cm="1">
        <f t="array" ref="AN23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5572</v>
      </c>
      <c r="AO23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38" s="21" cm="1">
        <f t="array" ref="AP23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5572</v>
      </c>
      <c r="AQ23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38" s="21" cm="1">
        <f t="array" ref="AR23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5572</v>
      </c>
      <c r="AS23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38" s="21" cm="1">
        <f t="array" ref="AT23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5572</v>
      </c>
      <c r="AU23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38" s="21" cm="1">
        <f t="array" ref="AV23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5572</v>
      </c>
      <c r="AW23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38" s="41">
        <f>SUMIFS(Tabelle132[[#This Row],[FTE 01]:[SAL 12]],Tabelle132[[#Headers],[FTE 01]:[SAL 12]],"*" &amp; "SAL" &amp;"*")</f>
        <v>66864</v>
      </c>
    </row>
    <row r="239" spans="1:50" ht="20.100000000000001" customHeight="1" x14ac:dyDescent="0.25">
      <c r="A239" s="61" t="s">
        <v>276</v>
      </c>
      <c r="B239" s="113" t="s">
        <v>1141</v>
      </c>
      <c r="C239" s="62" t="s">
        <v>53</v>
      </c>
      <c r="D239" s="107" t="s">
        <v>1216</v>
      </c>
      <c r="E239" s="108" t="s">
        <v>1216</v>
      </c>
      <c r="F239" s="63">
        <v>1038</v>
      </c>
      <c r="G239" s="111" t="str">
        <f>VLOOKUP(Tabelle132[[#This Row],[CC
(FIBU)]],INDEX!D:E,2,FALSE)</f>
        <v>Abteilung 29</v>
      </c>
      <c r="H239" s="117" t="s">
        <v>1373</v>
      </c>
      <c r="I239" s="64" t="s">
        <v>54</v>
      </c>
      <c r="J239" s="72">
        <v>43466</v>
      </c>
      <c r="K239" s="72"/>
      <c r="L239" s="73"/>
      <c r="M239" s="77">
        <v>2551</v>
      </c>
      <c r="N239" s="104" t="s">
        <v>1947</v>
      </c>
      <c r="O239" s="78">
        <v>43466</v>
      </c>
      <c r="P239" s="80"/>
      <c r="Q239" s="62" t="s">
        <v>55</v>
      </c>
      <c r="R239" s="5" t="str">
        <f ca="1">IF(Tabelle132[[#This Row],[STOPPED
ON]]&lt;&gt;"","STOPPED",IF(AND(Tabelle132[[#This Row],[ACT. VALID
TILL]]&lt;TODAY(),Tabelle132[[#This Row],[ACT. VALID
TILL]]&lt;&gt;""),"INACTIVE",IF(Tabelle132[[#This Row],[Employee]]="NN","RECRUITE",IF(Tabelle132[[#This Row],[ACT. VALID
FROM]]&gt;TODAY(),"INACTIVE","ACTIVE"))))</f>
        <v>ACTIVE</v>
      </c>
      <c r="S239" s="85"/>
      <c r="T239" s="85"/>
      <c r="U239" s="11">
        <f>COUNTIFS(Tabelle2[Function-
No.],Tabelle132[[#This Row],[FUNC.-NO]],Tabelle2[Pers-
No.],Tabelle132[[#This Row],[P-No.]])</f>
        <v>0</v>
      </c>
      <c r="V239" s="89">
        <v>39</v>
      </c>
      <c r="W239" s="11">
        <f>IF(Tabelle132[[#This Row],[WAZ2]]&gt;39,1,Tabelle132[[#This Row],[WAZ2]]/39)/IF(Tabelle132[[#This Row],[SPLIT]]="YES",2,1)</f>
        <v>1</v>
      </c>
      <c r="X239" s="93">
        <v>5489</v>
      </c>
      <c r="Y23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39" s="21" cm="1">
        <f t="array" ref="Z23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5489</v>
      </c>
      <c r="AA23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39" s="21" cm="1">
        <f t="array" ref="AB23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5489</v>
      </c>
      <c r="AC23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39" s="21" cm="1">
        <f t="array" ref="AD23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5489</v>
      </c>
      <c r="AE23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39" s="21" cm="1">
        <f t="array" ref="AF23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5489</v>
      </c>
      <c r="AG23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39" s="21" cm="1">
        <f t="array" ref="AH23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5489</v>
      </c>
      <c r="AI23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39" s="21" cm="1">
        <f t="array" ref="AJ23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5489</v>
      </c>
      <c r="AK23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39" s="21" cm="1">
        <f t="array" ref="AL23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5489</v>
      </c>
      <c r="AM23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39" s="21" cm="1">
        <f t="array" ref="AN23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5489</v>
      </c>
      <c r="AO23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39" s="21" cm="1">
        <f t="array" ref="AP23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5489</v>
      </c>
      <c r="AQ23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39" s="21" cm="1">
        <f t="array" ref="AR23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5489</v>
      </c>
      <c r="AS23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39" s="21" cm="1">
        <f t="array" ref="AT23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5489</v>
      </c>
      <c r="AU23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39" s="21" cm="1">
        <f t="array" ref="AV23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5489</v>
      </c>
      <c r="AW23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39" s="41">
        <f>SUMIFS(Tabelle132[[#This Row],[FTE 01]:[SAL 12]],Tabelle132[[#Headers],[FTE 01]:[SAL 12]],"*" &amp; "SAL" &amp;"*")</f>
        <v>65868</v>
      </c>
    </row>
    <row r="240" spans="1:50" ht="20.100000000000001" customHeight="1" x14ac:dyDescent="0.25">
      <c r="A240" s="61" t="s">
        <v>278</v>
      </c>
      <c r="B240" s="113" t="s">
        <v>1141</v>
      </c>
      <c r="C240" s="62" t="s">
        <v>53</v>
      </c>
      <c r="D240" s="107" t="s">
        <v>1216</v>
      </c>
      <c r="E240" s="108" t="s">
        <v>1216</v>
      </c>
      <c r="F240" s="63">
        <v>1038</v>
      </c>
      <c r="G240" s="111" t="str">
        <f>VLOOKUP(Tabelle132[[#This Row],[CC
(FIBU)]],INDEX!D:E,2,FALSE)</f>
        <v>Abteilung 29</v>
      </c>
      <c r="H240" s="117" t="s">
        <v>1373</v>
      </c>
      <c r="I240" s="64" t="s">
        <v>54</v>
      </c>
      <c r="J240" s="72">
        <v>43891</v>
      </c>
      <c r="K240" s="72"/>
      <c r="L240" s="73"/>
      <c r="M240" s="77">
        <v>2652</v>
      </c>
      <c r="N240" s="104" t="s">
        <v>2048</v>
      </c>
      <c r="O240" s="78">
        <v>43891</v>
      </c>
      <c r="P240" s="80"/>
      <c r="Q240" s="62" t="s">
        <v>55</v>
      </c>
      <c r="R240" s="5" t="str">
        <f ca="1">IF(Tabelle132[[#This Row],[STOPPED
ON]]&lt;&gt;"","STOPPED",IF(AND(Tabelle132[[#This Row],[ACT. VALID
TILL]]&lt;TODAY(),Tabelle132[[#This Row],[ACT. VALID
TILL]]&lt;&gt;""),"INACTIVE",IF(Tabelle132[[#This Row],[Employee]]="NN","RECRUITE",IF(Tabelle132[[#This Row],[ACT. VALID
FROM]]&gt;TODAY(),"INACTIVE","ACTIVE"))))</f>
        <v>ACTIVE</v>
      </c>
      <c r="S240" s="85"/>
      <c r="T240" s="85"/>
      <c r="U240" s="11">
        <f>COUNTIFS(Tabelle2[Function-
No.],Tabelle132[[#This Row],[FUNC.-NO]],Tabelle2[Pers-
No.],Tabelle132[[#This Row],[P-No.]])</f>
        <v>0</v>
      </c>
      <c r="V240" s="89">
        <v>39</v>
      </c>
      <c r="W240" s="11">
        <f>IF(Tabelle132[[#This Row],[WAZ2]]&gt;39,1,Tabelle132[[#This Row],[WAZ2]]/39)/IF(Tabelle132[[#This Row],[SPLIT]]="YES",2,1)</f>
        <v>1</v>
      </c>
      <c r="X240" s="93">
        <v>5597</v>
      </c>
      <c r="Y24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40" s="21" cm="1">
        <f t="array" ref="Z24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5597</v>
      </c>
      <c r="AA24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40" s="21" cm="1">
        <f t="array" ref="AB24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5597</v>
      </c>
      <c r="AC24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40" s="21" cm="1">
        <f t="array" ref="AD24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5597</v>
      </c>
      <c r="AE24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40" s="21" cm="1">
        <f t="array" ref="AF24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5597</v>
      </c>
      <c r="AG24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40" s="21" cm="1">
        <f t="array" ref="AH24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5597</v>
      </c>
      <c r="AI24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40" s="21" cm="1">
        <f t="array" ref="AJ24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5597</v>
      </c>
      <c r="AK24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40" s="21" cm="1">
        <f t="array" ref="AL24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5597</v>
      </c>
      <c r="AM24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40" s="21" cm="1">
        <f t="array" ref="AN24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5597</v>
      </c>
      <c r="AO24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40" s="21" cm="1">
        <f t="array" ref="AP24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5597</v>
      </c>
      <c r="AQ24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40" s="21" cm="1">
        <f t="array" ref="AR24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5597</v>
      </c>
      <c r="AS24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40" s="21" cm="1">
        <f t="array" ref="AT24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5597</v>
      </c>
      <c r="AU24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40" s="21" cm="1">
        <f t="array" ref="AV24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5597</v>
      </c>
      <c r="AW24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40" s="41">
        <f>SUMIFS(Tabelle132[[#This Row],[FTE 01]:[SAL 12]],Tabelle132[[#Headers],[FTE 01]:[SAL 12]],"*" &amp; "SAL" &amp;"*")</f>
        <v>67164</v>
      </c>
    </row>
    <row r="241" spans="1:50" ht="20.100000000000001" customHeight="1" x14ac:dyDescent="0.25">
      <c r="A241" s="61" t="s">
        <v>285</v>
      </c>
      <c r="B241" s="113" t="s">
        <v>1106</v>
      </c>
      <c r="C241" s="62" t="s">
        <v>53</v>
      </c>
      <c r="D241" s="107" t="s">
        <v>1216</v>
      </c>
      <c r="E241" s="108" t="s">
        <v>1216</v>
      </c>
      <c r="F241" s="63">
        <v>1039</v>
      </c>
      <c r="G241" s="111" t="str">
        <f>VLOOKUP(Tabelle132[[#This Row],[CC
(FIBU)]],INDEX!D:E,2,FALSE)</f>
        <v>Abteilung 26</v>
      </c>
      <c r="H241" s="117" t="s">
        <v>1328</v>
      </c>
      <c r="I241" s="64" t="s">
        <v>54</v>
      </c>
      <c r="J241" s="72">
        <v>32377</v>
      </c>
      <c r="K241" s="72"/>
      <c r="L241" s="73"/>
      <c r="M241" s="77">
        <v>2017</v>
      </c>
      <c r="N241" s="104" t="s">
        <v>1413</v>
      </c>
      <c r="O241" s="78">
        <v>32377</v>
      </c>
      <c r="P241" s="80"/>
      <c r="Q241" s="62" t="s">
        <v>55</v>
      </c>
      <c r="R241" s="5" t="str">
        <f ca="1">IF(Tabelle132[[#This Row],[STOPPED
ON]]&lt;&gt;"","STOPPED",IF(AND(Tabelle132[[#This Row],[ACT. VALID
TILL]]&lt;TODAY(),Tabelle132[[#This Row],[ACT. VALID
TILL]]&lt;&gt;""),"INACTIVE",IF(Tabelle132[[#This Row],[Employee]]="NN","RECRUITE",IF(Tabelle132[[#This Row],[ACT. VALID
FROM]]&gt;TODAY(),"INACTIVE","ACTIVE"))))</f>
        <v>ACTIVE</v>
      </c>
      <c r="S241" s="85"/>
      <c r="T241" s="85"/>
      <c r="U241" s="11">
        <f>COUNTIFS(Tabelle2[Function-
No.],Tabelle132[[#This Row],[FUNC.-NO]],Tabelle2[Pers-
No.],Tabelle132[[#This Row],[P-No.]])</f>
        <v>0</v>
      </c>
      <c r="V241" s="89">
        <v>39</v>
      </c>
      <c r="W241" s="11">
        <f>IF(Tabelle132[[#This Row],[WAZ2]]&gt;39,1,Tabelle132[[#This Row],[WAZ2]]/39)/IF(Tabelle132[[#This Row],[SPLIT]]="YES",2,1)</f>
        <v>1</v>
      </c>
      <c r="X241" s="93">
        <v>5617</v>
      </c>
      <c r="Y24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41" s="21" cm="1">
        <f t="array" ref="Z24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5617</v>
      </c>
      <c r="AA24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41" s="21" cm="1">
        <f t="array" ref="AB24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5617</v>
      </c>
      <c r="AC24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41" s="21" cm="1">
        <f t="array" ref="AD24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5617</v>
      </c>
      <c r="AE24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41" s="21" cm="1">
        <f t="array" ref="AF24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5617</v>
      </c>
      <c r="AG24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41" s="21" cm="1">
        <f t="array" ref="AH24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5617</v>
      </c>
      <c r="AI24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41" s="21" cm="1">
        <f t="array" ref="AJ24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5617</v>
      </c>
      <c r="AK24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41" s="21" cm="1">
        <f t="array" ref="AL24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5617</v>
      </c>
      <c r="AM24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41" s="21" cm="1">
        <f t="array" ref="AN24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5617</v>
      </c>
      <c r="AO24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41" s="21" cm="1">
        <f t="array" ref="AP24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5617</v>
      </c>
      <c r="AQ24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41" s="21" cm="1">
        <f t="array" ref="AR24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5617</v>
      </c>
      <c r="AS24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41" s="21" cm="1">
        <f t="array" ref="AT24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5617</v>
      </c>
      <c r="AU24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41" s="21" cm="1">
        <f t="array" ref="AV24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5617</v>
      </c>
      <c r="AW24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41" s="41">
        <f>SUMIFS(Tabelle132[[#This Row],[FTE 01]:[SAL 12]],Tabelle132[[#Headers],[FTE 01]:[SAL 12]],"*" &amp; "SAL" &amp;"*")</f>
        <v>67404</v>
      </c>
    </row>
    <row r="242" spans="1:50" ht="20.100000000000001" customHeight="1" x14ac:dyDescent="0.25">
      <c r="A242" s="61" t="s">
        <v>286</v>
      </c>
      <c r="B242" s="113" t="s">
        <v>1110</v>
      </c>
      <c r="C242" s="62" t="s">
        <v>53</v>
      </c>
      <c r="D242" s="107" t="s">
        <v>1216</v>
      </c>
      <c r="E242" s="108" t="s">
        <v>1216</v>
      </c>
      <c r="F242" s="63">
        <v>1039</v>
      </c>
      <c r="G242" s="111" t="str">
        <f>VLOOKUP(Tabelle132[[#This Row],[CC
(FIBU)]],INDEX!D:E,2,FALSE)</f>
        <v>Abteilung 26</v>
      </c>
      <c r="H242" s="117" t="s">
        <v>1287</v>
      </c>
      <c r="I242" s="64" t="s">
        <v>54</v>
      </c>
      <c r="J242" s="72">
        <v>33025</v>
      </c>
      <c r="K242" s="72"/>
      <c r="L242" s="73"/>
      <c r="M242" s="77">
        <v>2022</v>
      </c>
      <c r="N242" s="104" t="s">
        <v>1418</v>
      </c>
      <c r="O242" s="78">
        <v>33025</v>
      </c>
      <c r="P242" s="80"/>
      <c r="Q242" s="62" t="s">
        <v>55</v>
      </c>
      <c r="R242" s="5" t="str">
        <f ca="1">IF(Tabelle132[[#This Row],[STOPPED
ON]]&lt;&gt;"","STOPPED",IF(AND(Tabelle132[[#This Row],[ACT. VALID
TILL]]&lt;TODAY(),Tabelle132[[#This Row],[ACT. VALID
TILL]]&lt;&gt;""),"INACTIVE",IF(Tabelle132[[#This Row],[Employee]]="NN","RECRUITE",IF(Tabelle132[[#This Row],[ACT. VALID
FROM]]&gt;TODAY(),"INACTIVE","ACTIVE"))))</f>
        <v>ACTIVE</v>
      </c>
      <c r="S242" s="85"/>
      <c r="T242" s="85"/>
      <c r="U242" s="11">
        <f>COUNTIFS(Tabelle2[Function-
No.],Tabelle132[[#This Row],[FUNC.-NO]],Tabelle2[Pers-
No.],Tabelle132[[#This Row],[P-No.]])</f>
        <v>0</v>
      </c>
      <c r="V242" s="89">
        <v>39</v>
      </c>
      <c r="W242" s="11">
        <f>IF(Tabelle132[[#This Row],[WAZ2]]&gt;39,1,Tabelle132[[#This Row],[WAZ2]]/39)/IF(Tabelle132[[#This Row],[SPLIT]]="YES",2,1)</f>
        <v>1</v>
      </c>
      <c r="X242" s="93">
        <v>5570</v>
      </c>
      <c r="Y24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42" s="21" cm="1">
        <f t="array" ref="Z24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5570</v>
      </c>
      <c r="AA24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42" s="21" cm="1">
        <f t="array" ref="AB24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5570</v>
      </c>
      <c r="AC24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42" s="21" cm="1">
        <f t="array" ref="AD24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5570</v>
      </c>
      <c r="AE24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42" s="21" cm="1">
        <f t="array" ref="AF24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5570</v>
      </c>
      <c r="AG24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42" s="21" cm="1">
        <f t="array" ref="AH24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5570</v>
      </c>
      <c r="AI24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42" s="21" cm="1">
        <f t="array" ref="AJ24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5570</v>
      </c>
      <c r="AK24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42" s="21" cm="1">
        <f t="array" ref="AL24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5570</v>
      </c>
      <c r="AM24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42" s="21" cm="1">
        <f t="array" ref="AN24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5570</v>
      </c>
      <c r="AO24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42" s="21" cm="1">
        <f t="array" ref="AP24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5570</v>
      </c>
      <c r="AQ24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42" s="21" cm="1">
        <f t="array" ref="AR24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5570</v>
      </c>
      <c r="AS24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42" s="21" cm="1">
        <f t="array" ref="AT24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5570</v>
      </c>
      <c r="AU24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42" s="21" cm="1">
        <f t="array" ref="AV24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5570</v>
      </c>
      <c r="AW24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42" s="41">
        <f>SUMIFS(Tabelle132[[#This Row],[FTE 01]:[SAL 12]],Tabelle132[[#Headers],[FTE 01]:[SAL 12]],"*" &amp; "SAL" &amp;"*")</f>
        <v>66840</v>
      </c>
    </row>
    <row r="243" spans="1:50" ht="20.100000000000001" customHeight="1" x14ac:dyDescent="0.25">
      <c r="A243" s="61" t="s">
        <v>290</v>
      </c>
      <c r="B243" s="113" t="s">
        <v>1188</v>
      </c>
      <c r="C243" s="62" t="s">
        <v>53</v>
      </c>
      <c r="D243" s="107" t="s">
        <v>1216</v>
      </c>
      <c r="E243" s="108" t="s">
        <v>1216</v>
      </c>
      <c r="F243" s="63">
        <v>1039</v>
      </c>
      <c r="G243" s="111" t="str">
        <f>VLOOKUP(Tabelle132[[#This Row],[CC
(FIBU)]],INDEX!D:E,2,FALSE)</f>
        <v>Abteilung 26</v>
      </c>
      <c r="H243" s="117" t="s">
        <v>1328</v>
      </c>
      <c r="I243" s="64" t="s">
        <v>54</v>
      </c>
      <c r="J243" s="72">
        <v>36404</v>
      </c>
      <c r="K243" s="72"/>
      <c r="L243" s="73"/>
      <c r="M243" s="77">
        <v>2061</v>
      </c>
      <c r="N243" s="104" t="s">
        <v>1457</v>
      </c>
      <c r="O243" s="78">
        <v>36404</v>
      </c>
      <c r="P243" s="80"/>
      <c r="Q243" s="62" t="s">
        <v>55</v>
      </c>
      <c r="R243" s="5" t="str">
        <f ca="1">IF(Tabelle132[[#This Row],[STOPPED
ON]]&lt;&gt;"","STOPPED",IF(AND(Tabelle132[[#This Row],[ACT. VALID
TILL]]&lt;TODAY(),Tabelle132[[#This Row],[ACT. VALID
TILL]]&lt;&gt;""),"INACTIVE",IF(Tabelle132[[#This Row],[Employee]]="NN","RECRUITE",IF(Tabelle132[[#This Row],[ACT. VALID
FROM]]&gt;TODAY(),"INACTIVE","ACTIVE"))))</f>
        <v>ACTIVE</v>
      </c>
      <c r="S243" s="85"/>
      <c r="T243" s="85"/>
      <c r="U243" s="11">
        <f>COUNTIFS(Tabelle2[Function-
No.],Tabelle132[[#This Row],[FUNC.-NO]],Tabelle2[Pers-
No.],Tabelle132[[#This Row],[P-No.]])</f>
        <v>0</v>
      </c>
      <c r="V243" s="89">
        <v>39</v>
      </c>
      <c r="W243" s="11">
        <f>IF(Tabelle132[[#This Row],[WAZ2]]&gt;39,1,Tabelle132[[#This Row],[WAZ2]]/39)/IF(Tabelle132[[#This Row],[SPLIT]]="YES",2,1)</f>
        <v>1</v>
      </c>
      <c r="X243" s="93">
        <v>5603</v>
      </c>
      <c r="Y24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43" s="21" cm="1">
        <f t="array" ref="Z24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5603</v>
      </c>
      <c r="AA24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43" s="21" cm="1">
        <f t="array" ref="AB24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5603</v>
      </c>
      <c r="AC24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43" s="21" cm="1">
        <f t="array" ref="AD24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5603</v>
      </c>
      <c r="AE24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43" s="21" cm="1">
        <f t="array" ref="AF24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5603</v>
      </c>
      <c r="AG24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43" s="21" cm="1">
        <f t="array" ref="AH24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5603</v>
      </c>
      <c r="AI24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43" s="21" cm="1">
        <f t="array" ref="AJ24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5603</v>
      </c>
      <c r="AK24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43" s="21" cm="1">
        <f t="array" ref="AL24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5603</v>
      </c>
      <c r="AM24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43" s="21" cm="1">
        <f t="array" ref="AN24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5603</v>
      </c>
      <c r="AO24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43" s="21" cm="1">
        <f t="array" ref="AP24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5603</v>
      </c>
      <c r="AQ24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43" s="21" cm="1">
        <f t="array" ref="AR24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5603</v>
      </c>
      <c r="AS24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43" s="21" cm="1">
        <f t="array" ref="AT24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5603</v>
      </c>
      <c r="AU24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43" s="21" cm="1">
        <f t="array" ref="AV24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5603</v>
      </c>
      <c r="AW24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43" s="41">
        <f>SUMIFS(Tabelle132[[#This Row],[FTE 01]:[SAL 12]],Tabelle132[[#Headers],[FTE 01]:[SAL 12]],"*" &amp; "SAL" &amp;"*")</f>
        <v>67236</v>
      </c>
    </row>
    <row r="244" spans="1:50" ht="20.100000000000001" customHeight="1" x14ac:dyDescent="0.25">
      <c r="A244" s="61" t="s">
        <v>281</v>
      </c>
      <c r="B244" s="113" t="s">
        <v>1027</v>
      </c>
      <c r="C244" s="62" t="s">
        <v>53</v>
      </c>
      <c r="D244" s="107" t="s">
        <v>1216</v>
      </c>
      <c r="E244" s="108" t="s">
        <v>1216</v>
      </c>
      <c r="F244" s="63">
        <v>1039</v>
      </c>
      <c r="G244" s="111" t="str">
        <f>VLOOKUP(Tabelle132[[#This Row],[CC
(FIBU)]],INDEX!D:E,2,FALSE)</f>
        <v>Abteilung 26</v>
      </c>
      <c r="H244" s="117" t="s">
        <v>1303</v>
      </c>
      <c r="I244" s="64" t="s">
        <v>54</v>
      </c>
      <c r="J244" s="72">
        <v>36892</v>
      </c>
      <c r="K244" s="72"/>
      <c r="L244" s="73"/>
      <c r="M244" s="77">
        <v>2070</v>
      </c>
      <c r="N244" s="104" t="s">
        <v>1466</v>
      </c>
      <c r="O244" s="78">
        <v>36892</v>
      </c>
      <c r="P244" s="80"/>
      <c r="Q244" s="62" t="s">
        <v>55</v>
      </c>
      <c r="R244" s="5" t="str">
        <f ca="1">IF(Tabelle132[[#This Row],[STOPPED
ON]]&lt;&gt;"","STOPPED",IF(AND(Tabelle132[[#This Row],[ACT. VALID
TILL]]&lt;TODAY(),Tabelle132[[#This Row],[ACT. VALID
TILL]]&lt;&gt;""),"INACTIVE",IF(Tabelle132[[#This Row],[Employee]]="NN","RECRUITE",IF(Tabelle132[[#This Row],[ACT. VALID
FROM]]&gt;TODAY(),"INACTIVE","ACTIVE"))))</f>
        <v>ACTIVE</v>
      </c>
      <c r="S244" s="85"/>
      <c r="T244" s="85"/>
      <c r="U244" s="11">
        <f>COUNTIFS(Tabelle2[Function-
No.],Tabelle132[[#This Row],[FUNC.-NO]],Tabelle2[Pers-
No.],Tabelle132[[#This Row],[P-No.]])</f>
        <v>0</v>
      </c>
      <c r="V244" s="89">
        <v>39</v>
      </c>
      <c r="W244" s="11">
        <f>IF(Tabelle132[[#This Row],[WAZ2]]&gt;39,1,Tabelle132[[#This Row],[WAZ2]]/39)/IF(Tabelle132[[#This Row],[SPLIT]]="YES",2,1)</f>
        <v>1</v>
      </c>
      <c r="X244" s="93">
        <v>5736</v>
      </c>
      <c r="Y24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44" s="21" cm="1">
        <f t="array" ref="Z24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5736</v>
      </c>
      <c r="AA24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44" s="21" cm="1">
        <f t="array" ref="AB24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5736</v>
      </c>
      <c r="AC24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44" s="21" cm="1">
        <f t="array" ref="AD24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5736</v>
      </c>
      <c r="AE24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44" s="21" cm="1">
        <f t="array" ref="AF24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5736</v>
      </c>
      <c r="AG24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44" s="21" cm="1">
        <f t="array" ref="AH24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5736</v>
      </c>
      <c r="AI24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44" s="21" cm="1">
        <f t="array" ref="AJ24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5736</v>
      </c>
      <c r="AK24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44" s="21" cm="1">
        <f t="array" ref="AL24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5736</v>
      </c>
      <c r="AM24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44" s="21" cm="1">
        <f t="array" ref="AN24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5736</v>
      </c>
      <c r="AO24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44" s="21" cm="1">
        <f t="array" ref="AP24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5736</v>
      </c>
      <c r="AQ24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44" s="21" cm="1">
        <f t="array" ref="AR24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5736</v>
      </c>
      <c r="AS24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44" s="21" cm="1">
        <f t="array" ref="AT24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5736</v>
      </c>
      <c r="AU24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44" s="21" cm="1">
        <f t="array" ref="AV24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5736</v>
      </c>
      <c r="AW24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44" s="41">
        <f>SUMIFS(Tabelle132[[#This Row],[FTE 01]:[SAL 12]],Tabelle132[[#Headers],[FTE 01]:[SAL 12]],"*" &amp; "SAL" &amp;"*")</f>
        <v>68832</v>
      </c>
    </row>
    <row r="245" spans="1:50" ht="20.100000000000001" customHeight="1" x14ac:dyDescent="0.25">
      <c r="A245" s="61" t="s">
        <v>283</v>
      </c>
      <c r="B245" s="113" t="s">
        <v>1106</v>
      </c>
      <c r="C245" s="62" t="s">
        <v>53</v>
      </c>
      <c r="D245" s="107" t="s">
        <v>1216</v>
      </c>
      <c r="E245" s="108" t="s">
        <v>1216</v>
      </c>
      <c r="F245" s="63">
        <v>1039</v>
      </c>
      <c r="G245" s="111" t="str">
        <f>VLOOKUP(Tabelle132[[#This Row],[CC
(FIBU)]],INDEX!D:E,2,FALSE)</f>
        <v>Abteilung 26</v>
      </c>
      <c r="H245" s="117" t="s">
        <v>1287</v>
      </c>
      <c r="I245" s="64" t="s">
        <v>54</v>
      </c>
      <c r="J245" s="72">
        <v>37135</v>
      </c>
      <c r="K245" s="72"/>
      <c r="L245" s="73"/>
      <c r="M245" s="77">
        <v>2083</v>
      </c>
      <c r="N245" s="104" t="s">
        <v>1479</v>
      </c>
      <c r="O245" s="78">
        <v>37135</v>
      </c>
      <c r="P245" s="80"/>
      <c r="Q245" s="62" t="s">
        <v>55</v>
      </c>
      <c r="R245" s="5" t="str">
        <f ca="1">IF(Tabelle132[[#This Row],[STOPPED
ON]]&lt;&gt;"","STOPPED",IF(AND(Tabelle132[[#This Row],[ACT. VALID
TILL]]&lt;TODAY(),Tabelle132[[#This Row],[ACT. VALID
TILL]]&lt;&gt;""),"INACTIVE",IF(Tabelle132[[#This Row],[Employee]]="NN","RECRUITE",IF(Tabelle132[[#This Row],[ACT. VALID
FROM]]&gt;TODAY(),"INACTIVE","ACTIVE"))))</f>
        <v>ACTIVE</v>
      </c>
      <c r="S245" s="85"/>
      <c r="T245" s="85"/>
      <c r="U245" s="11">
        <f>COUNTIFS(Tabelle2[Function-
No.],Tabelle132[[#This Row],[FUNC.-NO]],Tabelle2[Pers-
No.],Tabelle132[[#This Row],[P-No.]])</f>
        <v>0</v>
      </c>
      <c r="V245" s="89">
        <v>39</v>
      </c>
      <c r="W245" s="11">
        <f>IF(Tabelle132[[#This Row],[WAZ2]]&gt;39,1,Tabelle132[[#This Row],[WAZ2]]/39)/IF(Tabelle132[[#This Row],[SPLIT]]="YES",2,1)</f>
        <v>1</v>
      </c>
      <c r="X245" s="93">
        <v>5582</v>
      </c>
      <c r="Y24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45" s="21" cm="1">
        <f t="array" ref="Z24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5582</v>
      </c>
      <c r="AA24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45" s="21" cm="1">
        <f t="array" ref="AB24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5582</v>
      </c>
      <c r="AC24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45" s="21" cm="1">
        <f t="array" ref="AD24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5582</v>
      </c>
      <c r="AE24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45" s="21" cm="1">
        <f t="array" ref="AF24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5582</v>
      </c>
      <c r="AG24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45" s="21" cm="1">
        <f t="array" ref="AH24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5582</v>
      </c>
      <c r="AI24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45" s="21" cm="1">
        <f t="array" ref="AJ24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5582</v>
      </c>
      <c r="AK24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45" s="21" cm="1">
        <f t="array" ref="AL24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5582</v>
      </c>
      <c r="AM24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45" s="21" cm="1">
        <f t="array" ref="AN24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5582</v>
      </c>
      <c r="AO24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45" s="21" cm="1">
        <f t="array" ref="AP24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5582</v>
      </c>
      <c r="AQ24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45" s="21" cm="1">
        <f t="array" ref="AR24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5582</v>
      </c>
      <c r="AS24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45" s="21" cm="1">
        <f t="array" ref="AT24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5582</v>
      </c>
      <c r="AU24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45" s="21" cm="1">
        <f t="array" ref="AV24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5582</v>
      </c>
      <c r="AW24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45" s="41">
        <f>SUMIFS(Tabelle132[[#This Row],[FTE 01]:[SAL 12]],Tabelle132[[#Headers],[FTE 01]:[SAL 12]],"*" &amp; "SAL" &amp;"*")</f>
        <v>66984</v>
      </c>
    </row>
    <row r="246" spans="1:50" ht="20.100000000000001" customHeight="1" x14ac:dyDescent="0.25">
      <c r="A246" s="61" t="s">
        <v>288</v>
      </c>
      <c r="B246" s="113" t="s">
        <v>1163</v>
      </c>
      <c r="C246" s="62" t="s">
        <v>53</v>
      </c>
      <c r="D246" s="107" t="s">
        <v>1216</v>
      </c>
      <c r="E246" s="108" t="s">
        <v>1216</v>
      </c>
      <c r="F246" s="63">
        <v>1039</v>
      </c>
      <c r="G246" s="111" t="str">
        <f>VLOOKUP(Tabelle132[[#This Row],[CC
(FIBU)]],INDEX!D:E,2,FALSE)</f>
        <v>Abteilung 26</v>
      </c>
      <c r="H246" s="117" t="s">
        <v>1328</v>
      </c>
      <c r="I246" s="64" t="s">
        <v>54</v>
      </c>
      <c r="J246" s="72">
        <v>42370</v>
      </c>
      <c r="K246" s="72"/>
      <c r="L246" s="73"/>
      <c r="M246" s="77">
        <v>2331</v>
      </c>
      <c r="N246" s="104" t="s">
        <v>1727</v>
      </c>
      <c r="O246" s="78">
        <v>42370</v>
      </c>
      <c r="P246" s="80"/>
      <c r="Q246" s="62" t="s">
        <v>55</v>
      </c>
      <c r="R246" s="5" t="str">
        <f ca="1">IF(Tabelle132[[#This Row],[STOPPED
ON]]&lt;&gt;"","STOPPED",IF(AND(Tabelle132[[#This Row],[ACT. VALID
TILL]]&lt;TODAY(),Tabelle132[[#This Row],[ACT. VALID
TILL]]&lt;&gt;""),"INACTIVE",IF(Tabelle132[[#This Row],[Employee]]="NN","RECRUITE",IF(Tabelle132[[#This Row],[ACT. VALID
FROM]]&gt;TODAY(),"INACTIVE","ACTIVE"))))</f>
        <v>ACTIVE</v>
      </c>
      <c r="S246" s="85"/>
      <c r="T246" s="85"/>
      <c r="U246" s="11">
        <f>COUNTIFS(Tabelle2[Function-
No.],Tabelle132[[#This Row],[FUNC.-NO]],Tabelle2[Pers-
No.],Tabelle132[[#This Row],[P-No.]])</f>
        <v>0</v>
      </c>
      <c r="V246" s="89">
        <v>39</v>
      </c>
      <c r="W246" s="11">
        <f>IF(Tabelle132[[#This Row],[WAZ2]]&gt;39,1,Tabelle132[[#This Row],[WAZ2]]/39)/IF(Tabelle132[[#This Row],[SPLIT]]="YES",2,1)</f>
        <v>1</v>
      </c>
      <c r="X246" s="93">
        <v>5651</v>
      </c>
      <c r="Y24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46" s="21" cm="1">
        <f t="array" ref="Z24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5651</v>
      </c>
      <c r="AA24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46" s="21" cm="1">
        <f t="array" ref="AB24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5651</v>
      </c>
      <c r="AC24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46" s="21" cm="1">
        <f t="array" ref="AD24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5651</v>
      </c>
      <c r="AE24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46" s="21" cm="1">
        <f t="array" ref="AF24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5651</v>
      </c>
      <c r="AG24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46" s="21" cm="1">
        <f t="array" ref="AH24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5651</v>
      </c>
      <c r="AI24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46" s="21" cm="1">
        <f t="array" ref="AJ24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5651</v>
      </c>
      <c r="AK24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46" s="21" cm="1">
        <f t="array" ref="AL24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5651</v>
      </c>
      <c r="AM24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46" s="21" cm="1">
        <f t="array" ref="AN24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5651</v>
      </c>
      <c r="AO24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46" s="21" cm="1">
        <f t="array" ref="AP24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5651</v>
      </c>
      <c r="AQ24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46" s="21" cm="1">
        <f t="array" ref="AR24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5651</v>
      </c>
      <c r="AS24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46" s="21" cm="1">
        <f t="array" ref="AT24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5651</v>
      </c>
      <c r="AU24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46" s="21" cm="1">
        <f t="array" ref="AV24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5651</v>
      </c>
      <c r="AW24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46" s="41">
        <f>SUMIFS(Tabelle132[[#This Row],[FTE 01]:[SAL 12]],Tabelle132[[#Headers],[FTE 01]:[SAL 12]],"*" &amp; "SAL" &amp;"*")</f>
        <v>67812</v>
      </c>
    </row>
    <row r="247" spans="1:50" ht="20.100000000000001" customHeight="1" x14ac:dyDescent="0.25">
      <c r="A247" s="61" t="s">
        <v>287</v>
      </c>
      <c r="B247" s="113" t="s">
        <v>1172</v>
      </c>
      <c r="C247" s="62" t="s">
        <v>53</v>
      </c>
      <c r="D247" s="107" t="s">
        <v>1216</v>
      </c>
      <c r="E247" s="108" t="s">
        <v>1216</v>
      </c>
      <c r="F247" s="63">
        <v>1039</v>
      </c>
      <c r="G247" s="111" t="str">
        <f>VLOOKUP(Tabelle132[[#This Row],[CC
(FIBU)]],INDEX!D:E,2,FALSE)</f>
        <v>Abteilung 26</v>
      </c>
      <c r="H247" s="117" t="s">
        <v>1328</v>
      </c>
      <c r="I247" s="64" t="s">
        <v>54</v>
      </c>
      <c r="J247" s="72">
        <v>42461</v>
      </c>
      <c r="K247" s="72"/>
      <c r="L247" s="73"/>
      <c r="M247" s="77">
        <v>2337</v>
      </c>
      <c r="N247" s="104" t="s">
        <v>1733</v>
      </c>
      <c r="O247" s="78">
        <v>42461</v>
      </c>
      <c r="P247" s="80"/>
      <c r="Q247" s="62" t="s">
        <v>55</v>
      </c>
      <c r="R247" s="5" t="str">
        <f ca="1">IF(Tabelle132[[#This Row],[STOPPED
ON]]&lt;&gt;"","STOPPED",IF(AND(Tabelle132[[#This Row],[ACT. VALID
TILL]]&lt;TODAY(),Tabelle132[[#This Row],[ACT. VALID
TILL]]&lt;&gt;""),"INACTIVE",IF(Tabelle132[[#This Row],[Employee]]="NN","RECRUITE",IF(Tabelle132[[#This Row],[ACT. VALID
FROM]]&gt;TODAY(),"INACTIVE","ACTIVE"))))</f>
        <v>ACTIVE</v>
      </c>
      <c r="S247" s="85"/>
      <c r="T247" s="85"/>
      <c r="U247" s="11">
        <f>COUNTIFS(Tabelle2[Function-
No.],Tabelle132[[#This Row],[FUNC.-NO]],Tabelle2[Pers-
No.],Tabelle132[[#This Row],[P-No.]])</f>
        <v>0</v>
      </c>
      <c r="V247" s="89">
        <v>39</v>
      </c>
      <c r="W247" s="11">
        <f>IF(Tabelle132[[#This Row],[WAZ2]]&gt;39,1,Tabelle132[[#This Row],[WAZ2]]/39)/IF(Tabelle132[[#This Row],[SPLIT]]="YES",2,1)</f>
        <v>1</v>
      </c>
      <c r="X247" s="93">
        <v>5558</v>
      </c>
      <c r="Y24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47" s="21" cm="1">
        <f t="array" ref="Z24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5558</v>
      </c>
      <c r="AA24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47" s="21" cm="1">
        <f t="array" ref="AB24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5558</v>
      </c>
      <c r="AC24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47" s="21" cm="1">
        <f t="array" ref="AD24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5558</v>
      </c>
      <c r="AE24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47" s="21" cm="1">
        <f t="array" ref="AF24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5558</v>
      </c>
      <c r="AG24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47" s="21" cm="1">
        <f t="array" ref="AH24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5558</v>
      </c>
      <c r="AI24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47" s="21" cm="1">
        <f t="array" ref="AJ24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5558</v>
      </c>
      <c r="AK24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47" s="21" cm="1">
        <f t="array" ref="AL24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5558</v>
      </c>
      <c r="AM24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47" s="21" cm="1">
        <f t="array" ref="AN24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5558</v>
      </c>
      <c r="AO24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47" s="21" cm="1">
        <f t="array" ref="AP24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5558</v>
      </c>
      <c r="AQ24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47" s="21" cm="1">
        <f t="array" ref="AR24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5558</v>
      </c>
      <c r="AS24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47" s="21" cm="1">
        <f t="array" ref="AT24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5558</v>
      </c>
      <c r="AU24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47" s="21" cm="1">
        <f t="array" ref="AV24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5558</v>
      </c>
      <c r="AW24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47" s="41">
        <f>SUMIFS(Tabelle132[[#This Row],[FTE 01]:[SAL 12]],Tabelle132[[#Headers],[FTE 01]:[SAL 12]],"*" &amp; "SAL" &amp;"*")</f>
        <v>66696</v>
      </c>
    </row>
    <row r="248" spans="1:50" ht="20.100000000000001" customHeight="1" x14ac:dyDescent="0.25">
      <c r="A248" s="61" t="s">
        <v>279</v>
      </c>
      <c r="B248" s="113" t="s">
        <v>924</v>
      </c>
      <c r="C248" s="62" t="s">
        <v>53</v>
      </c>
      <c r="D248" s="107" t="s">
        <v>1216</v>
      </c>
      <c r="E248" s="108" t="s">
        <v>1216</v>
      </c>
      <c r="F248" s="63">
        <v>1039</v>
      </c>
      <c r="G248" s="111" t="str">
        <f>VLOOKUP(Tabelle132[[#This Row],[CC
(FIBU)]],INDEX!D:E,2,FALSE)</f>
        <v>Abteilung 26</v>
      </c>
      <c r="H248" s="117" t="s">
        <v>1328</v>
      </c>
      <c r="I248" s="64" t="s">
        <v>54</v>
      </c>
      <c r="J248" s="72">
        <v>44317</v>
      </c>
      <c r="K248" s="72"/>
      <c r="L248" s="73"/>
      <c r="M248" s="77">
        <v>2414</v>
      </c>
      <c r="N248" s="104" t="s">
        <v>1810</v>
      </c>
      <c r="O248" s="78">
        <v>42982</v>
      </c>
      <c r="P248" s="80"/>
      <c r="Q248" s="62" t="s">
        <v>55</v>
      </c>
      <c r="R248" s="5" t="str">
        <f ca="1">IF(Tabelle132[[#This Row],[STOPPED
ON]]&lt;&gt;"","STOPPED",IF(AND(Tabelle132[[#This Row],[ACT. VALID
TILL]]&lt;TODAY(),Tabelle132[[#This Row],[ACT. VALID
TILL]]&lt;&gt;""),"INACTIVE",IF(Tabelle132[[#This Row],[Employee]]="NN","RECRUITE",IF(Tabelle132[[#This Row],[ACT. VALID
FROM]]&gt;TODAY(),"INACTIVE","ACTIVE"))))</f>
        <v>ACTIVE</v>
      </c>
      <c r="S248" s="85"/>
      <c r="T248" s="85"/>
      <c r="U248" s="11">
        <f>COUNTIFS(Tabelle2[Function-
No.],Tabelle132[[#This Row],[FUNC.-NO]],Tabelle2[Pers-
No.],Tabelle132[[#This Row],[P-No.]])</f>
        <v>0</v>
      </c>
      <c r="V248" s="89">
        <v>39</v>
      </c>
      <c r="W248" s="11">
        <f>IF(Tabelle132[[#This Row],[WAZ2]]&gt;39,1,Tabelle132[[#This Row],[WAZ2]]/39)/IF(Tabelle132[[#This Row],[SPLIT]]="YES",2,1)</f>
        <v>1</v>
      </c>
      <c r="X248" s="93">
        <v>5664</v>
      </c>
      <c r="Y24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48" s="21" cm="1">
        <f t="array" ref="Z24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4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48" s="21" cm="1">
        <f t="array" ref="AB24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5664</v>
      </c>
      <c r="AC24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48" s="21" cm="1">
        <f t="array" ref="AD24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5664</v>
      </c>
      <c r="AE24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48" s="21" cm="1">
        <f t="array" ref="AF24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5664</v>
      </c>
      <c r="AG24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48" s="21" cm="1">
        <f t="array" ref="AH24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5664</v>
      </c>
      <c r="AI24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48" s="21" cm="1">
        <f t="array" ref="AJ24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5664</v>
      </c>
      <c r="AK24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48" s="21" cm="1">
        <f t="array" ref="AL24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5664</v>
      </c>
      <c r="AM24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48" s="21" cm="1">
        <f t="array" ref="AN24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5664</v>
      </c>
      <c r="AO24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48" s="21" cm="1">
        <f t="array" ref="AP24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5664</v>
      </c>
      <c r="AQ24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48" s="21" cm="1">
        <f t="array" ref="AR24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5664</v>
      </c>
      <c r="AS24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48" s="21" cm="1">
        <f t="array" ref="AT24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5664</v>
      </c>
      <c r="AU24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48" s="21" cm="1">
        <f t="array" ref="AV24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5664</v>
      </c>
      <c r="AW24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48" s="41">
        <f>SUMIFS(Tabelle132[[#This Row],[FTE 01]:[SAL 12]],Tabelle132[[#Headers],[FTE 01]:[SAL 12]],"*" &amp; "SAL" &amp;"*")</f>
        <v>62304</v>
      </c>
    </row>
    <row r="249" spans="1:50" ht="20.100000000000001" customHeight="1" x14ac:dyDescent="0.25">
      <c r="A249" s="61" t="s">
        <v>289</v>
      </c>
      <c r="B249" s="113" t="s">
        <v>1177</v>
      </c>
      <c r="C249" s="62" t="s">
        <v>53</v>
      </c>
      <c r="D249" s="107" t="s">
        <v>1216</v>
      </c>
      <c r="E249" s="108" t="s">
        <v>1216</v>
      </c>
      <c r="F249" s="63">
        <v>1039</v>
      </c>
      <c r="G249" s="111" t="str">
        <f>VLOOKUP(Tabelle132[[#This Row],[CC
(FIBU)]],INDEX!D:E,2,FALSE)</f>
        <v>Abteilung 26</v>
      </c>
      <c r="H249" s="117" t="s">
        <v>1328</v>
      </c>
      <c r="I249" s="64" t="s">
        <v>54</v>
      </c>
      <c r="J249" s="72">
        <v>43206</v>
      </c>
      <c r="K249" s="72"/>
      <c r="L249" s="73"/>
      <c r="M249" s="77">
        <v>2472</v>
      </c>
      <c r="N249" s="104" t="s">
        <v>1868</v>
      </c>
      <c r="O249" s="78">
        <v>43206</v>
      </c>
      <c r="P249" s="80"/>
      <c r="Q249" s="62" t="s">
        <v>55</v>
      </c>
      <c r="R249" s="5" t="str">
        <f ca="1">IF(Tabelle132[[#This Row],[STOPPED
ON]]&lt;&gt;"","STOPPED",IF(AND(Tabelle132[[#This Row],[ACT. VALID
TILL]]&lt;TODAY(),Tabelle132[[#This Row],[ACT. VALID
TILL]]&lt;&gt;""),"INACTIVE",IF(Tabelle132[[#This Row],[Employee]]="NN","RECRUITE",IF(Tabelle132[[#This Row],[ACT. VALID
FROM]]&gt;TODAY(),"INACTIVE","ACTIVE"))))</f>
        <v>ACTIVE</v>
      </c>
      <c r="S249" s="85"/>
      <c r="T249" s="85"/>
      <c r="U249" s="11">
        <f>COUNTIFS(Tabelle2[Function-
No.],Tabelle132[[#This Row],[FUNC.-NO]],Tabelle2[Pers-
No.],Tabelle132[[#This Row],[P-No.]])</f>
        <v>0</v>
      </c>
      <c r="V249" s="89">
        <v>39</v>
      </c>
      <c r="W249" s="11">
        <f>IF(Tabelle132[[#This Row],[WAZ2]]&gt;39,1,Tabelle132[[#This Row],[WAZ2]]/39)/IF(Tabelle132[[#This Row],[SPLIT]]="YES",2,1)</f>
        <v>1</v>
      </c>
      <c r="X249" s="93">
        <v>5361</v>
      </c>
      <c r="Y24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49" s="21" cm="1">
        <f t="array" ref="Z24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5361</v>
      </c>
      <c r="AA24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49" s="21" cm="1">
        <f t="array" ref="AB24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5361</v>
      </c>
      <c r="AC24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49" s="21" cm="1">
        <f t="array" ref="AD24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5361</v>
      </c>
      <c r="AE24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49" s="21" cm="1">
        <f t="array" ref="AF24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5361</v>
      </c>
      <c r="AG24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49" s="21" cm="1">
        <f t="array" ref="AH24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5361</v>
      </c>
      <c r="AI24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49" s="21" cm="1">
        <f t="array" ref="AJ24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5361</v>
      </c>
      <c r="AK24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49" s="21" cm="1">
        <f t="array" ref="AL24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5361</v>
      </c>
      <c r="AM24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49" s="21" cm="1">
        <f t="array" ref="AN24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5361</v>
      </c>
      <c r="AO24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49" s="21" cm="1">
        <f t="array" ref="AP24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5361</v>
      </c>
      <c r="AQ24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49" s="21" cm="1">
        <f t="array" ref="AR24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5361</v>
      </c>
      <c r="AS24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49" s="21" cm="1">
        <f t="array" ref="AT24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5361</v>
      </c>
      <c r="AU24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49" s="21" cm="1">
        <f t="array" ref="AV24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5361</v>
      </c>
      <c r="AW24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49" s="41">
        <f>SUMIFS(Tabelle132[[#This Row],[FTE 01]:[SAL 12]],Tabelle132[[#Headers],[FTE 01]:[SAL 12]],"*" &amp; "SAL" &amp;"*")</f>
        <v>64332</v>
      </c>
    </row>
    <row r="250" spans="1:50" ht="20.100000000000001" customHeight="1" x14ac:dyDescent="0.25">
      <c r="A250" s="61" t="s">
        <v>284</v>
      </c>
      <c r="B250" s="113" t="s">
        <v>1106</v>
      </c>
      <c r="C250" s="62" t="s">
        <v>53</v>
      </c>
      <c r="D250" s="107" t="s">
        <v>1216</v>
      </c>
      <c r="E250" s="108" t="s">
        <v>1216</v>
      </c>
      <c r="F250" s="63">
        <v>1039</v>
      </c>
      <c r="G250" s="111" t="str">
        <f>VLOOKUP(Tabelle132[[#This Row],[CC
(FIBU)]],INDEX!D:E,2,FALSE)</f>
        <v>Abteilung 26</v>
      </c>
      <c r="H250" s="117" t="s">
        <v>1287</v>
      </c>
      <c r="I250" s="64" t="s">
        <v>54</v>
      </c>
      <c r="J250" s="72">
        <v>43466</v>
      </c>
      <c r="K250" s="72"/>
      <c r="L250" s="73"/>
      <c r="M250" s="77">
        <v>2553</v>
      </c>
      <c r="N250" s="104" t="s">
        <v>1949</v>
      </c>
      <c r="O250" s="78">
        <v>43466</v>
      </c>
      <c r="P250" s="80"/>
      <c r="Q250" s="62" t="s">
        <v>55</v>
      </c>
      <c r="R250" s="5" t="str">
        <f ca="1">IF(Tabelle132[[#This Row],[STOPPED
ON]]&lt;&gt;"","STOPPED",IF(AND(Tabelle132[[#This Row],[ACT. VALID
TILL]]&lt;TODAY(),Tabelle132[[#This Row],[ACT. VALID
TILL]]&lt;&gt;""),"INACTIVE",IF(Tabelle132[[#This Row],[Employee]]="NN","RECRUITE",IF(Tabelle132[[#This Row],[ACT. VALID
FROM]]&gt;TODAY(),"INACTIVE","ACTIVE"))))</f>
        <v>ACTIVE</v>
      </c>
      <c r="S250" s="85"/>
      <c r="T250" s="85"/>
      <c r="U250" s="11">
        <f>COUNTIFS(Tabelle2[Function-
No.],Tabelle132[[#This Row],[FUNC.-NO]],Tabelle2[Pers-
No.],Tabelle132[[#This Row],[P-No.]])</f>
        <v>0</v>
      </c>
      <c r="V250" s="89">
        <v>39</v>
      </c>
      <c r="W250" s="11">
        <f>IF(Tabelle132[[#This Row],[WAZ2]]&gt;39,1,Tabelle132[[#This Row],[WAZ2]]/39)/IF(Tabelle132[[#This Row],[SPLIT]]="YES",2,1)</f>
        <v>1</v>
      </c>
      <c r="X250" s="93">
        <v>5329</v>
      </c>
      <c r="Y25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50" s="21" cm="1">
        <f t="array" ref="Z25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5329</v>
      </c>
      <c r="AA25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50" s="21" cm="1">
        <f t="array" ref="AB25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5329</v>
      </c>
      <c r="AC25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50" s="21" cm="1">
        <f t="array" ref="AD25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5329</v>
      </c>
      <c r="AE25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50" s="21" cm="1">
        <f t="array" ref="AF25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5329</v>
      </c>
      <c r="AG25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50" s="21" cm="1">
        <f t="array" ref="AH25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5329</v>
      </c>
      <c r="AI25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50" s="21" cm="1">
        <f t="array" ref="AJ25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5329</v>
      </c>
      <c r="AK25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50" s="21" cm="1">
        <f t="array" ref="AL25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5329</v>
      </c>
      <c r="AM25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50" s="21" cm="1">
        <f t="array" ref="AN25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5329</v>
      </c>
      <c r="AO25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50" s="21" cm="1">
        <f t="array" ref="AP25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5329</v>
      </c>
      <c r="AQ25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50" s="21" cm="1">
        <f t="array" ref="AR25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5329</v>
      </c>
      <c r="AS25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50" s="21" cm="1">
        <f t="array" ref="AT25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5329</v>
      </c>
      <c r="AU25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50" s="21" cm="1">
        <f t="array" ref="AV25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5329</v>
      </c>
      <c r="AW25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50" s="41">
        <f>SUMIFS(Tabelle132[[#This Row],[FTE 01]:[SAL 12]],Tabelle132[[#Headers],[FTE 01]:[SAL 12]],"*" &amp; "SAL" &amp;"*")</f>
        <v>63948</v>
      </c>
    </row>
    <row r="251" spans="1:50" ht="20.100000000000001" customHeight="1" x14ac:dyDescent="0.25">
      <c r="A251" s="61" t="s">
        <v>280</v>
      </c>
      <c r="B251" s="113" t="s">
        <v>988</v>
      </c>
      <c r="C251" s="62" t="s">
        <v>53</v>
      </c>
      <c r="D251" s="107" t="s">
        <v>1216</v>
      </c>
      <c r="E251" s="108" t="s">
        <v>1216</v>
      </c>
      <c r="F251" s="63">
        <v>1039</v>
      </c>
      <c r="G251" s="111" t="str">
        <f>VLOOKUP(Tabelle132[[#This Row],[CC
(FIBU)]],INDEX!D:E,2,FALSE)</f>
        <v>Abteilung 26</v>
      </c>
      <c r="H251" s="117" t="s">
        <v>1287</v>
      </c>
      <c r="I251" s="64" t="s">
        <v>54</v>
      </c>
      <c r="J251" s="72">
        <v>44075</v>
      </c>
      <c r="K251" s="72"/>
      <c r="L251" s="73"/>
      <c r="M251" s="77">
        <v>2666</v>
      </c>
      <c r="N251" s="104" t="s">
        <v>2062</v>
      </c>
      <c r="O251" s="78">
        <v>44075</v>
      </c>
      <c r="P251" s="80"/>
      <c r="Q251" s="62" t="s">
        <v>55</v>
      </c>
      <c r="R251" s="5" t="str">
        <f ca="1">IF(Tabelle132[[#This Row],[STOPPED
ON]]&lt;&gt;"","STOPPED",IF(AND(Tabelle132[[#This Row],[ACT. VALID
TILL]]&lt;TODAY(),Tabelle132[[#This Row],[ACT. VALID
TILL]]&lt;&gt;""),"INACTIVE",IF(Tabelle132[[#This Row],[Employee]]="NN","RECRUITE",IF(Tabelle132[[#This Row],[ACT. VALID
FROM]]&gt;TODAY(),"INACTIVE","ACTIVE"))))</f>
        <v>ACTIVE</v>
      </c>
      <c r="S251" s="85"/>
      <c r="T251" s="85"/>
      <c r="U251" s="11">
        <f>COUNTIFS(Tabelle2[Function-
No.],Tabelle132[[#This Row],[FUNC.-NO]],Tabelle2[Pers-
No.],Tabelle132[[#This Row],[P-No.]])</f>
        <v>0</v>
      </c>
      <c r="V251" s="89">
        <v>39</v>
      </c>
      <c r="W251" s="11">
        <f>IF(Tabelle132[[#This Row],[WAZ2]]&gt;39,1,Tabelle132[[#This Row],[WAZ2]]/39)/IF(Tabelle132[[#This Row],[SPLIT]]="YES",2,1)</f>
        <v>1</v>
      </c>
      <c r="X251" s="93">
        <v>5327</v>
      </c>
      <c r="Y25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51" s="21" cm="1">
        <f t="array" ref="Z25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5327</v>
      </c>
      <c r="AA25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51" s="21" cm="1">
        <f t="array" ref="AB25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5327</v>
      </c>
      <c r="AC25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51" s="21" cm="1">
        <f t="array" ref="AD25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5327</v>
      </c>
      <c r="AE25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51" s="21" cm="1">
        <f t="array" ref="AF25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5327</v>
      </c>
      <c r="AG25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51" s="21" cm="1">
        <f t="array" ref="AH25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5327</v>
      </c>
      <c r="AI25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51" s="21" cm="1">
        <f t="array" ref="AJ25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5327</v>
      </c>
      <c r="AK25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51" s="21" cm="1">
        <f t="array" ref="AL25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5327</v>
      </c>
      <c r="AM25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51" s="21" cm="1">
        <f t="array" ref="AN25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5327</v>
      </c>
      <c r="AO25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51" s="21" cm="1">
        <f t="array" ref="AP25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5327</v>
      </c>
      <c r="AQ25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51" s="21" cm="1">
        <f t="array" ref="AR25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5327</v>
      </c>
      <c r="AS25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51" s="21" cm="1">
        <f t="array" ref="AT25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5327</v>
      </c>
      <c r="AU25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51" s="21" cm="1">
        <f t="array" ref="AV25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5327</v>
      </c>
      <c r="AW25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51" s="41">
        <f>SUMIFS(Tabelle132[[#This Row],[FTE 01]:[SAL 12]],Tabelle132[[#Headers],[FTE 01]:[SAL 12]],"*" &amp; "SAL" &amp;"*")</f>
        <v>63924</v>
      </c>
    </row>
    <row r="252" spans="1:50" ht="20.100000000000001" customHeight="1" x14ac:dyDescent="0.25">
      <c r="A252" s="61" t="s">
        <v>282</v>
      </c>
      <c r="B252" s="113" t="s">
        <v>1106</v>
      </c>
      <c r="C252" s="62" t="s">
        <v>53</v>
      </c>
      <c r="D252" s="107" t="s">
        <v>1216</v>
      </c>
      <c r="E252" s="108" t="s">
        <v>1216</v>
      </c>
      <c r="F252" s="63">
        <v>1039</v>
      </c>
      <c r="G252" s="111" t="str">
        <f>VLOOKUP(Tabelle132[[#This Row],[CC
(FIBU)]],INDEX!D:E,2,FALSE)</f>
        <v>Abteilung 26</v>
      </c>
      <c r="H252" s="117" t="s">
        <v>1287</v>
      </c>
      <c r="I252" s="64" t="s">
        <v>54</v>
      </c>
      <c r="J252" s="72">
        <v>44348</v>
      </c>
      <c r="K252" s="72"/>
      <c r="L252" s="73"/>
      <c r="M252" s="77">
        <v>2719</v>
      </c>
      <c r="N252" s="104" t="s">
        <v>2115</v>
      </c>
      <c r="O252" s="78">
        <v>44348</v>
      </c>
      <c r="P252" s="80"/>
      <c r="Q252" s="62" t="s">
        <v>55</v>
      </c>
      <c r="R252" s="5" t="str">
        <f ca="1">IF(Tabelle132[[#This Row],[STOPPED
ON]]&lt;&gt;"","STOPPED",IF(AND(Tabelle132[[#This Row],[ACT. VALID
TILL]]&lt;TODAY(),Tabelle132[[#This Row],[ACT. VALID
TILL]]&lt;&gt;""),"INACTIVE",IF(Tabelle132[[#This Row],[Employee]]="NN","RECRUITE",IF(Tabelle132[[#This Row],[ACT. VALID
FROM]]&gt;TODAY(),"INACTIVE","ACTIVE"))))</f>
        <v>ACTIVE</v>
      </c>
      <c r="S252" s="85"/>
      <c r="T252" s="85"/>
      <c r="U252" s="11">
        <f>COUNTIFS(Tabelle2[Function-
No.],Tabelle132[[#This Row],[FUNC.-NO]],Tabelle2[Pers-
No.],Tabelle132[[#This Row],[P-No.]])</f>
        <v>0</v>
      </c>
      <c r="V252" s="89">
        <v>39</v>
      </c>
      <c r="W252" s="11">
        <f>IF(Tabelle132[[#This Row],[WAZ2]]&gt;39,1,Tabelle132[[#This Row],[WAZ2]]/39)/IF(Tabelle132[[#This Row],[SPLIT]]="YES",2,1)</f>
        <v>1</v>
      </c>
      <c r="X252" s="93">
        <v>5473</v>
      </c>
      <c r="Y25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52" s="21" cm="1">
        <f t="array" ref="Z25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5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52" s="21" cm="1">
        <f t="array" ref="AB25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5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52" s="21" cm="1">
        <f t="array" ref="AD25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5473</v>
      </c>
      <c r="AE25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52" s="21" cm="1">
        <f t="array" ref="AF25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5473</v>
      </c>
      <c r="AG25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52" s="21" cm="1">
        <f t="array" ref="AH25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5473</v>
      </c>
      <c r="AI25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52" s="21" cm="1">
        <f t="array" ref="AJ25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5473</v>
      </c>
      <c r="AK25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52" s="21" cm="1">
        <f t="array" ref="AL25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5473</v>
      </c>
      <c r="AM25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52" s="21" cm="1">
        <f t="array" ref="AN25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5473</v>
      </c>
      <c r="AO25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52" s="21" cm="1">
        <f t="array" ref="AP25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5473</v>
      </c>
      <c r="AQ25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52" s="21" cm="1">
        <f t="array" ref="AR25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5473</v>
      </c>
      <c r="AS25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52" s="21" cm="1">
        <f t="array" ref="AT25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5473</v>
      </c>
      <c r="AU25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52" s="21" cm="1">
        <f t="array" ref="AV25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5473</v>
      </c>
      <c r="AW25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52" s="41">
        <f>SUMIFS(Tabelle132[[#This Row],[FTE 01]:[SAL 12]],Tabelle132[[#Headers],[FTE 01]:[SAL 12]],"*" &amp; "SAL" &amp;"*")</f>
        <v>54730</v>
      </c>
    </row>
    <row r="253" spans="1:50" ht="20.100000000000001" customHeight="1" x14ac:dyDescent="0.25">
      <c r="A253" s="61" t="s">
        <v>291</v>
      </c>
      <c r="B253" s="113" t="s">
        <v>874</v>
      </c>
      <c r="C253" s="62" t="s">
        <v>53</v>
      </c>
      <c r="D253" s="107" t="s">
        <v>1216</v>
      </c>
      <c r="E253" s="108" t="s">
        <v>1216</v>
      </c>
      <c r="F253" s="63">
        <v>1040</v>
      </c>
      <c r="G253" s="111" t="str">
        <f>VLOOKUP(Tabelle132[[#This Row],[CC
(FIBU)]],INDEX!D:E,2,FALSE)</f>
        <v>Abteilung 20</v>
      </c>
      <c r="H253" s="117" t="s">
        <v>1322</v>
      </c>
      <c r="I253" s="64" t="s">
        <v>54</v>
      </c>
      <c r="J253" s="72">
        <v>39539</v>
      </c>
      <c r="K253" s="72"/>
      <c r="L253" s="73"/>
      <c r="M253" s="77">
        <v>2143</v>
      </c>
      <c r="N253" s="104" t="s">
        <v>1539</v>
      </c>
      <c r="O253" s="78">
        <v>39539</v>
      </c>
      <c r="P253" s="80"/>
      <c r="Q253" s="62" t="s">
        <v>55</v>
      </c>
      <c r="R253" s="5" t="str">
        <f ca="1">IF(Tabelle132[[#This Row],[STOPPED
ON]]&lt;&gt;"","STOPPED",IF(AND(Tabelle132[[#This Row],[ACT. VALID
TILL]]&lt;TODAY(),Tabelle132[[#This Row],[ACT. VALID
TILL]]&lt;&gt;""),"INACTIVE",IF(Tabelle132[[#This Row],[Employee]]="NN","RECRUITE",IF(Tabelle132[[#This Row],[ACT. VALID
FROM]]&gt;TODAY(),"INACTIVE","ACTIVE"))))</f>
        <v>ACTIVE</v>
      </c>
      <c r="S253" s="85"/>
      <c r="T253" s="85"/>
      <c r="U253" s="11">
        <f>COUNTIFS(Tabelle2[Function-
No.],Tabelle132[[#This Row],[FUNC.-NO]],Tabelle2[Pers-
No.],Tabelle132[[#This Row],[P-No.]])</f>
        <v>0</v>
      </c>
      <c r="V253" s="89">
        <v>39</v>
      </c>
      <c r="W253" s="11">
        <f>IF(Tabelle132[[#This Row],[WAZ2]]&gt;39,1,Tabelle132[[#This Row],[WAZ2]]/39)/IF(Tabelle132[[#This Row],[SPLIT]]="YES",2,1)</f>
        <v>1</v>
      </c>
      <c r="X253" s="93">
        <v>5514</v>
      </c>
      <c r="Y25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53" s="21" cm="1">
        <f t="array" ref="Z25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5514</v>
      </c>
      <c r="AA25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53" s="21" cm="1">
        <f t="array" ref="AB25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5514</v>
      </c>
      <c r="AC25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53" s="21" cm="1">
        <f t="array" ref="AD25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5514</v>
      </c>
      <c r="AE25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53" s="21" cm="1">
        <f t="array" ref="AF25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5514</v>
      </c>
      <c r="AG25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53" s="21" cm="1">
        <f t="array" ref="AH25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5514</v>
      </c>
      <c r="AI25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53" s="21" cm="1">
        <f t="array" ref="AJ25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5514</v>
      </c>
      <c r="AK25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53" s="21" cm="1">
        <f t="array" ref="AL25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5514</v>
      </c>
      <c r="AM25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53" s="21" cm="1">
        <f t="array" ref="AN25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5514</v>
      </c>
      <c r="AO25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53" s="21" cm="1">
        <f t="array" ref="AP25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5514</v>
      </c>
      <c r="AQ25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53" s="21" cm="1">
        <f t="array" ref="AR25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5514</v>
      </c>
      <c r="AS25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53" s="21" cm="1">
        <f t="array" ref="AT25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5514</v>
      </c>
      <c r="AU25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53" s="21" cm="1">
        <f t="array" ref="AV25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5514</v>
      </c>
      <c r="AW25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53" s="41">
        <f>SUMIFS(Tabelle132[[#This Row],[FTE 01]:[SAL 12]],Tabelle132[[#Headers],[FTE 01]:[SAL 12]],"*" &amp; "SAL" &amp;"*")</f>
        <v>66168</v>
      </c>
    </row>
    <row r="254" spans="1:50" ht="20.100000000000001" customHeight="1" x14ac:dyDescent="0.25">
      <c r="A254" s="61" t="s">
        <v>297</v>
      </c>
      <c r="B254" s="113" t="s">
        <v>1122</v>
      </c>
      <c r="C254" s="62" t="s">
        <v>53</v>
      </c>
      <c r="D254" s="107" t="s">
        <v>1216</v>
      </c>
      <c r="E254" s="108" t="s">
        <v>1216</v>
      </c>
      <c r="F254" s="63">
        <v>1040</v>
      </c>
      <c r="G254" s="111" t="str">
        <f>VLOOKUP(Tabelle132[[#This Row],[CC
(FIBU)]],INDEX!D:E,2,FALSE)</f>
        <v>Abteilung 20</v>
      </c>
      <c r="H254" s="117" t="s">
        <v>1303</v>
      </c>
      <c r="I254" s="64" t="s">
        <v>54</v>
      </c>
      <c r="J254" s="72">
        <v>39630</v>
      </c>
      <c r="K254" s="72"/>
      <c r="L254" s="73"/>
      <c r="M254" s="77">
        <v>2148</v>
      </c>
      <c r="N254" s="104" t="s">
        <v>1544</v>
      </c>
      <c r="O254" s="78">
        <v>39630</v>
      </c>
      <c r="P254" s="80"/>
      <c r="Q254" s="62" t="s">
        <v>55</v>
      </c>
      <c r="R254" s="5" t="str">
        <f ca="1">IF(Tabelle132[[#This Row],[STOPPED
ON]]&lt;&gt;"","STOPPED",IF(AND(Tabelle132[[#This Row],[ACT. VALID
TILL]]&lt;TODAY(),Tabelle132[[#This Row],[ACT. VALID
TILL]]&lt;&gt;""),"INACTIVE",IF(Tabelle132[[#This Row],[Employee]]="NN","RECRUITE",IF(Tabelle132[[#This Row],[ACT. VALID
FROM]]&gt;TODAY(),"INACTIVE","ACTIVE"))))</f>
        <v>ACTIVE</v>
      </c>
      <c r="S254" s="85"/>
      <c r="T254" s="85"/>
      <c r="U254" s="11">
        <f>COUNTIFS(Tabelle2[Function-
No.],Tabelle132[[#This Row],[FUNC.-NO]],Tabelle2[Pers-
No.],Tabelle132[[#This Row],[P-No.]])</f>
        <v>0</v>
      </c>
      <c r="V254" s="89">
        <v>39</v>
      </c>
      <c r="W254" s="11">
        <f>IF(Tabelle132[[#This Row],[WAZ2]]&gt;39,1,Tabelle132[[#This Row],[WAZ2]]/39)/IF(Tabelle132[[#This Row],[SPLIT]]="YES",2,1)</f>
        <v>1</v>
      </c>
      <c r="X254" s="93">
        <v>5759</v>
      </c>
      <c r="Y25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54" s="21" cm="1">
        <f t="array" ref="Z25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5759</v>
      </c>
      <c r="AA25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54" s="21" cm="1">
        <f t="array" ref="AB25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5759</v>
      </c>
      <c r="AC25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54" s="21" cm="1">
        <f t="array" ref="AD25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5759</v>
      </c>
      <c r="AE25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54" s="21" cm="1">
        <f t="array" ref="AF25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5759</v>
      </c>
      <c r="AG25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54" s="21" cm="1">
        <f t="array" ref="AH25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5759</v>
      </c>
      <c r="AI25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54" s="21" cm="1">
        <f t="array" ref="AJ25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5759</v>
      </c>
      <c r="AK25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54" s="21" cm="1">
        <f t="array" ref="AL25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5759</v>
      </c>
      <c r="AM25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54" s="21" cm="1">
        <f t="array" ref="AN25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5759</v>
      </c>
      <c r="AO25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54" s="21" cm="1">
        <f t="array" ref="AP25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5759</v>
      </c>
      <c r="AQ25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54" s="21" cm="1">
        <f t="array" ref="AR25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5759</v>
      </c>
      <c r="AS25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54" s="21" cm="1">
        <f t="array" ref="AT25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5759</v>
      </c>
      <c r="AU25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54" s="21" cm="1">
        <f t="array" ref="AV25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5759</v>
      </c>
      <c r="AW25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54" s="41">
        <f>SUMIFS(Tabelle132[[#This Row],[FTE 01]:[SAL 12]],Tabelle132[[#Headers],[FTE 01]:[SAL 12]],"*" &amp; "SAL" &amp;"*")</f>
        <v>69108</v>
      </c>
    </row>
    <row r="255" spans="1:50" ht="20.100000000000001" customHeight="1" x14ac:dyDescent="0.25">
      <c r="A255" s="61" t="s">
        <v>296</v>
      </c>
      <c r="B255" s="113" t="s">
        <v>1111</v>
      </c>
      <c r="C255" s="62" t="s">
        <v>53</v>
      </c>
      <c r="D255" s="107" t="s">
        <v>1216</v>
      </c>
      <c r="E255" s="108" t="s">
        <v>1216</v>
      </c>
      <c r="F255" s="63">
        <v>1040</v>
      </c>
      <c r="G255" s="111" t="str">
        <f>VLOOKUP(Tabelle132[[#This Row],[CC
(FIBU)]],INDEX!D:E,2,FALSE)</f>
        <v>Abteilung 20</v>
      </c>
      <c r="H255" s="117" t="s">
        <v>1303</v>
      </c>
      <c r="I255" s="64" t="s">
        <v>54</v>
      </c>
      <c r="J255" s="72">
        <v>40862</v>
      </c>
      <c r="K255" s="72"/>
      <c r="L255" s="73"/>
      <c r="M255" s="77">
        <v>2194</v>
      </c>
      <c r="N255" s="104" t="s">
        <v>1590</v>
      </c>
      <c r="O255" s="78">
        <v>40862</v>
      </c>
      <c r="P255" s="80"/>
      <c r="Q255" s="62" t="s">
        <v>55</v>
      </c>
      <c r="R255" s="5" t="str">
        <f ca="1">IF(Tabelle132[[#This Row],[STOPPED
ON]]&lt;&gt;"","STOPPED",IF(AND(Tabelle132[[#This Row],[ACT. VALID
TILL]]&lt;TODAY(),Tabelle132[[#This Row],[ACT. VALID
TILL]]&lt;&gt;""),"INACTIVE",IF(Tabelle132[[#This Row],[Employee]]="NN","RECRUITE",IF(Tabelle132[[#This Row],[ACT. VALID
FROM]]&gt;TODAY(),"INACTIVE","ACTIVE"))))</f>
        <v>ACTIVE</v>
      </c>
      <c r="S255" s="85"/>
      <c r="T255" s="85"/>
      <c r="U255" s="11">
        <f>COUNTIFS(Tabelle2[Function-
No.],Tabelle132[[#This Row],[FUNC.-NO]],Tabelle2[Pers-
No.],Tabelle132[[#This Row],[P-No.]])</f>
        <v>0</v>
      </c>
      <c r="V255" s="89">
        <v>39</v>
      </c>
      <c r="W255" s="11">
        <f>IF(Tabelle132[[#This Row],[WAZ2]]&gt;39,1,Tabelle132[[#This Row],[WAZ2]]/39)/IF(Tabelle132[[#This Row],[SPLIT]]="YES",2,1)</f>
        <v>1</v>
      </c>
      <c r="X255" s="93">
        <v>5693</v>
      </c>
      <c r="Y25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55" s="21" cm="1">
        <f t="array" ref="Z25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5693</v>
      </c>
      <c r="AA25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55" s="21" cm="1">
        <f t="array" ref="AB25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5693</v>
      </c>
      <c r="AC25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55" s="21" cm="1">
        <f t="array" ref="AD25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5693</v>
      </c>
      <c r="AE25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55" s="21" cm="1">
        <f t="array" ref="AF25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5693</v>
      </c>
      <c r="AG25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55" s="21" cm="1">
        <f t="array" ref="AH25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5693</v>
      </c>
      <c r="AI25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55" s="21" cm="1">
        <f t="array" ref="AJ25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5693</v>
      </c>
      <c r="AK25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55" s="21" cm="1">
        <f t="array" ref="AL25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5693</v>
      </c>
      <c r="AM25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55" s="21" cm="1">
        <f t="array" ref="AN25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5693</v>
      </c>
      <c r="AO25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55" s="21" cm="1">
        <f t="array" ref="AP25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5693</v>
      </c>
      <c r="AQ25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55" s="21" cm="1">
        <f t="array" ref="AR25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5693</v>
      </c>
      <c r="AS25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55" s="21" cm="1">
        <f t="array" ref="AT25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5693</v>
      </c>
      <c r="AU25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55" s="21" cm="1">
        <f t="array" ref="AV25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5693</v>
      </c>
      <c r="AW25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55" s="41">
        <f>SUMIFS(Tabelle132[[#This Row],[FTE 01]:[SAL 12]],Tabelle132[[#Headers],[FTE 01]:[SAL 12]],"*" &amp; "SAL" &amp;"*")</f>
        <v>68316</v>
      </c>
    </row>
    <row r="256" spans="1:50" ht="20.100000000000001" customHeight="1" x14ac:dyDescent="0.25">
      <c r="A256" s="61" t="s">
        <v>507</v>
      </c>
      <c r="B256" s="113" t="s">
        <v>912</v>
      </c>
      <c r="C256" s="62" t="s">
        <v>53</v>
      </c>
      <c r="D256" s="107" t="s">
        <v>1216</v>
      </c>
      <c r="E256" s="108" t="s">
        <v>1216</v>
      </c>
      <c r="F256" s="63">
        <v>1040</v>
      </c>
      <c r="G256" s="111" t="str">
        <f>VLOOKUP(Tabelle132[[#This Row],[CC
(FIBU)]],INDEX!D:E,2,FALSE)</f>
        <v>Abteilung 20</v>
      </c>
      <c r="H256" s="117" t="s">
        <v>1322</v>
      </c>
      <c r="I256" s="64" t="s">
        <v>54</v>
      </c>
      <c r="J256" s="72">
        <v>42461</v>
      </c>
      <c r="K256" s="72"/>
      <c r="L256" s="73"/>
      <c r="M256" s="77">
        <v>2340</v>
      </c>
      <c r="N256" s="104" t="s">
        <v>1736</v>
      </c>
      <c r="O256" s="78">
        <v>42461</v>
      </c>
      <c r="P256" s="80"/>
      <c r="Q256" s="62" t="s">
        <v>55</v>
      </c>
      <c r="R256" s="5" t="str">
        <f ca="1">IF(Tabelle132[[#This Row],[STOPPED
ON]]&lt;&gt;"","STOPPED",IF(AND(Tabelle132[[#This Row],[ACT. VALID
TILL]]&lt;TODAY(),Tabelle132[[#This Row],[ACT. VALID
TILL]]&lt;&gt;""),"INACTIVE",IF(Tabelle132[[#This Row],[Employee]]="NN","RECRUITE",IF(Tabelle132[[#This Row],[ACT. VALID
FROM]]&gt;TODAY(),"INACTIVE","ACTIVE"))))</f>
        <v>ACTIVE</v>
      </c>
      <c r="S256" s="85"/>
      <c r="T256" s="85"/>
      <c r="U256" s="11">
        <f>COUNTIFS(Tabelle2[Function-
No.],Tabelle132[[#This Row],[FUNC.-NO]],Tabelle2[Pers-
No.],Tabelle132[[#This Row],[P-No.]])</f>
        <v>0</v>
      </c>
      <c r="V256" s="89">
        <v>39</v>
      </c>
      <c r="W256" s="11">
        <f>IF(Tabelle132[[#This Row],[WAZ2]]&gt;39,1,Tabelle132[[#This Row],[WAZ2]]/39)/IF(Tabelle132[[#This Row],[SPLIT]]="YES",2,1)</f>
        <v>1</v>
      </c>
      <c r="X256" s="93">
        <v>5508</v>
      </c>
      <c r="Y25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56" s="21" cm="1">
        <f t="array" ref="Z25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5508</v>
      </c>
      <c r="AA25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56" s="21" cm="1">
        <f t="array" ref="AB25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5508</v>
      </c>
      <c r="AC25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56" s="21" cm="1">
        <f t="array" ref="AD25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5508</v>
      </c>
      <c r="AE25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56" s="21" cm="1">
        <f t="array" ref="AF25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5508</v>
      </c>
      <c r="AG25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56" s="21" cm="1">
        <f t="array" ref="AH25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5508</v>
      </c>
      <c r="AI25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56" s="21" cm="1">
        <f t="array" ref="AJ25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5508</v>
      </c>
      <c r="AK25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56" s="21" cm="1">
        <f t="array" ref="AL25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5508</v>
      </c>
      <c r="AM25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56" s="21" cm="1">
        <f t="array" ref="AN25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5508</v>
      </c>
      <c r="AO25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56" s="21" cm="1">
        <f t="array" ref="AP25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5508</v>
      </c>
      <c r="AQ25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56" s="21" cm="1">
        <f t="array" ref="AR25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5508</v>
      </c>
      <c r="AS25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56" s="21" cm="1">
        <f t="array" ref="AT25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5508</v>
      </c>
      <c r="AU25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56" s="21" cm="1">
        <f t="array" ref="AV25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5508</v>
      </c>
      <c r="AW25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56" s="41">
        <f>SUMIFS(Tabelle132[[#This Row],[FTE 01]:[SAL 12]],Tabelle132[[#Headers],[FTE 01]:[SAL 12]],"*" &amp; "SAL" &amp;"*")</f>
        <v>66096</v>
      </c>
    </row>
    <row r="257" spans="1:50" ht="20.100000000000001" customHeight="1" x14ac:dyDescent="0.25">
      <c r="A257" s="61" t="s">
        <v>292</v>
      </c>
      <c r="B257" s="113" t="s">
        <v>914</v>
      </c>
      <c r="C257" s="62" t="s">
        <v>53</v>
      </c>
      <c r="D257" s="107" t="s">
        <v>1216</v>
      </c>
      <c r="E257" s="108" t="s">
        <v>1216</v>
      </c>
      <c r="F257" s="63">
        <v>1040</v>
      </c>
      <c r="G257" s="111" t="str">
        <f>VLOOKUP(Tabelle132[[#This Row],[CC
(FIBU)]],INDEX!D:E,2,FALSE)</f>
        <v>Abteilung 20</v>
      </c>
      <c r="H257" s="117" t="s">
        <v>1322</v>
      </c>
      <c r="I257" s="64" t="s">
        <v>54</v>
      </c>
      <c r="J257" s="72">
        <v>42744</v>
      </c>
      <c r="K257" s="72"/>
      <c r="L257" s="73"/>
      <c r="M257" s="77">
        <v>2379</v>
      </c>
      <c r="N257" s="104" t="s">
        <v>1775</v>
      </c>
      <c r="O257" s="78">
        <v>42744</v>
      </c>
      <c r="P257" s="80"/>
      <c r="Q257" s="62" t="s">
        <v>55</v>
      </c>
      <c r="R257" s="5" t="str">
        <f ca="1">IF(Tabelle132[[#This Row],[STOPPED
ON]]&lt;&gt;"","STOPPED",IF(AND(Tabelle132[[#This Row],[ACT. VALID
TILL]]&lt;TODAY(),Tabelle132[[#This Row],[ACT. VALID
TILL]]&lt;&gt;""),"INACTIVE",IF(Tabelle132[[#This Row],[Employee]]="NN","RECRUITE",IF(Tabelle132[[#This Row],[ACT. VALID
FROM]]&gt;TODAY(),"INACTIVE","ACTIVE"))))</f>
        <v>ACTIVE</v>
      </c>
      <c r="S257" s="85"/>
      <c r="T257" s="85"/>
      <c r="U257" s="11">
        <f>COUNTIFS(Tabelle2[Function-
No.],Tabelle132[[#This Row],[FUNC.-NO]],Tabelle2[Pers-
No.],Tabelle132[[#This Row],[P-No.]])</f>
        <v>0</v>
      </c>
      <c r="V257" s="89">
        <v>39</v>
      </c>
      <c r="W257" s="11">
        <f>IF(Tabelle132[[#This Row],[WAZ2]]&gt;39,1,Tabelle132[[#This Row],[WAZ2]]/39)/IF(Tabelle132[[#This Row],[SPLIT]]="YES",2,1)</f>
        <v>1</v>
      </c>
      <c r="X257" s="93">
        <v>5479</v>
      </c>
      <c r="Y25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57" s="21" cm="1">
        <f t="array" ref="Z25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5479</v>
      </c>
      <c r="AA25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57" s="21" cm="1">
        <f t="array" ref="AB25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5479</v>
      </c>
      <c r="AC25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57" s="21" cm="1">
        <f t="array" ref="AD25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5479</v>
      </c>
      <c r="AE25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57" s="21" cm="1">
        <f t="array" ref="AF25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5479</v>
      </c>
      <c r="AG25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57" s="21" cm="1">
        <f t="array" ref="AH25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5479</v>
      </c>
      <c r="AI25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57" s="21" cm="1">
        <f t="array" ref="AJ25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5479</v>
      </c>
      <c r="AK25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57" s="21" cm="1">
        <f t="array" ref="AL25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5479</v>
      </c>
      <c r="AM25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57" s="21" cm="1">
        <f t="array" ref="AN25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5479</v>
      </c>
      <c r="AO25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57" s="21" cm="1">
        <f t="array" ref="AP25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5479</v>
      </c>
      <c r="AQ25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57" s="21" cm="1">
        <f t="array" ref="AR25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5479</v>
      </c>
      <c r="AS25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57" s="21" cm="1">
        <f t="array" ref="AT25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5479</v>
      </c>
      <c r="AU25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57" s="21" cm="1">
        <f t="array" ref="AV25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5479</v>
      </c>
      <c r="AW25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57" s="41">
        <f>SUMIFS(Tabelle132[[#This Row],[FTE 01]:[SAL 12]],Tabelle132[[#Headers],[FTE 01]:[SAL 12]],"*" &amp; "SAL" &amp;"*")</f>
        <v>65748</v>
      </c>
    </row>
    <row r="258" spans="1:50" ht="20.100000000000001" customHeight="1" x14ac:dyDescent="0.25">
      <c r="A258" s="61" t="s">
        <v>293</v>
      </c>
      <c r="B258" s="113" t="s">
        <v>944</v>
      </c>
      <c r="C258" s="62" t="s">
        <v>53</v>
      </c>
      <c r="D258" s="107" t="s">
        <v>1216</v>
      </c>
      <c r="E258" s="108" t="s">
        <v>1216</v>
      </c>
      <c r="F258" s="63">
        <v>1040</v>
      </c>
      <c r="G258" s="111" t="str">
        <f>VLOOKUP(Tabelle132[[#This Row],[CC
(FIBU)]],INDEX!D:E,2,FALSE)</f>
        <v>Abteilung 20</v>
      </c>
      <c r="H258" s="117" t="s">
        <v>1303</v>
      </c>
      <c r="I258" s="64" t="s">
        <v>54</v>
      </c>
      <c r="J258" s="72">
        <v>43262</v>
      </c>
      <c r="K258" s="72"/>
      <c r="L258" s="73"/>
      <c r="M258" s="77">
        <v>2730</v>
      </c>
      <c r="N258" s="104" t="s">
        <v>2126</v>
      </c>
      <c r="O258" s="78">
        <v>43262</v>
      </c>
      <c r="P258" s="80"/>
      <c r="Q258" s="62" t="s">
        <v>294</v>
      </c>
      <c r="R258" s="5" t="str">
        <f ca="1">IF(Tabelle132[[#This Row],[STOPPED
ON]]&lt;&gt;"","STOPPED",IF(AND(Tabelle132[[#This Row],[ACT. VALID
TILL]]&lt;TODAY(),Tabelle132[[#This Row],[ACT. VALID
TILL]]&lt;&gt;""),"INACTIVE",IF(Tabelle132[[#This Row],[Employee]]="NN","RECRUITE",IF(Tabelle132[[#This Row],[ACT. VALID
FROM]]&gt;TODAY(),"INACTIVE","ACTIVE"))))</f>
        <v>ACTIVE</v>
      </c>
      <c r="S258" s="85"/>
      <c r="T258" s="85"/>
      <c r="U258" s="11">
        <f>COUNTIFS(Tabelle2[Function-
No.],Tabelle132[[#This Row],[FUNC.-NO]],Tabelle2[Pers-
No.],Tabelle132[[#This Row],[P-No.]])</f>
        <v>0</v>
      </c>
      <c r="V258" s="89">
        <v>39</v>
      </c>
      <c r="W258" s="11">
        <f>IF(Tabelle132[[#This Row],[WAZ2]]&gt;39,1,Tabelle132[[#This Row],[WAZ2]]/39)/IF(Tabelle132[[#This Row],[SPLIT]]="YES",2,1)</f>
        <v>1</v>
      </c>
      <c r="X258" s="93">
        <v>5773</v>
      </c>
      <c r="Y25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58" s="21" cm="1">
        <f t="array" ref="Z25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5773</v>
      </c>
      <c r="AA25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58" s="21" cm="1">
        <f t="array" ref="AB25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5773</v>
      </c>
      <c r="AC25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58" s="21" cm="1">
        <f t="array" ref="AD25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5773</v>
      </c>
      <c r="AE25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58" s="21" cm="1">
        <f t="array" ref="AF25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5773</v>
      </c>
      <c r="AG25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58" s="21" cm="1">
        <f t="array" ref="AH25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5773</v>
      </c>
      <c r="AI25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58" s="21" cm="1">
        <f t="array" ref="AJ25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5773</v>
      </c>
      <c r="AK25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58" s="21" cm="1">
        <f t="array" ref="AL25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5773</v>
      </c>
      <c r="AM25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58" s="21" cm="1">
        <f t="array" ref="AN25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5773</v>
      </c>
      <c r="AO25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58" s="21" cm="1">
        <f t="array" ref="AP25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5773</v>
      </c>
      <c r="AQ25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58" s="21" cm="1">
        <f t="array" ref="AR25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5773</v>
      </c>
      <c r="AS25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58" s="21" cm="1">
        <f t="array" ref="AT25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5773</v>
      </c>
      <c r="AU25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58" s="21" cm="1">
        <f t="array" ref="AV25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5773</v>
      </c>
      <c r="AW25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58" s="41">
        <f>SUMIFS(Tabelle132[[#This Row],[FTE 01]:[SAL 12]],Tabelle132[[#Headers],[FTE 01]:[SAL 12]],"*" &amp; "SAL" &amp;"*")</f>
        <v>69276</v>
      </c>
    </row>
    <row r="259" spans="1:50" ht="20.100000000000001" customHeight="1" x14ac:dyDescent="0.25">
      <c r="A259" s="61" t="s">
        <v>295</v>
      </c>
      <c r="B259" s="113" t="s">
        <v>1053</v>
      </c>
      <c r="C259" s="62" t="s">
        <v>53</v>
      </c>
      <c r="D259" s="107" t="s">
        <v>1216</v>
      </c>
      <c r="E259" s="108" t="s">
        <v>1216</v>
      </c>
      <c r="F259" s="63">
        <v>1040</v>
      </c>
      <c r="G259" s="111" t="str">
        <f>VLOOKUP(Tabelle132[[#This Row],[CC
(FIBU)]],INDEX!D:E,2,FALSE)</f>
        <v>Abteilung 20</v>
      </c>
      <c r="H259" s="117" t="s">
        <v>1303</v>
      </c>
      <c r="I259" s="64" t="s">
        <v>54</v>
      </c>
      <c r="J259" s="72">
        <v>41395</v>
      </c>
      <c r="K259" s="72"/>
      <c r="L259" s="73"/>
      <c r="M259" s="77">
        <v>2732</v>
      </c>
      <c r="N259" s="104" t="s">
        <v>2128</v>
      </c>
      <c r="O259" s="78">
        <v>41395</v>
      </c>
      <c r="P259" s="80"/>
      <c r="Q259" s="62" t="s">
        <v>294</v>
      </c>
      <c r="R259" s="5" t="str">
        <f ca="1">IF(Tabelle132[[#This Row],[STOPPED
ON]]&lt;&gt;"","STOPPED",IF(AND(Tabelle132[[#This Row],[ACT. VALID
TILL]]&lt;TODAY(),Tabelle132[[#This Row],[ACT. VALID
TILL]]&lt;&gt;""),"INACTIVE",IF(Tabelle132[[#This Row],[Employee]]="NN","RECRUITE",IF(Tabelle132[[#This Row],[ACT. VALID
FROM]]&gt;TODAY(),"INACTIVE","ACTIVE"))))</f>
        <v>ACTIVE</v>
      </c>
      <c r="S259" s="85"/>
      <c r="T259" s="85"/>
      <c r="U259" s="11">
        <f>COUNTIFS(Tabelle2[Function-
No.],Tabelle132[[#This Row],[FUNC.-NO]],Tabelle2[Pers-
No.],Tabelle132[[#This Row],[P-No.]])</f>
        <v>0</v>
      </c>
      <c r="V259" s="89">
        <v>39</v>
      </c>
      <c r="W259" s="11">
        <f>IF(Tabelle132[[#This Row],[WAZ2]]&gt;39,1,Tabelle132[[#This Row],[WAZ2]]/39)/IF(Tabelle132[[#This Row],[SPLIT]]="YES",2,1)</f>
        <v>1</v>
      </c>
      <c r="X259" s="93">
        <v>5776</v>
      </c>
      <c r="Y25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59" s="21" cm="1">
        <f t="array" ref="Z25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5776</v>
      </c>
      <c r="AA25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59" s="21" cm="1">
        <f t="array" ref="AB25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5776</v>
      </c>
      <c r="AC25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59" s="21" cm="1">
        <f t="array" ref="AD25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5776</v>
      </c>
      <c r="AE25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59" s="21" cm="1">
        <f t="array" ref="AF25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5776</v>
      </c>
      <c r="AG25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59" s="21" cm="1">
        <f t="array" ref="AH25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5776</v>
      </c>
      <c r="AI25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59" s="21" cm="1">
        <f t="array" ref="AJ25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5776</v>
      </c>
      <c r="AK25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59" s="21" cm="1">
        <f t="array" ref="AL25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5776</v>
      </c>
      <c r="AM25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59" s="21" cm="1">
        <f t="array" ref="AN25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5776</v>
      </c>
      <c r="AO25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59" s="21" cm="1">
        <f t="array" ref="AP25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5776</v>
      </c>
      <c r="AQ25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59" s="21" cm="1">
        <f t="array" ref="AR25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5776</v>
      </c>
      <c r="AS25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59" s="21" cm="1">
        <f t="array" ref="AT25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5776</v>
      </c>
      <c r="AU25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59" s="21" cm="1">
        <f t="array" ref="AV25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5776</v>
      </c>
      <c r="AW25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59" s="41">
        <f>SUMIFS(Tabelle132[[#This Row],[FTE 01]:[SAL 12]],Tabelle132[[#Headers],[FTE 01]:[SAL 12]],"*" &amp; "SAL" &amp;"*")</f>
        <v>69312</v>
      </c>
    </row>
    <row r="260" spans="1:50" ht="20.100000000000001" customHeight="1" x14ac:dyDescent="0.25">
      <c r="A260" s="61" t="s">
        <v>298</v>
      </c>
      <c r="B260" s="113" t="s">
        <v>1128</v>
      </c>
      <c r="C260" s="62" t="s">
        <v>53</v>
      </c>
      <c r="D260" s="107" t="s">
        <v>1216</v>
      </c>
      <c r="E260" s="108" t="s">
        <v>1216</v>
      </c>
      <c r="F260" s="63">
        <v>1041</v>
      </c>
      <c r="G260" s="111" t="str">
        <f>VLOOKUP(Tabelle132[[#This Row],[CC
(FIBU)]],INDEX!D:E,2,FALSE)</f>
        <v>Abteilung 5</v>
      </c>
      <c r="H260" s="117" t="s">
        <v>1303</v>
      </c>
      <c r="I260" s="64" t="s">
        <v>54</v>
      </c>
      <c r="J260" s="72">
        <v>41548</v>
      </c>
      <c r="K260" s="72"/>
      <c r="L260" s="73"/>
      <c r="M260" s="77">
        <v>2243</v>
      </c>
      <c r="N260" s="104" t="s">
        <v>1639</v>
      </c>
      <c r="O260" s="78">
        <v>41548</v>
      </c>
      <c r="P260" s="80"/>
      <c r="Q260" s="62" t="s">
        <v>55</v>
      </c>
      <c r="R260" s="5" t="str">
        <f ca="1">IF(Tabelle132[[#This Row],[STOPPED
ON]]&lt;&gt;"","STOPPED",IF(AND(Tabelle132[[#This Row],[ACT. VALID
TILL]]&lt;TODAY(),Tabelle132[[#This Row],[ACT. VALID
TILL]]&lt;&gt;""),"INACTIVE",IF(Tabelle132[[#This Row],[Employee]]="NN","RECRUITE",IF(Tabelle132[[#This Row],[ACT. VALID
FROM]]&gt;TODAY(),"INACTIVE","ACTIVE"))))</f>
        <v>ACTIVE</v>
      </c>
      <c r="S260" s="85"/>
      <c r="T260" s="85"/>
      <c r="U260" s="11">
        <f>COUNTIFS(Tabelle2[Function-
No.],Tabelle132[[#This Row],[FUNC.-NO]],Tabelle2[Pers-
No.],Tabelle132[[#This Row],[P-No.]])</f>
        <v>0</v>
      </c>
      <c r="V260" s="89">
        <v>39</v>
      </c>
      <c r="W260" s="11">
        <f>IF(Tabelle132[[#This Row],[WAZ2]]&gt;39,1,Tabelle132[[#This Row],[WAZ2]]/39)/IF(Tabelle132[[#This Row],[SPLIT]]="YES",2,1)</f>
        <v>1</v>
      </c>
      <c r="X260" s="93">
        <v>5734</v>
      </c>
      <c r="Y26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60" s="21" cm="1">
        <f t="array" ref="Z26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5734</v>
      </c>
      <c r="AA26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60" s="21" cm="1">
        <f t="array" ref="AB26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5734</v>
      </c>
      <c r="AC26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60" s="21" cm="1">
        <f t="array" ref="AD26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5734</v>
      </c>
      <c r="AE26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60" s="21" cm="1">
        <f t="array" ref="AF26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5734</v>
      </c>
      <c r="AG26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60" s="21" cm="1">
        <f t="array" ref="AH26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5734</v>
      </c>
      <c r="AI26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60" s="21" cm="1">
        <f t="array" ref="AJ26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5734</v>
      </c>
      <c r="AK26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60" s="21" cm="1">
        <f t="array" ref="AL26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5734</v>
      </c>
      <c r="AM26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60" s="21" cm="1">
        <f t="array" ref="AN26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5734</v>
      </c>
      <c r="AO26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60" s="21" cm="1">
        <f t="array" ref="AP26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5734</v>
      </c>
      <c r="AQ26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60" s="21" cm="1">
        <f t="array" ref="AR26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5734</v>
      </c>
      <c r="AS26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60" s="21" cm="1">
        <f t="array" ref="AT26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5734</v>
      </c>
      <c r="AU26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60" s="21" cm="1">
        <f t="array" ref="AV26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5734</v>
      </c>
      <c r="AW26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60" s="41">
        <f>SUMIFS(Tabelle132[[#This Row],[FTE 01]:[SAL 12]],Tabelle132[[#Headers],[FTE 01]:[SAL 12]],"*" &amp; "SAL" &amp;"*")</f>
        <v>68808</v>
      </c>
    </row>
    <row r="261" spans="1:50" ht="20.100000000000001" customHeight="1" x14ac:dyDescent="0.25">
      <c r="A261" s="61" t="s">
        <v>299</v>
      </c>
      <c r="B261" s="113" t="s">
        <v>1129</v>
      </c>
      <c r="C261" s="62" t="s">
        <v>53</v>
      </c>
      <c r="D261" s="107" t="s">
        <v>1216</v>
      </c>
      <c r="E261" s="108" t="s">
        <v>1216</v>
      </c>
      <c r="F261" s="63">
        <v>1041</v>
      </c>
      <c r="G261" s="111" t="str">
        <f>VLOOKUP(Tabelle132[[#This Row],[CC
(FIBU)]],INDEX!D:E,2,FALSE)</f>
        <v>Abteilung 5</v>
      </c>
      <c r="H261" s="117" t="s">
        <v>1283</v>
      </c>
      <c r="I261" s="64" t="s">
        <v>54</v>
      </c>
      <c r="J261" s="72">
        <v>37530</v>
      </c>
      <c r="K261" s="72"/>
      <c r="L261" s="73"/>
      <c r="M261" s="77">
        <v>2729</v>
      </c>
      <c r="N261" s="104" t="s">
        <v>2125</v>
      </c>
      <c r="O261" s="78">
        <v>37530</v>
      </c>
      <c r="P261" s="80"/>
      <c r="Q261" s="62" t="s">
        <v>294</v>
      </c>
      <c r="R261" s="5" t="str">
        <f ca="1">IF(Tabelle132[[#This Row],[STOPPED
ON]]&lt;&gt;"","STOPPED",IF(AND(Tabelle132[[#This Row],[ACT. VALID
TILL]]&lt;TODAY(),Tabelle132[[#This Row],[ACT. VALID
TILL]]&lt;&gt;""),"INACTIVE",IF(Tabelle132[[#This Row],[Employee]]="NN","RECRUITE",IF(Tabelle132[[#This Row],[ACT. VALID
FROM]]&gt;TODAY(),"INACTIVE","ACTIVE"))))</f>
        <v>ACTIVE</v>
      </c>
      <c r="S261" s="85"/>
      <c r="T261" s="85"/>
      <c r="U261" s="11">
        <f>COUNTIFS(Tabelle2[Function-
No.],Tabelle132[[#This Row],[FUNC.-NO]],Tabelle2[Pers-
No.],Tabelle132[[#This Row],[P-No.]])</f>
        <v>0</v>
      </c>
      <c r="V261" s="89">
        <v>39</v>
      </c>
      <c r="W261" s="11">
        <f>IF(Tabelle132[[#This Row],[WAZ2]]&gt;39,1,Tabelle132[[#This Row],[WAZ2]]/39)/IF(Tabelle132[[#This Row],[SPLIT]]="YES",2,1)</f>
        <v>1</v>
      </c>
      <c r="X261" s="93">
        <v>5743</v>
      </c>
      <c r="Y26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61" s="21" cm="1">
        <f t="array" ref="Z26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5743</v>
      </c>
      <c r="AA26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61" s="21" cm="1">
        <f t="array" ref="AB26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5743</v>
      </c>
      <c r="AC26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61" s="21" cm="1">
        <f t="array" ref="AD26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5743</v>
      </c>
      <c r="AE26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61" s="21" cm="1">
        <f t="array" ref="AF26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5743</v>
      </c>
      <c r="AG26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61" s="21" cm="1">
        <f t="array" ref="AH26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5743</v>
      </c>
      <c r="AI26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61" s="21" cm="1">
        <f t="array" ref="AJ26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5743</v>
      </c>
      <c r="AK26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61" s="21" cm="1">
        <f t="array" ref="AL26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5743</v>
      </c>
      <c r="AM26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61" s="21" cm="1">
        <f t="array" ref="AN26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5743</v>
      </c>
      <c r="AO26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61" s="21" cm="1">
        <f t="array" ref="AP26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5743</v>
      </c>
      <c r="AQ26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61" s="21" cm="1">
        <f t="array" ref="AR26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5743</v>
      </c>
      <c r="AS26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61" s="21" cm="1">
        <f t="array" ref="AT26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5743</v>
      </c>
      <c r="AU26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61" s="21" cm="1">
        <f t="array" ref="AV26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5743</v>
      </c>
      <c r="AW26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61" s="41">
        <f>SUMIFS(Tabelle132[[#This Row],[FTE 01]:[SAL 12]],Tabelle132[[#Headers],[FTE 01]:[SAL 12]],"*" &amp; "SAL" &amp;"*")</f>
        <v>68916</v>
      </c>
    </row>
    <row r="262" spans="1:50" ht="20.100000000000001" customHeight="1" x14ac:dyDescent="0.25">
      <c r="A262" s="61" t="s">
        <v>542</v>
      </c>
      <c r="B262" s="113" t="s">
        <v>957</v>
      </c>
      <c r="C262" s="62" t="s">
        <v>53</v>
      </c>
      <c r="D262" s="107" t="s">
        <v>1216</v>
      </c>
      <c r="E262" s="108" t="s">
        <v>1216</v>
      </c>
      <c r="F262" s="63">
        <v>1041</v>
      </c>
      <c r="G262" s="111" t="str">
        <f>VLOOKUP(Tabelle132[[#This Row],[CC
(FIBU)]],INDEX!D:E,2,FALSE)</f>
        <v>Abteilung 5</v>
      </c>
      <c r="H262" s="117" t="s">
        <v>1315</v>
      </c>
      <c r="I262" s="64" t="s">
        <v>54</v>
      </c>
      <c r="J262" s="72">
        <v>39391</v>
      </c>
      <c r="K262" s="72"/>
      <c r="L262" s="73"/>
      <c r="M262" s="77">
        <v>2731</v>
      </c>
      <c r="N262" s="104" t="s">
        <v>2127</v>
      </c>
      <c r="O262" s="78">
        <v>39391</v>
      </c>
      <c r="P262" s="80"/>
      <c r="Q262" s="62" t="s">
        <v>294</v>
      </c>
      <c r="R262" s="5" t="str">
        <f ca="1">IF(Tabelle132[[#This Row],[STOPPED
ON]]&lt;&gt;"","STOPPED",IF(AND(Tabelle132[[#This Row],[ACT. VALID
TILL]]&lt;TODAY(),Tabelle132[[#This Row],[ACT. VALID
TILL]]&lt;&gt;""),"INACTIVE",IF(Tabelle132[[#This Row],[Employee]]="NN","RECRUITE",IF(Tabelle132[[#This Row],[ACT. VALID
FROM]]&gt;TODAY(),"INACTIVE","ACTIVE"))))</f>
        <v>ACTIVE</v>
      </c>
      <c r="S262" s="85"/>
      <c r="T262" s="85"/>
      <c r="U262" s="11">
        <f>COUNTIFS(Tabelle2[Function-
No.],Tabelle132[[#This Row],[FUNC.-NO]],Tabelle2[Pers-
No.],Tabelle132[[#This Row],[P-No.]])</f>
        <v>0</v>
      </c>
      <c r="V262" s="89">
        <v>0</v>
      </c>
      <c r="W262" s="11">
        <f>IF(Tabelle132[[#This Row],[WAZ2]]&gt;39,1,Tabelle132[[#This Row],[WAZ2]]/39)/IF(Tabelle132[[#This Row],[SPLIT]]="YES",2,1)</f>
        <v>0</v>
      </c>
      <c r="X262" s="93">
        <v>0</v>
      </c>
      <c r="Y26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62" s="21" cm="1">
        <f t="array" ref="Z26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6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62" s="21" cm="1">
        <f t="array" ref="AB26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6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62" s="21" cm="1">
        <f t="array" ref="AD26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6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62" s="21" cm="1">
        <f t="array" ref="AF26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6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262" s="21" cm="1">
        <f t="array" ref="AH26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6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262" s="21" cm="1">
        <f t="array" ref="AJ26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6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262" s="21" cm="1">
        <f t="array" ref="AL26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26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262" s="21" cm="1">
        <f t="array" ref="AN26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6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262" s="21" cm="1">
        <f t="array" ref="AP26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6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262" s="21" cm="1">
        <f t="array" ref="AR26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6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262" s="21" cm="1">
        <f t="array" ref="AT26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6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262" s="21" cm="1">
        <f t="array" ref="AV26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6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62" s="41">
        <f>SUMIFS(Tabelle132[[#This Row],[FTE 01]:[SAL 12]],Tabelle132[[#Headers],[FTE 01]:[SAL 12]],"*" &amp; "SAL" &amp;"*")</f>
        <v>0</v>
      </c>
    </row>
    <row r="263" spans="1:50" ht="20.100000000000001" customHeight="1" x14ac:dyDescent="0.25">
      <c r="A263" s="61" t="s">
        <v>543</v>
      </c>
      <c r="B263" s="113" t="s">
        <v>991</v>
      </c>
      <c r="C263" s="62" t="s">
        <v>53</v>
      </c>
      <c r="D263" s="107" t="s">
        <v>1216</v>
      </c>
      <c r="E263" s="108" t="s">
        <v>1216</v>
      </c>
      <c r="F263" s="63">
        <v>1041</v>
      </c>
      <c r="G263" s="111" t="str">
        <f>VLOOKUP(Tabelle132[[#This Row],[CC
(FIBU)]],INDEX!D:E,2,FALSE)</f>
        <v>Abteilung 5</v>
      </c>
      <c r="H263" s="117" t="s">
        <v>1315</v>
      </c>
      <c r="I263" s="64" t="s">
        <v>54</v>
      </c>
      <c r="J263" s="72">
        <v>44287</v>
      </c>
      <c r="K263" s="72"/>
      <c r="L263" s="73"/>
      <c r="M263" s="77">
        <v>2733</v>
      </c>
      <c r="N263" s="104" t="s">
        <v>2129</v>
      </c>
      <c r="O263" s="78">
        <v>44287</v>
      </c>
      <c r="P263" s="80"/>
      <c r="Q263" s="62" t="s">
        <v>294</v>
      </c>
      <c r="R263" s="5" t="str">
        <f ca="1">IF(Tabelle132[[#This Row],[STOPPED
ON]]&lt;&gt;"","STOPPED",IF(AND(Tabelle132[[#This Row],[ACT. VALID
TILL]]&lt;TODAY(),Tabelle132[[#This Row],[ACT. VALID
TILL]]&lt;&gt;""),"INACTIVE",IF(Tabelle132[[#This Row],[Employee]]="NN","RECRUITE",IF(Tabelle132[[#This Row],[ACT. VALID
FROM]]&gt;TODAY(),"INACTIVE","ACTIVE"))))</f>
        <v>ACTIVE</v>
      </c>
      <c r="S263" s="85"/>
      <c r="T263" s="85"/>
      <c r="U263" s="11">
        <f>COUNTIFS(Tabelle2[Function-
No.],Tabelle132[[#This Row],[FUNC.-NO]],Tabelle2[Pers-
No.],Tabelle132[[#This Row],[P-No.]])</f>
        <v>0</v>
      </c>
      <c r="V263" s="89">
        <v>39</v>
      </c>
      <c r="W263" s="11">
        <f>IF(Tabelle132[[#This Row],[WAZ2]]&gt;39,1,Tabelle132[[#This Row],[WAZ2]]/39)/IF(Tabelle132[[#This Row],[SPLIT]]="YES",2,1)</f>
        <v>1</v>
      </c>
      <c r="X263" s="93">
        <v>5723</v>
      </c>
      <c r="Y26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63" s="21" cm="1">
        <f t="array" ref="Z26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5723</v>
      </c>
      <c r="AA26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63" s="21" cm="1">
        <f t="array" ref="AB26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5723</v>
      </c>
      <c r="AC26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63" s="21" cm="1">
        <f t="array" ref="AD26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5723</v>
      </c>
      <c r="AE26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63" s="21" cm="1">
        <f t="array" ref="AF26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5723</v>
      </c>
      <c r="AG26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63" s="21" cm="1">
        <f t="array" ref="AH26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5723</v>
      </c>
      <c r="AI26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63" s="21" cm="1">
        <f t="array" ref="AJ26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5723</v>
      </c>
      <c r="AK26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63" s="21" cm="1">
        <f t="array" ref="AL26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5723</v>
      </c>
      <c r="AM26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63" s="21" cm="1">
        <f t="array" ref="AN26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5723</v>
      </c>
      <c r="AO26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63" s="21" cm="1">
        <f t="array" ref="AP26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5723</v>
      </c>
      <c r="AQ26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63" s="21" cm="1">
        <f t="array" ref="AR26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5723</v>
      </c>
      <c r="AS26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63" s="21" cm="1">
        <f t="array" ref="AT26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5723</v>
      </c>
      <c r="AU26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63" s="21" cm="1">
        <f t="array" ref="AV26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5723</v>
      </c>
      <c r="AW26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63" s="41">
        <f>SUMIFS(Tabelle132[[#This Row],[FTE 01]:[SAL 12]],Tabelle132[[#Headers],[FTE 01]:[SAL 12]],"*" &amp; "SAL" &amp;"*")</f>
        <v>68676</v>
      </c>
    </row>
    <row r="264" spans="1:50" ht="20.100000000000001" customHeight="1" x14ac:dyDescent="0.25">
      <c r="A264" s="61" t="s">
        <v>579</v>
      </c>
      <c r="B264" s="113" t="s">
        <v>957</v>
      </c>
      <c r="C264" s="62" t="s">
        <v>53</v>
      </c>
      <c r="D264" s="107" t="s">
        <v>1216</v>
      </c>
      <c r="E264" s="108" t="s">
        <v>1216</v>
      </c>
      <c r="F264" s="63">
        <v>1041</v>
      </c>
      <c r="G264" s="111" t="str">
        <f>VLOOKUP(Tabelle132[[#This Row],[CC
(FIBU)]],INDEX!D:E,2,FALSE)</f>
        <v>Abteilung 5</v>
      </c>
      <c r="H264" s="117" t="s">
        <v>1315</v>
      </c>
      <c r="I264" s="64" t="s">
        <v>54</v>
      </c>
      <c r="J264" s="72">
        <v>44228</v>
      </c>
      <c r="K264" s="72"/>
      <c r="L264" s="73"/>
      <c r="M264" s="77">
        <v>2734</v>
      </c>
      <c r="N264" s="104" t="s">
        <v>2130</v>
      </c>
      <c r="O264" s="78">
        <v>44228</v>
      </c>
      <c r="P264" s="80"/>
      <c r="Q264" s="62" t="s">
        <v>294</v>
      </c>
      <c r="R264" s="5" t="str">
        <f ca="1">IF(Tabelle132[[#This Row],[STOPPED
ON]]&lt;&gt;"","STOPPED",IF(AND(Tabelle132[[#This Row],[ACT. VALID
TILL]]&lt;TODAY(),Tabelle132[[#This Row],[ACT. VALID
TILL]]&lt;&gt;""),"INACTIVE",IF(Tabelle132[[#This Row],[Employee]]="NN","RECRUITE",IF(Tabelle132[[#This Row],[ACT. VALID
FROM]]&gt;TODAY(),"INACTIVE","ACTIVE"))))</f>
        <v>ACTIVE</v>
      </c>
      <c r="S264" s="85"/>
      <c r="T264" s="85"/>
      <c r="U264" s="11">
        <f>COUNTIFS(Tabelle2[Function-
No.],Tabelle132[[#This Row],[FUNC.-NO]],Tabelle2[Pers-
No.],Tabelle132[[#This Row],[P-No.]])</f>
        <v>0</v>
      </c>
      <c r="V264" s="89">
        <v>0</v>
      </c>
      <c r="W264" s="11">
        <f>IF(Tabelle132[[#This Row],[WAZ2]]&gt;39,1,Tabelle132[[#This Row],[WAZ2]]/39)/IF(Tabelle132[[#This Row],[SPLIT]]="YES",2,1)</f>
        <v>0</v>
      </c>
      <c r="X264" s="93">
        <v>0</v>
      </c>
      <c r="Y26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64" s="21" cm="1">
        <f t="array" ref="Z26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6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64" s="21" cm="1">
        <f t="array" ref="AB26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6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64" s="21" cm="1">
        <f t="array" ref="AD26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6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64" s="21" cm="1">
        <f t="array" ref="AF26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6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264" s="21" cm="1">
        <f t="array" ref="AH26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6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264" s="21" cm="1">
        <f t="array" ref="AJ26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6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264" s="21" cm="1">
        <f t="array" ref="AL26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26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264" s="21" cm="1">
        <f t="array" ref="AN26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6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264" s="21" cm="1">
        <f t="array" ref="AP26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6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264" s="21" cm="1">
        <f t="array" ref="AR26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6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264" s="21" cm="1">
        <f t="array" ref="AT26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6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264" s="21" cm="1">
        <f t="array" ref="AV26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6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64" s="41">
        <f>SUMIFS(Tabelle132[[#This Row],[FTE 01]:[SAL 12]],Tabelle132[[#Headers],[FTE 01]:[SAL 12]],"*" &amp; "SAL" &amp;"*")</f>
        <v>0</v>
      </c>
    </row>
    <row r="265" spans="1:50" ht="20.100000000000001" customHeight="1" x14ac:dyDescent="0.25">
      <c r="A265" s="61" t="s">
        <v>300</v>
      </c>
      <c r="B265" s="113" t="s">
        <v>1011</v>
      </c>
      <c r="C265" s="62" t="s">
        <v>53</v>
      </c>
      <c r="D265" s="107" t="s">
        <v>1216</v>
      </c>
      <c r="E265" s="108" t="s">
        <v>1216</v>
      </c>
      <c r="F265" s="63">
        <v>1042</v>
      </c>
      <c r="G265" s="111" t="str">
        <f>VLOOKUP(Tabelle132[[#This Row],[CC
(FIBU)]],INDEX!D:E,2,FALSE)</f>
        <v>Abteilung 25</v>
      </c>
      <c r="H265" s="117" t="s">
        <v>1297</v>
      </c>
      <c r="I265" s="64" t="s">
        <v>54</v>
      </c>
      <c r="J265" s="72">
        <v>35247</v>
      </c>
      <c r="K265" s="72"/>
      <c r="L265" s="73"/>
      <c r="M265" s="77">
        <v>2073</v>
      </c>
      <c r="N265" s="104" t="s">
        <v>1469</v>
      </c>
      <c r="O265" s="78">
        <v>35247</v>
      </c>
      <c r="P265" s="80"/>
      <c r="Q265" s="62" t="s">
        <v>55</v>
      </c>
      <c r="R265" s="5" t="str">
        <f ca="1">IF(Tabelle132[[#This Row],[STOPPED
ON]]&lt;&gt;"","STOPPED",IF(AND(Tabelle132[[#This Row],[ACT. VALID
TILL]]&lt;TODAY(),Tabelle132[[#This Row],[ACT. VALID
TILL]]&lt;&gt;""),"INACTIVE",IF(Tabelle132[[#This Row],[Employee]]="NN","RECRUITE",IF(Tabelle132[[#This Row],[ACT. VALID
FROM]]&gt;TODAY(),"INACTIVE","ACTIVE"))))</f>
        <v>ACTIVE</v>
      </c>
      <c r="S265" s="85"/>
      <c r="T265" s="85"/>
      <c r="U265" s="11">
        <f>COUNTIFS(Tabelle2[Function-
No.],Tabelle132[[#This Row],[FUNC.-NO]],Tabelle2[Pers-
No.],Tabelle132[[#This Row],[P-No.]])</f>
        <v>0</v>
      </c>
      <c r="V265" s="89">
        <v>39</v>
      </c>
      <c r="W265" s="11">
        <f>IF(Tabelle132[[#This Row],[WAZ2]]&gt;39,1,Tabelle132[[#This Row],[WAZ2]]/39)/IF(Tabelle132[[#This Row],[SPLIT]]="YES",2,1)</f>
        <v>1</v>
      </c>
      <c r="X265" s="93">
        <v>5532</v>
      </c>
      <c r="Y26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65" s="21" cm="1">
        <f t="array" ref="Z26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5532</v>
      </c>
      <c r="AA26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65" s="21" cm="1">
        <f t="array" ref="AB26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5532</v>
      </c>
      <c r="AC26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65" s="21" cm="1">
        <f t="array" ref="AD26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5532</v>
      </c>
      <c r="AE26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65" s="21" cm="1">
        <f t="array" ref="AF26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5532</v>
      </c>
      <c r="AG26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65" s="21" cm="1">
        <f t="array" ref="AH26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5532</v>
      </c>
      <c r="AI26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65" s="21" cm="1">
        <f t="array" ref="AJ26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5532</v>
      </c>
      <c r="AK26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65" s="21" cm="1">
        <f t="array" ref="AL26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5532</v>
      </c>
      <c r="AM26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65" s="21" cm="1">
        <f t="array" ref="AN26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5532</v>
      </c>
      <c r="AO26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65" s="21" cm="1">
        <f t="array" ref="AP26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5532</v>
      </c>
      <c r="AQ26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65" s="21" cm="1">
        <f t="array" ref="AR26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5532</v>
      </c>
      <c r="AS26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65" s="21" cm="1">
        <f t="array" ref="AT26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5532</v>
      </c>
      <c r="AU26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65" s="21" cm="1">
        <f t="array" ref="AV26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5532</v>
      </c>
      <c r="AW26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65" s="41">
        <f>SUMIFS(Tabelle132[[#This Row],[FTE 01]:[SAL 12]],Tabelle132[[#Headers],[FTE 01]:[SAL 12]],"*" &amp; "SAL" &amp;"*")</f>
        <v>66384</v>
      </c>
    </row>
    <row r="266" spans="1:50" ht="20.100000000000001" customHeight="1" x14ac:dyDescent="0.25">
      <c r="A266" s="61" t="s">
        <v>305</v>
      </c>
      <c r="B266" s="113" t="s">
        <v>1073</v>
      </c>
      <c r="C266" s="62" t="s">
        <v>53</v>
      </c>
      <c r="D266" s="107" t="s">
        <v>1216</v>
      </c>
      <c r="E266" s="108" t="s">
        <v>1216</v>
      </c>
      <c r="F266" s="63">
        <v>1042</v>
      </c>
      <c r="G266" s="111" t="str">
        <f>VLOOKUP(Tabelle132[[#This Row],[CC
(FIBU)]],INDEX!D:E,2,FALSE)</f>
        <v>Abteilung 25</v>
      </c>
      <c r="H266" s="117" t="s">
        <v>1333</v>
      </c>
      <c r="I266" s="64" t="s">
        <v>54</v>
      </c>
      <c r="J266" s="72">
        <v>40763</v>
      </c>
      <c r="K266" s="72"/>
      <c r="L266" s="73"/>
      <c r="M266" s="77">
        <v>2184</v>
      </c>
      <c r="N266" s="104" t="s">
        <v>1580</v>
      </c>
      <c r="O266" s="78">
        <v>40763</v>
      </c>
      <c r="P266" s="80"/>
      <c r="Q266" s="62" t="s">
        <v>55</v>
      </c>
      <c r="R266" s="5" t="str">
        <f ca="1">IF(Tabelle132[[#This Row],[STOPPED
ON]]&lt;&gt;"","STOPPED",IF(AND(Tabelle132[[#This Row],[ACT. VALID
TILL]]&lt;TODAY(),Tabelle132[[#This Row],[ACT. VALID
TILL]]&lt;&gt;""),"INACTIVE",IF(Tabelle132[[#This Row],[Employee]]="NN","RECRUITE",IF(Tabelle132[[#This Row],[ACT. VALID
FROM]]&gt;TODAY(),"INACTIVE","ACTIVE"))))</f>
        <v>ACTIVE</v>
      </c>
      <c r="S266" s="85"/>
      <c r="T266" s="85"/>
      <c r="U266" s="11">
        <f>COUNTIFS(Tabelle2[Function-
No.],Tabelle132[[#This Row],[FUNC.-NO]],Tabelle2[Pers-
No.],Tabelle132[[#This Row],[P-No.]])</f>
        <v>0</v>
      </c>
      <c r="V266" s="89">
        <v>39</v>
      </c>
      <c r="W266" s="11">
        <f>IF(Tabelle132[[#This Row],[WAZ2]]&gt;39,1,Tabelle132[[#This Row],[WAZ2]]/39)/IF(Tabelle132[[#This Row],[SPLIT]]="YES",2,1)</f>
        <v>1</v>
      </c>
      <c r="X266" s="93">
        <v>5432</v>
      </c>
      <c r="Y26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66" s="21" cm="1">
        <f t="array" ref="Z26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5432</v>
      </c>
      <c r="AA26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66" s="21" cm="1">
        <f t="array" ref="AB26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5432</v>
      </c>
      <c r="AC26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66" s="21" cm="1">
        <f t="array" ref="AD26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5432</v>
      </c>
      <c r="AE26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66" s="21" cm="1">
        <f t="array" ref="AF26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5432</v>
      </c>
      <c r="AG26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66" s="21" cm="1">
        <f t="array" ref="AH26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5432</v>
      </c>
      <c r="AI26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66" s="21" cm="1">
        <f t="array" ref="AJ26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5432</v>
      </c>
      <c r="AK26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66" s="21" cm="1">
        <f t="array" ref="AL26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5432</v>
      </c>
      <c r="AM26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66" s="21" cm="1">
        <f t="array" ref="AN26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5432</v>
      </c>
      <c r="AO26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66" s="21" cm="1">
        <f t="array" ref="AP26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5432</v>
      </c>
      <c r="AQ26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66" s="21" cm="1">
        <f t="array" ref="AR26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5432</v>
      </c>
      <c r="AS26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66" s="21" cm="1">
        <f t="array" ref="AT26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5432</v>
      </c>
      <c r="AU26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66" s="21" cm="1">
        <f t="array" ref="AV26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5432</v>
      </c>
      <c r="AW26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66" s="41">
        <f>SUMIFS(Tabelle132[[#This Row],[FTE 01]:[SAL 12]],Tabelle132[[#Headers],[FTE 01]:[SAL 12]],"*" &amp; "SAL" &amp;"*")</f>
        <v>65184</v>
      </c>
    </row>
    <row r="267" spans="1:50" ht="20.100000000000001" customHeight="1" x14ac:dyDescent="0.25">
      <c r="A267" s="61" t="s">
        <v>301</v>
      </c>
      <c r="B267" s="113" t="s">
        <v>1038</v>
      </c>
      <c r="C267" s="62" t="s">
        <v>53</v>
      </c>
      <c r="D267" s="107" t="s">
        <v>1216</v>
      </c>
      <c r="E267" s="108" t="s">
        <v>1216</v>
      </c>
      <c r="F267" s="63">
        <v>1042</v>
      </c>
      <c r="G267" s="111" t="str">
        <f>VLOOKUP(Tabelle132[[#This Row],[CC
(FIBU)]],INDEX!D:E,2,FALSE)</f>
        <v>Abteilung 25</v>
      </c>
      <c r="H267" s="117" t="s">
        <v>1333</v>
      </c>
      <c r="I267" s="64" t="s">
        <v>54</v>
      </c>
      <c r="J267" s="72">
        <v>42125</v>
      </c>
      <c r="K267" s="72"/>
      <c r="L267" s="73"/>
      <c r="M267" s="77">
        <v>2295</v>
      </c>
      <c r="N267" s="104" t="s">
        <v>1691</v>
      </c>
      <c r="O267" s="78">
        <v>42125</v>
      </c>
      <c r="P267" s="80"/>
      <c r="Q267" s="62" t="s">
        <v>55</v>
      </c>
      <c r="R267" s="5" t="str">
        <f ca="1">IF(Tabelle132[[#This Row],[STOPPED
ON]]&lt;&gt;"","STOPPED",IF(AND(Tabelle132[[#This Row],[ACT. VALID
TILL]]&lt;TODAY(),Tabelle132[[#This Row],[ACT. VALID
TILL]]&lt;&gt;""),"INACTIVE",IF(Tabelle132[[#This Row],[Employee]]="NN","RECRUITE",IF(Tabelle132[[#This Row],[ACT. VALID
FROM]]&gt;TODAY(),"INACTIVE","ACTIVE"))))</f>
        <v>ACTIVE</v>
      </c>
      <c r="S267" s="85"/>
      <c r="T267" s="85"/>
      <c r="U267" s="11">
        <f>COUNTIFS(Tabelle2[Function-
No.],Tabelle132[[#This Row],[FUNC.-NO]],Tabelle2[Pers-
No.],Tabelle132[[#This Row],[P-No.]])</f>
        <v>1</v>
      </c>
      <c r="V267" s="89">
        <v>39</v>
      </c>
      <c r="W267" s="11">
        <f>IF(Tabelle132[[#This Row],[WAZ2]]&gt;39,1,Tabelle132[[#This Row],[WAZ2]]/39)/IF(Tabelle132[[#This Row],[SPLIT]]="YES",2,1)</f>
        <v>1</v>
      </c>
      <c r="X267" s="93">
        <v>5685</v>
      </c>
      <c r="Y267"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267" s="21" cm="1">
        <f t="array" ref="Z26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67"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267" s="21" cm="1">
        <f t="array" ref="AB26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67"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267" s="21" cm="1">
        <f t="array" ref="AD26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67"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267" s="21" cm="1">
        <f t="array" ref="AF26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67"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267" s="21" cm="1">
        <f t="array" ref="AH26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67"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267" s="21" cm="1">
        <f t="array" ref="AJ26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6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67" s="21" cm="1">
        <f t="array" ref="AL26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5685</v>
      </c>
      <c r="AM26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67" s="21" cm="1">
        <f t="array" ref="AN26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5685</v>
      </c>
      <c r="AO26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67" s="21" cm="1">
        <f t="array" ref="AP26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5685</v>
      </c>
      <c r="AQ26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67" s="21" cm="1">
        <f t="array" ref="AR26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5685</v>
      </c>
      <c r="AS26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67" s="21" cm="1">
        <f t="array" ref="AT26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5685</v>
      </c>
      <c r="AU26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67" s="21" cm="1">
        <f t="array" ref="AV26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5685</v>
      </c>
      <c r="AW26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67" s="41">
        <f>SUMIFS(Tabelle132[[#This Row],[FTE 01]:[SAL 12]],Tabelle132[[#Headers],[FTE 01]:[SAL 12]],"*" &amp; "SAL" &amp;"*")</f>
        <v>34110</v>
      </c>
    </row>
    <row r="268" spans="1:50" ht="20.100000000000001" customHeight="1" x14ac:dyDescent="0.25">
      <c r="A268" s="61" t="s">
        <v>302</v>
      </c>
      <c r="B268" s="113" t="s">
        <v>1038</v>
      </c>
      <c r="C268" s="62" t="s">
        <v>53</v>
      </c>
      <c r="D268" s="107" t="s">
        <v>1216</v>
      </c>
      <c r="E268" s="108" t="s">
        <v>1216</v>
      </c>
      <c r="F268" s="63">
        <v>1042</v>
      </c>
      <c r="G268" s="111" t="str">
        <f>VLOOKUP(Tabelle132[[#This Row],[CC
(FIBU)]],INDEX!D:E,2,FALSE)</f>
        <v>Abteilung 25</v>
      </c>
      <c r="H268" s="117" t="s">
        <v>1333</v>
      </c>
      <c r="I268" s="64" t="s">
        <v>54</v>
      </c>
      <c r="J268" s="72">
        <v>42736</v>
      </c>
      <c r="K268" s="72"/>
      <c r="L268" s="73"/>
      <c r="M268" s="77">
        <v>2380</v>
      </c>
      <c r="N268" s="104" t="s">
        <v>1776</v>
      </c>
      <c r="O268" s="78">
        <v>42736</v>
      </c>
      <c r="P268" s="80"/>
      <c r="Q268" s="62" t="s">
        <v>55</v>
      </c>
      <c r="R268" s="5" t="str">
        <f ca="1">IF(Tabelle132[[#This Row],[STOPPED
ON]]&lt;&gt;"","STOPPED",IF(AND(Tabelle132[[#This Row],[ACT. VALID
TILL]]&lt;TODAY(),Tabelle132[[#This Row],[ACT. VALID
TILL]]&lt;&gt;""),"INACTIVE",IF(Tabelle132[[#This Row],[Employee]]="NN","RECRUITE",IF(Tabelle132[[#This Row],[ACT. VALID
FROM]]&gt;TODAY(),"INACTIVE","ACTIVE"))))</f>
        <v>ACTIVE</v>
      </c>
      <c r="S268" s="85"/>
      <c r="T268" s="85"/>
      <c r="U268" s="11">
        <f>COUNTIFS(Tabelle2[Function-
No.],Tabelle132[[#This Row],[FUNC.-NO]],Tabelle2[Pers-
No.],Tabelle132[[#This Row],[P-No.]])</f>
        <v>2</v>
      </c>
      <c r="V268" s="89">
        <v>39</v>
      </c>
      <c r="W268" s="11">
        <f>IF(Tabelle132[[#This Row],[WAZ2]]&gt;39,1,Tabelle132[[#This Row],[WAZ2]]/39)/IF(Tabelle132[[#This Row],[SPLIT]]="YES",2,1)</f>
        <v>1</v>
      </c>
      <c r="X268" s="93">
        <v>5679</v>
      </c>
      <c r="Y26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68" s="21" cm="1">
        <f t="array" ref="Z26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5679</v>
      </c>
      <c r="AA26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68" s="21" cm="1">
        <f t="array" ref="AB26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5679</v>
      </c>
      <c r="AC26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68" s="21" cm="1">
        <f t="array" ref="AD26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5679</v>
      </c>
      <c r="AE26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68" s="21" cm="1">
        <f t="array" ref="AF26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5679</v>
      </c>
      <c r="AG268"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268" s="21" cm="1">
        <f t="array" ref="AH26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4763.0322580645161</v>
      </c>
      <c r="AI26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68" s="21" cm="1">
        <f t="array" ref="AJ26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757.19999999999982</v>
      </c>
      <c r="AK26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68" s="21" cm="1">
        <f t="array" ref="AL26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5679</v>
      </c>
      <c r="AM26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68" s="21" cm="1">
        <f t="array" ref="AN26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5679</v>
      </c>
      <c r="AO26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68" s="21" cm="1">
        <f t="array" ref="AP26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5679</v>
      </c>
      <c r="AQ26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68" s="21" cm="1">
        <f t="array" ref="AR26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5679</v>
      </c>
      <c r="AS268" s="36" t="str">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FZ</v>
      </c>
      <c r="AT268" s="21" cm="1">
        <f t="array" ref="AT26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5273.3571428571431</v>
      </c>
      <c r="AU26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68" s="21" cm="1">
        <f t="array" ref="AV26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915.96774193548367</v>
      </c>
      <c r="AW26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68" s="41">
        <f>SUMIFS(Tabelle132[[#This Row],[FTE 01]:[SAL 12]],Tabelle132[[#Headers],[FTE 01]:[SAL 12]],"*" &amp; "SAL" &amp;"*")</f>
        <v>57141.557142857142</v>
      </c>
    </row>
    <row r="269" spans="1:50" ht="20.100000000000001" customHeight="1" x14ac:dyDescent="0.25">
      <c r="A269" s="61" t="s">
        <v>306</v>
      </c>
      <c r="B269" s="113" t="s">
        <v>1124</v>
      </c>
      <c r="C269" s="62" t="s">
        <v>53</v>
      </c>
      <c r="D269" s="107" t="s">
        <v>1216</v>
      </c>
      <c r="E269" s="108" t="s">
        <v>1216</v>
      </c>
      <c r="F269" s="63">
        <v>1042</v>
      </c>
      <c r="G269" s="111" t="str">
        <f>VLOOKUP(Tabelle132[[#This Row],[CC
(FIBU)]],INDEX!D:E,2,FALSE)</f>
        <v>Abteilung 25</v>
      </c>
      <c r="H269" s="117" t="s">
        <v>1297</v>
      </c>
      <c r="I269" s="64" t="s">
        <v>54</v>
      </c>
      <c r="J269" s="72">
        <v>43466</v>
      </c>
      <c r="K269" s="72"/>
      <c r="L269" s="73"/>
      <c r="M269" s="77">
        <v>2556</v>
      </c>
      <c r="N269" s="104" t="s">
        <v>1952</v>
      </c>
      <c r="O269" s="78">
        <v>43466</v>
      </c>
      <c r="P269" s="80"/>
      <c r="Q269" s="62" t="s">
        <v>55</v>
      </c>
      <c r="R269" s="5" t="str">
        <f ca="1">IF(Tabelle132[[#This Row],[STOPPED
ON]]&lt;&gt;"","STOPPED",IF(AND(Tabelle132[[#This Row],[ACT. VALID
TILL]]&lt;TODAY(),Tabelle132[[#This Row],[ACT. VALID
TILL]]&lt;&gt;""),"INACTIVE",IF(Tabelle132[[#This Row],[Employee]]="NN","RECRUITE",IF(Tabelle132[[#This Row],[ACT. VALID
FROM]]&gt;TODAY(),"INACTIVE","ACTIVE"))))</f>
        <v>ACTIVE</v>
      </c>
      <c r="S269" s="85"/>
      <c r="T269" s="85"/>
      <c r="U269" s="11">
        <f>COUNTIFS(Tabelle2[Function-
No.],Tabelle132[[#This Row],[FUNC.-NO]],Tabelle2[Pers-
No.],Tabelle132[[#This Row],[P-No.]])</f>
        <v>0</v>
      </c>
      <c r="V269" s="89">
        <v>39</v>
      </c>
      <c r="W269" s="11">
        <f>IF(Tabelle132[[#This Row],[WAZ2]]&gt;39,1,Tabelle132[[#This Row],[WAZ2]]/39)/IF(Tabelle132[[#This Row],[SPLIT]]="YES",2,1)</f>
        <v>1</v>
      </c>
      <c r="X269" s="93">
        <v>5742</v>
      </c>
      <c r="Y26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69" s="21" cm="1">
        <f t="array" ref="Z26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5742</v>
      </c>
      <c r="AA26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69" s="21" cm="1">
        <f t="array" ref="AB26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5742</v>
      </c>
      <c r="AC26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69" s="21" cm="1">
        <f t="array" ref="AD26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5742</v>
      </c>
      <c r="AE26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69" s="21" cm="1">
        <f t="array" ref="AF26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5742</v>
      </c>
      <c r="AG26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69" s="21" cm="1">
        <f t="array" ref="AH26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5742</v>
      </c>
      <c r="AI26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69" s="21" cm="1">
        <f t="array" ref="AJ26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5742</v>
      </c>
      <c r="AK26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69" s="21" cm="1">
        <f t="array" ref="AL26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5742</v>
      </c>
      <c r="AM26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69" s="21" cm="1">
        <f t="array" ref="AN26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5742</v>
      </c>
      <c r="AO26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69" s="21" cm="1">
        <f t="array" ref="AP26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5742</v>
      </c>
      <c r="AQ26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69" s="21" cm="1">
        <f t="array" ref="AR26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5742</v>
      </c>
      <c r="AS26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69" s="21" cm="1">
        <f t="array" ref="AT26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5742</v>
      </c>
      <c r="AU26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69" s="21" cm="1">
        <f t="array" ref="AV26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5742</v>
      </c>
      <c r="AW26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69" s="41">
        <f>SUMIFS(Tabelle132[[#This Row],[FTE 01]:[SAL 12]],Tabelle132[[#Headers],[FTE 01]:[SAL 12]],"*" &amp; "SAL" &amp;"*")</f>
        <v>68904</v>
      </c>
    </row>
    <row r="270" spans="1:50" ht="20.100000000000001" customHeight="1" x14ac:dyDescent="0.25">
      <c r="A270" s="61" t="s">
        <v>304</v>
      </c>
      <c r="B270" s="113" t="s">
        <v>1038</v>
      </c>
      <c r="C270" s="62" t="s">
        <v>53</v>
      </c>
      <c r="D270" s="107" t="s">
        <v>1216</v>
      </c>
      <c r="E270" s="108" t="s">
        <v>1216</v>
      </c>
      <c r="F270" s="63">
        <v>1042</v>
      </c>
      <c r="G270" s="111" t="str">
        <f>VLOOKUP(Tabelle132[[#This Row],[CC
(FIBU)]],INDEX!D:E,2,FALSE)</f>
        <v>Abteilung 25</v>
      </c>
      <c r="H270" s="117" t="s">
        <v>1333</v>
      </c>
      <c r="I270" s="64" t="s">
        <v>54</v>
      </c>
      <c r="J270" s="72">
        <v>43525</v>
      </c>
      <c r="K270" s="72"/>
      <c r="L270" s="73"/>
      <c r="M270" s="77">
        <v>2566</v>
      </c>
      <c r="N270" s="104" t="s">
        <v>1962</v>
      </c>
      <c r="O270" s="78">
        <v>43525</v>
      </c>
      <c r="P270" s="80"/>
      <c r="Q270" s="62" t="s">
        <v>55</v>
      </c>
      <c r="R270" s="5" t="str">
        <f ca="1">IF(Tabelle132[[#This Row],[STOPPED
ON]]&lt;&gt;"","STOPPED",IF(AND(Tabelle132[[#This Row],[ACT. VALID
TILL]]&lt;TODAY(),Tabelle132[[#This Row],[ACT. VALID
TILL]]&lt;&gt;""),"INACTIVE",IF(Tabelle132[[#This Row],[Employee]]="NN","RECRUITE",IF(Tabelle132[[#This Row],[ACT. VALID
FROM]]&gt;TODAY(),"INACTIVE","ACTIVE"))))</f>
        <v>ACTIVE</v>
      </c>
      <c r="S270" s="85"/>
      <c r="T270" s="85"/>
      <c r="U270" s="11">
        <f>COUNTIFS(Tabelle2[Function-
No.],Tabelle132[[#This Row],[FUNC.-NO]],Tabelle2[Pers-
No.],Tabelle132[[#This Row],[P-No.]])</f>
        <v>0</v>
      </c>
      <c r="V270" s="89">
        <v>39</v>
      </c>
      <c r="W270" s="11">
        <f>IF(Tabelle132[[#This Row],[WAZ2]]&gt;39,1,Tabelle132[[#This Row],[WAZ2]]/39)/IF(Tabelle132[[#This Row],[SPLIT]]="YES",2,1)</f>
        <v>1</v>
      </c>
      <c r="X270" s="93">
        <v>5725</v>
      </c>
      <c r="Y27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70" s="21" cm="1">
        <f t="array" ref="Z27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5725</v>
      </c>
      <c r="AA27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70" s="21" cm="1">
        <f t="array" ref="AB27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5725</v>
      </c>
      <c r="AC27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70" s="21" cm="1">
        <f t="array" ref="AD27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5725</v>
      </c>
      <c r="AE27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70" s="21" cm="1">
        <f t="array" ref="AF27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5725</v>
      </c>
      <c r="AG27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70" s="21" cm="1">
        <f t="array" ref="AH27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5725</v>
      </c>
      <c r="AI27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70" s="21" cm="1">
        <f t="array" ref="AJ27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5725</v>
      </c>
      <c r="AK27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70" s="21" cm="1">
        <f t="array" ref="AL27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5725</v>
      </c>
      <c r="AM27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70" s="21" cm="1">
        <f t="array" ref="AN27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5725</v>
      </c>
      <c r="AO27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70" s="21" cm="1">
        <f t="array" ref="AP27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5725</v>
      </c>
      <c r="AQ27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70" s="21" cm="1">
        <f t="array" ref="AR27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5725</v>
      </c>
      <c r="AS27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70" s="21" cm="1">
        <f t="array" ref="AT27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5725</v>
      </c>
      <c r="AU27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70" s="21" cm="1">
        <f t="array" ref="AV27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5725</v>
      </c>
      <c r="AW27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70" s="41">
        <f>SUMIFS(Tabelle132[[#This Row],[FTE 01]:[SAL 12]],Tabelle132[[#Headers],[FTE 01]:[SAL 12]],"*" &amp; "SAL" &amp;"*")</f>
        <v>68700</v>
      </c>
    </row>
    <row r="271" spans="1:50" ht="20.100000000000001" customHeight="1" x14ac:dyDescent="0.25">
      <c r="A271" s="61" t="s">
        <v>307</v>
      </c>
      <c r="B271" s="113" t="s">
        <v>1038</v>
      </c>
      <c r="C271" s="62" t="s">
        <v>53</v>
      </c>
      <c r="D271" s="107" t="s">
        <v>1216</v>
      </c>
      <c r="E271" s="108" t="s">
        <v>1216</v>
      </c>
      <c r="F271" s="63">
        <v>1042</v>
      </c>
      <c r="G271" s="111" t="str">
        <f>VLOOKUP(Tabelle132[[#This Row],[CC
(FIBU)]],INDEX!D:E,2,FALSE)</f>
        <v>Abteilung 25</v>
      </c>
      <c r="H271" s="117" t="s">
        <v>1333</v>
      </c>
      <c r="I271" s="64" t="s">
        <v>54</v>
      </c>
      <c r="J271" s="72">
        <v>43709</v>
      </c>
      <c r="K271" s="72"/>
      <c r="L271" s="73"/>
      <c r="M271" s="77">
        <v>2610</v>
      </c>
      <c r="N271" s="104" t="s">
        <v>2006</v>
      </c>
      <c r="O271" s="78">
        <v>43709</v>
      </c>
      <c r="P271" s="80"/>
      <c r="Q271" s="62" t="s">
        <v>55</v>
      </c>
      <c r="R271" s="5" t="str">
        <f ca="1">IF(Tabelle132[[#This Row],[STOPPED
ON]]&lt;&gt;"","STOPPED",IF(AND(Tabelle132[[#This Row],[ACT. VALID
TILL]]&lt;TODAY(),Tabelle132[[#This Row],[ACT. VALID
TILL]]&lt;&gt;""),"INACTIVE",IF(Tabelle132[[#This Row],[Employee]]="NN","RECRUITE",IF(Tabelle132[[#This Row],[ACT. VALID
FROM]]&gt;TODAY(),"INACTIVE","ACTIVE"))))</f>
        <v>ACTIVE</v>
      </c>
      <c r="S271" s="85"/>
      <c r="T271" s="85"/>
      <c r="U271" s="11">
        <f>COUNTIFS(Tabelle2[Function-
No.],Tabelle132[[#This Row],[FUNC.-NO]],Tabelle2[Pers-
No.],Tabelle132[[#This Row],[P-No.]])</f>
        <v>0</v>
      </c>
      <c r="V271" s="89">
        <v>39</v>
      </c>
      <c r="W271" s="11">
        <f>IF(Tabelle132[[#This Row],[WAZ2]]&gt;39,1,Tabelle132[[#This Row],[WAZ2]]/39)/IF(Tabelle132[[#This Row],[SPLIT]]="YES",2,1)</f>
        <v>1</v>
      </c>
      <c r="X271" s="93">
        <v>5510</v>
      </c>
      <c r="Y27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71" s="21" cm="1">
        <f t="array" ref="Z27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5510</v>
      </c>
      <c r="AA27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71" s="21" cm="1">
        <f t="array" ref="AB27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5510</v>
      </c>
      <c r="AC27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71" s="21" cm="1">
        <f t="array" ref="AD27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5510</v>
      </c>
      <c r="AE27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71" s="21" cm="1">
        <f t="array" ref="AF27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5510</v>
      </c>
      <c r="AG27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71" s="21" cm="1">
        <f t="array" ref="AH27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5510</v>
      </c>
      <c r="AI27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71" s="21" cm="1">
        <f t="array" ref="AJ27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5510</v>
      </c>
      <c r="AK27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71" s="21" cm="1">
        <f t="array" ref="AL27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5510</v>
      </c>
      <c r="AM27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71" s="21" cm="1">
        <f t="array" ref="AN27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5510</v>
      </c>
      <c r="AO27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71" s="21" cm="1">
        <f t="array" ref="AP27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5510</v>
      </c>
      <c r="AQ27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71" s="21" cm="1">
        <f t="array" ref="AR27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5510</v>
      </c>
      <c r="AS27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71" s="21" cm="1">
        <f t="array" ref="AT27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5510</v>
      </c>
      <c r="AU27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71" s="21" cm="1">
        <f t="array" ref="AV27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5510</v>
      </c>
      <c r="AW27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71" s="41">
        <f>SUMIFS(Tabelle132[[#This Row],[FTE 01]:[SAL 12]],Tabelle132[[#Headers],[FTE 01]:[SAL 12]],"*" &amp; "SAL" &amp;"*")</f>
        <v>66120</v>
      </c>
    </row>
    <row r="272" spans="1:50" ht="20.100000000000001" customHeight="1" x14ac:dyDescent="0.25">
      <c r="A272" s="61" t="s">
        <v>303</v>
      </c>
      <c r="B272" s="113" t="s">
        <v>1038</v>
      </c>
      <c r="C272" s="62" t="s">
        <v>53</v>
      </c>
      <c r="D272" s="107" t="s">
        <v>1216</v>
      </c>
      <c r="E272" s="108" t="s">
        <v>1216</v>
      </c>
      <c r="F272" s="63">
        <v>1042</v>
      </c>
      <c r="G272" s="111" t="str">
        <f>VLOOKUP(Tabelle132[[#This Row],[CC
(FIBU)]],INDEX!D:E,2,FALSE)</f>
        <v>Abteilung 25</v>
      </c>
      <c r="H272" s="117" t="s">
        <v>1333</v>
      </c>
      <c r="I272" s="64" t="s">
        <v>54</v>
      </c>
      <c r="J272" s="72">
        <v>43770</v>
      </c>
      <c r="K272" s="72"/>
      <c r="L272" s="73"/>
      <c r="M272" s="77">
        <v>2633</v>
      </c>
      <c r="N272" s="104" t="s">
        <v>2029</v>
      </c>
      <c r="O272" s="78">
        <v>43770</v>
      </c>
      <c r="P272" s="80"/>
      <c r="Q272" s="62" t="s">
        <v>55</v>
      </c>
      <c r="R272" s="5" t="str">
        <f ca="1">IF(Tabelle132[[#This Row],[STOPPED
ON]]&lt;&gt;"","STOPPED",IF(AND(Tabelle132[[#This Row],[ACT. VALID
TILL]]&lt;TODAY(),Tabelle132[[#This Row],[ACT. VALID
TILL]]&lt;&gt;""),"INACTIVE",IF(Tabelle132[[#This Row],[Employee]]="NN","RECRUITE",IF(Tabelle132[[#This Row],[ACT. VALID
FROM]]&gt;TODAY(),"INACTIVE","ACTIVE"))))</f>
        <v>ACTIVE</v>
      </c>
      <c r="S272" s="85"/>
      <c r="T272" s="85"/>
      <c r="U272" s="11">
        <f>COUNTIFS(Tabelle2[Function-
No.],Tabelle132[[#This Row],[FUNC.-NO]],Tabelle2[Pers-
No.],Tabelle132[[#This Row],[P-No.]])</f>
        <v>0</v>
      </c>
      <c r="V272" s="89">
        <v>39</v>
      </c>
      <c r="W272" s="11">
        <f>IF(Tabelle132[[#This Row],[WAZ2]]&gt;39,1,Tabelle132[[#This Row],[WAZ2]]/39)/IF(Tabelle132[[#This Row],[SPLIT]]="YES",2,1)</f>
        <v>1</v>
      </c>
      <c r="X272" s="93">
        <v>5643</v>
      </c>
      <c r="Y27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72" s="21" cm="1">
        <f t="array" ref="Z27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5643</v>
      </c>
      <c r="AA27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72" s="21" cm="1">
        <f t="array" ref="AB27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5643</v>
      </c>
      <c r="AC27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72" s="21" cm="1">
        <f t="array" ref="AD27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5643</v>
      </c>
      <c r="AE27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72" s="21" cm="1">
        <f t="array" ref="AF27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5643</v>
      </c>
      <c r="AG27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72" s="21" cm="1">
        <f t="array" ref="AH27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5643</v>
      </c>
      <c r="AI27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72" s="21" cm="1">
        <f t="array" ref="AJ27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5643</v>
      </c>
      <c r="AK27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72" s="21" cm="1">
        <f t="array" ref="AL27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5643</v>
      </c>
      <c r="AM27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72" s="21" cm="1">
        <f t="array" ref="AN27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5643</v>
      </c>
      <c r="AO27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72" s="21" cm="1">
        <f t="array" ref="AP27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5643</v>
      </c>
      <c r="AQ27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72" s="21" cm="1">
        <f t="array" ref="AR27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5643</v>
      </c>
      <c r="AS27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72" s="21" cm="1">
        <f t="array" ref="AT27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5643</v>
      </c>
      <c r="AU27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72" s="21" cm="1">
        <f t="array" ref="AV27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5643</v>
      </c>
      <c r="AW27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72" s="41">
        <f>SUMIFS(Tabelle132[[#This Row],[FTE 01]:[SAL 12]],Tabelle132[[#Headers],[FTE 01]:[SAL 12]],"*" &amp; "SAL" &amp;"*")</f>
        <v>67716</v>
      </c>
    </row>
    <row r="273" spans="1:50" ht="20.100000000000001" customHeight="1" x14ac:dyDescent="0.25">
      <c r="A273" s="70" t="s">
        <v>795</v>
      </c>
      <c r="B273" s="113" t="s">
        <v>1148</v>
      </c>
      <c r="C273" s="69"/>
      <c r="D273" s="107" t="s">
        <v>1216</v>
      </c>
      <c r="E273" s="108" t="s">
        <v>1216</v>
      </c>
      <c r="F273" s="63">
        <v>1042</v>
      </c>
      <c r="G273" s="111" t="str">
        <f>VLOOKUP(Tabelle132[[#This Row],[CC
(FIBU)]],INDEX!D:E,2,FALSE)</f>
        <v>Abteilung 25</v>
      </c>
      <c r="H273" s="117" t="s">
        <v>1333</v>
      </c>
      <c r="I273" s="64" t="s">
        <v>54</v>
      </c>
      <c r="J273" s="72">
        <v>44317</v>
      </c>
      <c r="K273" s="72">
        <v>44500</v>
      </c>
      <c r="L273" s="73"/>
      <c r="M273" s="77">
        <v>2717</v>
      </c>
      <c r="N273" s="104" t="s">
        <v>2113</v>
      </c>
      <c r="O273" s="78">
        <v>44317</v>
      </c>
      <c r="P273" s="80">
        <v>44500</v>
      </c>
      <c r="Q273" s="62" t="s">
        <v>311</v>
      </c>
      <c r="R273" s="5" t="str">
        <f ca="1">IF(Tabelle132[[#This Row],[STOPPED
ON]]&lt;&gt;"","STOPPED",IF(AND(Tabelle132[[#This Row],[ACT. VALID
TILL]]&lt;TODAY(),Tabelle132[[#This Row],[ACT. VALID
TILL]]&lt;&gt;""),"INACTIVE",IF(Tabelle132[[#This Row],[Employee]]="NN","RECRUITE",IF(Tabelle132[[#This Row],[ACT. VALID
FROM]]&gt;TODAY(),"INACTIVE","ACTIVE"))))</f>
        <v>ACTIVE</v>
      </c>
      <c r="S273" s="85"/>
      <c r="T273" s="85"/>
      <c r="U273" s="11">
        <f>COUNTIFS(Tabelle2[Function-
No.],Tabelle132[[#This Row],[FUNC.-NO]],Tabelle2[Pers-
No.],Tabelle132[[#This Row],[P-No.]])</f>
        <v>0</v>
      </c>
      <c r="V273" s="89">
        <v>8</v>
      </c>
      <c r="W273" s="11">
        <f>IF(Tabelle132[[#This Row],[WAZ2]]&gt;39,1,Tabelle132[[#This Row],[WAZ2]]/39)/IF(Tabelle132[[#This Row],[SPLIT]]="YES",2,1)</f>
        <v>0.20512820512820512</v>
      </c>
      <c r="X273" s="93">
        <v>5001</v>
      </c>
      <c r="Y27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73" s="21" cm="1">
        <f t="array" ref="Z27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7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73" s="21" cm="1">
        <f t="array" ref="AB27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5001</v>
      </c>
      <c r="AC27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73" s="21" cm="1">
        <f t="array" ref="AD27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5001</v>
      </c>
      <c r="AE27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73" s="21" cm="1">
        <f t="array" ref="AF27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5001</v>
      </c>
      <c r="AG27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273" s="21" cm="1">
        <f t="array" ref="AH27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5001</v>
      </c>
      <c r="AI27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273" s="21" cm="1">
        <f t="array" ref="AJ27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5001</v>
      </c>
      <c r="AK27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273" s="21" cm="1">
        <f t="array" ref="AL27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5001</v>
      </c>
      <c r="AM27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273" s="21" cm="1">
        <f t="array" ref="AN27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7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273" s="21" cm="1">
        <f t="array" ref="AP27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7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273" s="21" cm="1">
        <f t="array" ref="AR27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7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273" s="21" cm="1">
        <f t="array" ref="AT27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7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273" s="21" cm="1">
        <f t="array" ref="AV27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7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73" s="41">
        <f>SUMIFS(Tabelle132[[#This Row],[FTE 01]:[SAL 12]],Tabelle132[[#Headers],[FTE 01]:[SAL 12]],"*" &amp; "SAL" &amp;"*")</f>
        <v>30006</v>
      </c>
    </row>
    <row r="274" spans="1:50" ht="20.100000000000001" customHeight="1" x14ac:dyDescent="0.25">
      <c r="A274" s="61" t="s">
        <v>314</v>
      </c>
      <c r="B274" s="113" t="s">
        <v>1187</v>
      </c>
      <c r="C274" s="62" t="s">
        <v>53</v>
      </c>
      <c r="D274" s="107" t="s">
        <v>1216</v>
      </c>
      <c r="E274" s="108" t="s">
        <v>1216</v>
      </c>
      <c r="F274" s="63">
        <v>1043</v>
      </c>
      <c r="G274" s="111" t="str">
        <f>VLOOKUP(Tabelle132[[#This Row],[CC
(FIBU)]],INDEX!D:E,2,FALSE)</f>
        <v>Abteilung 30</v>
      </c>
      <c r="H274" s="117" t="s">
        <v>1286</v>
      </c>
      <c r="I274" s="64" t="s">
        <v>54</v>
      </c>
      <c r="J274" s="72">
        <v>35125</v>
      </c>
      <c r="K274" s="72"/>
      <c r="L274" s="73"/>
      <c r="M274" s="77">
        <v>2044</v>
      </c>
      <c r="N274" s="104" t="s">
        <v>1440</v>
      </c>
      <c r="O274" s="78">
        <v>35125</v>
      </c>
      <c r="P274" s="80"/>
      <c r="Q274" s="62" t="s">
        <v>55</v>
      </c>
      <c r="R274" s="5" t="str">
        <f ca="1">IF(Tabelle132[[#This Row],[STOPPED
ON]]&lt;&gt;"","STOPPED",IF(AND(Tabelle132[[#This Row],[ACT. VALID
TILL]]&lt;TODAY(),Tabelle132[[#This Row],[ACT. VALID
TILL]]&lt;&gt;""),"INACTIVE",IF(Tabelle132[[#This Row],[Employee]]="NN","RECRUITE",IF(Tabelle132[[#This Row],[ACT. VALID
FROM]]&gt;TODAY(),"INACTIVE","ACTIVE"))))</f>
        <v>ACTIVE</v>
      </c>
      <c r="S274" s="85"/>
      <c r="T274" s="85"/>
      <c r="U274" s="11">
        <f>COUNTIFS(Tabelle2[Function-
No.],Tabelle132[[#This Row],[FUNC.-NO]],Tabelle2[Pers-
No.],Tabelle132[[#This Row],[P-No.]])</f>
        <v>0</v>
      </c>
      <c r="V274" s="89">
        <v>32</v>
      </c>
      <c r="W274" s="11">
        <f>IF(Tabelle132[[#This Row],[WAZ2]]&gt;39,1,Tabelle132[[#This Row],[WAZ2]]/39)/IF(Tabelle132[[#This Row],[SPLIT]]="YES",2,1)</f>
        <v>0.82051282051282048</v>
      </c>
      <c r="X274" s="93">
        <v>5468</v>
      </c>
      <c r="Y27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0.82051282051282048</v>
      </c>
      <c r="Z274" s="21" cm="1">
        <f t="array" ref="Z27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5468</v>
      </c>
      <c r="AA27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0.82051282051282048</v>
      </c>
      <c r="AB274" s="21" cm="1">
        <f t="array" ref="AB27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5468</v>
      </c>
      <c r="AC27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0.82051282051282048</v>
      </c>
      <c r="AD274" s="21" cm="1">
        <f t="array" ref="AD27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5468</v>
      </c>
      <c r="AE27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0.82051282051282048</v>
      </c>
      <c r="AF274" s="21" cm="1">
        <f t="array" ref="AF27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5468</v>
      </c>
      <c r="AG27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0.82051282051282048</v>
      </c>
      <c r="AH274" s="21" cm="1">
        <f t="array" ref="AH27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5468</v>
      </c>
      <c r="AI27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0.82051282051282048</v>
      </c>
      <c r="AJ274" s="21" cm="1">
        <f t="array" ref="AJ27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5468</v>
      </c>
      <c r="AK27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0.82051282051282048</v>
      </c>
      <c r="AL274" s="21" cm="1">
        <f t="array" ref="AL27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5468</v>
      </c>
      <c r="AM27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0.82051282051282048</v>
      </c>
      <c r="AN274" s="21" cm="1">
        <f t="array" ref="AN27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5468</v>
      </c>
      <c r="AO27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0.82051282051282048</v>
      </c>
      <c r="AP274" s="21" cm="1">
        <f t="array" ref="AP27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5468</v>
      </c>
      <c r="AQ27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0.82051282051282048</v>
      </c>
      <c r="AR274" s="21" cm="1">
        <f t="array" ref="AR27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5468</v>
      </c>
      <c r="AS27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0.82051282051282048</v>
      </c>
      <c r="AT274" s="21" cm="1">
        <f t="array" ref="AT27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5468</v>
      </c>
      <c r="AU27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0.82051282051282048</v>
      </c>
      <c r="AV274" s="21" cm="1">
        <f t="array" ref="AV27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5468</v>
      </c>
      <c r="AW27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74" s="41">
        <f>SUMIFS(Tabelle132[[#This Row],[FTE 01]:[SAL 12]],Tabelle132[[#Headers],[FTE 01]:[SAL 12]],"*" &amp; "SAL" &amp;"*")</f>
        <v>65616</v>
      </c>
    </row>
    <row r="275" spans="1:50" ht="20.100000000000001" customHeight="1" x14ac:dyDescent="0.25">
      <c r="A275" s="61" t="s">
        <v>316</v>
      </c>
      <c r="B275" s="113" t="s">
        <v>1191</v>
      </c>
      <c r="C275" s="62" t="s">
        <v>53</v>
      </c>
      <c r="D275" s="107" t="s">
        <v>1216</v>
      </c>
      <c r="E275" s="108" t="s">
        <v>1216</v>
      </c>
      <c r="F275" s="63">
        <v>1043</v>
      </c>
      <c r="G275" s="111" t="str">
        <f>VLOOKUP(Tabelle132[[#This Row],[CC
(FIBU)]],INDEX!D:E,2,FALSE)</f>
        <v>Abteilung 30</v>
      </c>
      <c r="H275" s="117" t="s">
        <v>1350</v>
      </c>
      <c r="I275" s="64" t="s">
        <v>54</v>
      </c>
      <c r="J275" s="72">
        <v>36178</v>
      </c>
      <c r="K275" s="72"/>
      <c r="L275" s="73"/>
      <c r="M275" s="77">
        <v>2054</v>
      </c>
      <c r="N275" s="104" t="s">
        <v>1450</v>
      </c>
      <c r="O275" s="78">
        <v>36178</v>
      </c>
      <c r="P275" s="80"/>
      <c r="Q275" s="62" t="s">
        <v>55</v>
      </c>
      <c r="R275" s="5" t="str">
        <f ca="1">IF(Tabelle132[[#This Row],[STOPPED
ON]]&lt;&gt;"","STOPPED",IF(AND(Tabelle132[[#This Row],[ACT. VALID
TILL]]&lt;TODAY(),Tabelle132[[#This Row],[ACT. VALID
TILL]]&lt;&gt;""),"INACTIVE",IF(Tabelle132[[#This Row],[Employee]]="NN","RECRUITE",IF(Tabelle132[[#This Row],[ACT. VALID
FROM]]&gt;TODAY(),"INACTIVE","ACTIVE"))))</f>
        <v>ACTIVE</v>
      </c>
      <c r="S275" s="85"/>
      <c r="T275" s="85"/>
      <c r="U275" s="11">
        <f>COUNTIFS(Tabelle2[Function-
No.],Tabelle132[[#This Row],[FUNC.-NO]],Tabelle2[Pers-
No.],Tabelle132[[#This Row],[P-No.]])</f>
        <v>0</v>
      </c>
      <c r="V275" s="89">
        <v>39</v>
      </c>
      <c r="W275" s="11">
        <f>IF(Tabelle132[[#This Row],[WAZ2]]&gt;39,1,Tabelle132[[#This Row],[WAZ2]]/39)/IF(Tabelle132[[#This Row],[SPLIT]]="YES",2,1)</f>
        <v>1</v>
      </c>
      <c r="X275" s="93">
        <v>5520</v>
      </c>
      <c r="Y27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75" s="21" cm="1">
        <f t="array" ref="Z27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5520</v>
      </c>
      <c r="AA27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75" s="21" cm="1">
        <f t="array" ref="AB27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5520</v>
      </c>
      <c r="AC27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75" s="21" cm="1">
        <f t="array" ref="AD27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5520</v>
      </c>
      <c r="AE27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75" s="21" cm="1">
        <f t="array" ref="AF27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5520</v>
      </c>
      <c r="AG27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75" s="21" cm="1">
        <f t="array" ref="AH27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5520</v>
      </c>
      <c r="AI27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75" s="21" cm="1">
        <f t="array" ref="AJ27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5520</v>
      </c>
      <c r="AK27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75" s="21" cm="1">
        <f t="array" ref="AL27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5520</v>
      </c>
      <c r="AM27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75" s="21" cm="1">
        <f t="array" ref="AN27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5520</v>
      </c>
      <c r="AO27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75" s="21" cm="1">
        <f t="array" ref="AP27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5520</v>
      </c>
      <c r="AQ27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75" s="21" cm="1">
        <f t="array" ref="AR27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5520</v>
      </c>
      <c r="AS27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75" s="21" cm="1">
        <f t="array" ref="AT27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5520</v>
      </c>
      <c r="AU27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75" s="21" cm="1">
        <f t="array" ref="AV27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5520</v>
      </c>
      <c r="AW27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75" s="41">
        <f>SUMIFS(Tabelle132[[#This Row],[FTE 01]:[SAL 12]],Tabelle132[[#Headers],[FTE 01]:[SAL 12]],"*" &amp; "SAL" &amp;"*")</f>
        <v>66240</v>
      </c>
    </row>
    <row r="276" spans="1:50" ht="20.100000000000001" customHeight="1" x14ac:dyDescent="0.25">
      <c r="A276" s="61" t="s">
        <v>313</v>
      </c>
      <c r="B276" s="113" t="s">
        <v>1184</v>
      </c>
      <c r="C276" s="62" t="s">
        <v>53</v>
      </c>
      <c r="D276" s="107" t="s">
        <v>1216</v>
      </c>
      <c r="E276" s="108" t="s">
        <v>1216</v>
      </c>
      <c r="F276" s="63">
        <v>1043</v>
      </c>
      <c r="G276" s="111" t="str">
        <f>VLOOKUP(Tabelle132[[#This Row],[CC
(FIBU)]],INDEX!D:E,2,FALSE)</f>
        <v>Abteilung 30</v>
      </c>
      <c r="H276" s="117" t="s">
        <v>1279</v>
      </c>
      <c r="I276" s="64" t="s">
        <v>54</v>
      </c>
      <c r="J276" s="72">
        <v>39448</v>
      </c>
      <c r="K276" s="72"/>
      <c r="L276" s="73"/>
      <c r="M276" s="77">
        <v>2139</v>
      </c>
      <c r="N276" s="104" t="s">
        <v>1535</v>
      </c>
      <c r="O276" s="78">
        <v>39448</v>
      </c>
      <c r="P276" s="80"/>
      <c r="Q276" s="62" t="s">
        <v>55</v>
      </c>
      <c r="R276" s="5" t="str">
        <f ca="1">IF(Tabelle132[[#This Row],[STOPPED
ON]]&lt;&gt;"","STOPPED",IF(AND(Tabelle132[[#This Row],[ACT. VALID
TILL]]&lt;TODAY(),Tabelle132[[#This Row],[ACT. VALID
TILL]]&lt;&gt;""),"INACTIVE",IF(Tabelle132[[#This Row],[Employee]]="NN","RECRUITE",IF(Tabelle132[[#This Row],[ACT. VALID
FROM]]&gt;TODAY(),"INACTIVE","ACTIVE"))))</f>
        <v>ACTIVE</v>
      </c>
      <c r="S276" s="85"/>
      <c r="T276" s="85"/>
      <c r="U276" s="11">
        <f>COUNTIFS(Tabelle2[Function-
No.],Tabelle132[[#This Row],[FUNC.-NO]],Tabelle2[Pers-
No.],Tabelle132[[#This Row],[P-No.]])</f>
        <v>0</v>
      </c>
      <c r="V276" s="89">
        <v>34</v>
      </c>
      <c r="W276" s="11">
        <f>IF(Tabelle132[[#This Row],[WAZ2]]&gt;39,1,Tabelle132[[#This Row],[WAZ2]]/39)/IF(Tabelle132[[#This Row],[SPLIT]]="YES",2,1)</f>
        <v>0.87179487179487181</v>
      </c>
      <c r="X276" s="93">
        <v>5686</v>
      </c>
      <c r="Y27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0.87179487179487181</v>
      </c>
      <c r="Z276" s="21" cm="1">
        <f t="array" ref="Z27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5686</v>
      </c>
      <c r="AA27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0.87179487179487181</v>
      </c>
      <c r="AB276" s="21" cm="1">
        <f t="array" ref="AB27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5686</v>
      </c>
      <c r="AC27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0.87179487179487181</v>
      </c>
      <c r="AD276" s="21" cm="1">
        <f t="array" ref="AD27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5686</v>
      </c>
      <c r="AE27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0.87179487179487181</v>
      </c>
      <c r="AF276" s="21" cm="1">
        <f t="array" ref="AF27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5686</v>
      </c>
      <c r="AG27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0.87179487179487181</v>
      </c>
      <c r="AH276" s="21" cm="1">
        <f t="array" ref="AH27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5686</v>
      </c>
      <c r="AI27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0.87179487179487181</v>
      </c>
      <c r="AJ276" s="21" cm="1">
        <f t="array" ref="AJ27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5686</v>
      </c>
      <c r="AK27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0.87179487179487181</v>
      </c>
      <c r="AL276" s="21" cm="1">
        <f t="array" ref="AL27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5686</v>
      </c>
      <c r="AM27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0.87179487179487181</v>
      </c>
      <c r="AN276" s="21" cm="1">
        <f t="array" ref="AN27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5686</v>
      </c>
      <c r="AO27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0.87179487179487181</v>
      </c>
      <c r="AP276" s="21" cm="1">
        <f t="array" ref="AP27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5686</v>
      </c>
      <c r="AQ27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0.87179487179487181</v>
      </c>
      <c r="AR276" s="21" cm="1">
        <f t="array" ref="AR27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5686</v>
      </c>
      <c r="AS27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0.87179487179487181</v>
      </c>
      <c r="AT276" s="21" cm="1">
        <f t="array" ref="AT27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5686</v>
      </c>
      <c r="AU27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0.87179487179487181</v>
      </c>
      <c r="AV276" s="21" cm="1">
        <f t="array" ref="AV27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5686</v>
      </c>
      <c r="AW27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76" s="41">
        <f>SUMIFS(Tabelle132[[#This Row],[FTE 01]:[SAL 12]],Tabelle132[[#Headers],[FTE 01]:[SAL 12]],"*" &amp; "SAL" &amp;"*")</f>
        <v>68232</v>
      </c>
    </row>
    <row r="277" spans="1:50" ht="20.100000000000001" customHeight="1" x14ac:dyDescent="0.25">
      <c r="A277" s="61" t="s">
        <v>315</v>
      </c>
      <c r="B277" s="113" t="s">
        <v>1187</v>
      </c>
      <c r="C277" s="62" t="s">
        <v>53</v>
      </c>
      <c r="D277" s="107" t="s">
        <v>1216</v>
      </c>
      <c r="E277" s="108" t="s">
        <v>1216</v>
      </c>
      <c r="F277" s="63">
        <v>1043</v>
      </c>
      <c r="G277" s="111" t="str">
        <f>VLOOKUP(Tabelle132[[#This Row],[CC
(FIBU)]],INDEX!D:E,2,FALSE)</f>
        <v>Abteilung 30</v>
      </c>
      <c r="H277" s="117" t="s">
        <v>1286</v>
      </c>
      <c r="I277" s="64" t="s">
        <v>54</v>
      </c>
      <c r="J277" s="72">
        <v>41395</v>
      </c>
      <c r="K277" s="72"/>
      <c r="L277" s="73"/>
      <c r="M277" s="77">
        <v>2229</v>
      </c>
      <c r="N277" s="104" t="s">
        <v>1625</v>
      </c>
      <c r="O277" s="78">
        <v>41395</v>
      </c>
      <c r="P277" s="80"/>
      <c r="Q277" s="62" t="s">
        <v>55</v>
      </c>
      <c r="R277" s="5" t="str">
        <f ca="1">IF(Tabelle132[[#This Row],[STOPPED
ON]]&lt;&gt;"","STOPPED",IF(AND(Tabelle132[[#This Row],[ACT. VALID
TILL]]&lt;TODAY(),Tabelle132[[#This Row],[ACT. VALID
TILL]]&lt;&gt;""),"INACTIVE",IF(Tabelle132[[#This Row],[Employee]]="NN","RECRUITE",IF(Tabelle132[[#This Row],[ACT. VALID
FROM]]&gt;TODAY(),"INACTIVE","ACTIVE"))))</f>
        <v>ACTIVE</v>
      </c>
      <c r="S277" s="85"/>
      <c r="T277" s="85"/>
      <c r="U277" s="11">
        <f>COUNTIFS(Tabelle2[Function-
No.],Tabelle132[[#This Row],[FUNC.-NO]],Tabelle2[Pers-
No.],Tabelle132[[#This Row],[P-No.]])</f>
        <v>0</v>
      </c>
      <c r="V277" s="89">
        <v>39</v>
      </c>
      <c r="W277" s="11">
        <f>IF(Tabelle132[[#This Row],[WAZ2]]&gt;39,1,Tabelle132[[#This Row],[WAZ2]]/39)/IF(Tabelle132[[#This Row],[SPLIT]]="YES",2,1)</f>
        <v>1</v>
      </c>
      <c r="X277" s="93">
        <v>5484</v>
      </c>
      <c r="Y27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77" s="21" cm="1">
        <f t="array" ref="Z27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5484</v>
      </c>
      <c r="AA27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77" s="21" cm="1">
        <f t="array" ref="AB27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5484</v>
      </c>
      <c r="AC27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77" s="21" cm="1">
        <f t="array" ref="AD27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5484</v>
      </c>
      <c r="AE27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77" s="21" cm="1">
        <f t="array" ref="AF27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5484</v>
      </c>
      <c r="AG27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77" s="21" cm="1">
        <f t="array" ref="AH27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5484</v>
      </c>
      <c r="AI27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77" s="21" cm="1">
        <f t="array" ref="AJ27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5484</v>
      </c>
      <c r="AK27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77" s="21" cm="1">
        <f t="array" ref="AL27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5484</v>
      </c>
      <c r="AM27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77" s="21" cm="1">
        <f t="array" ref="AN27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5484</v>
      </c>
      <c r="AO27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77" s="21" cm="1">
        <f t="array" ref="AP27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5484</v>
      </c>
      <c r="AQ27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77" s="21" cm="1">
        <f t="array" ref="AR27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5484</v>
      </c>
      <c r="AS27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77" s="21" cm="1">
        <f t="array" ref="AT27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5484</v>
      </c>
      <c r="AU27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77" s="21" cm="1">
        <f t="array" ref="AV27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5484</v>
      </c>
      <c r="AW27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77" s="41">
        <f>SUMIFS(Tabelle132[[#This Row],[FTE 01]:[SAL 12]],Tabelle132[[#Headers],[FTE 01]:[SAL 12]],"*" &amp; "SAL" &amp;"*")</f>
        <v>65808</v>
      </c>
    </row>
    <row r="278" spans="1:50" ht="20.100000000000001" customHeight="1" x14ac:dyDescent="0.25">
      <c r="A278" s="61" t="s">
        <v>318</v>
      </c>
      <c r="B278" s="113" t="s">
        <v>1200</v>
      </c>
      <c r="C278" s="62" t="s">
        <v>53</v>
      </c>
      <c r="D278" s="107" t="s">
        <v>1216</v>
      </c>
      <c r="E278" s="108" t="s">
        <v>1216</v>
      </c>
      <c r="F278" s="63">
        <v>1043</v>
      </c>
      <c r="G278" s="111" t="str">
        <f>VLOOKUP(Tabelle132[[#This Row],[CC
(FIBU)]],INDEX!D:E,2,FALSE)</f>
        <v>Abteilung 30</v>
      </c>
      <c r="H278" s="117" t="s">
        <v>1350</v>
      </c>
      <c r="I278" s="64" t="s">
        <v>54</v>
      </c>
      <c r="J278" s="72">
        <v>42248</v>
      </c>
      <c r="K278" s="72"/>
      <c r="L278" s="73"/>
      <c r="M278" s="77">
        <v>2313</v>
      </c>
      <c r="N278" s="104" t="s">
        <v>1709</v>
      </c>
      <c r="O278" s="78">
        <v>42248</v>
      </c>
      <c r="P278" s="80"/>
      <c r="Q278" s="62" t="s">
        <v>55</v>
      </c>
      <c r="R278" s="5" t="str">
        <f ca="1">IF(Tabelle132[[#This Row],[STOPPED
ON]]&lt;&gt;"","STOPPED",IF(AND(Tabelle132[[#This Row],[ACT. VALID
TILL]]&lt;TODAY(),Tabelle132[[#This Row],[ACT. VALID
TILL]]&lt;&gt;""),"INACTIVE",IF(Tabelle132[[#This Row],[Employee]]="NN","RECRUITE",IF(Tabelle132[[#This Row],[ACT. VALID
FROM]]&gt;TODAY(),"INACTIVE","ACTIVE"))))</f>
        <v>ACTIVE</v>
      </c>
      <c r="S278" s="85"/>
      <c r="T278" s="85"/>
      <c r="U278" s="11">
        <f>COUNTIFS(Tabelle2[Function-
No.],Tabelle132[[#This Row],[FUNC.-NO]],Tabelle2[Pers-
No.],Tabelle132[[#This Row],[P-No.]])</f>
        <v>0</v>
      </c>
      <c r="V278" s="89">
        <v>39</v>
      </c>
      <c r="W278" s="11">
        <f>IF(Tabelle132[[#This Row],[WAZ2]]&gt;39,1,Tabelle132[[#This Row],[WAZ2]]/39)/IF(Tabelle132[[#This Row],[SPLIT]]="YES",2,1)</f>
        <v>1</v>
      </c>
      <c r="X278" s="93">
        <v>5556</v>
      </c>
      <c r="Y27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78" s="21" cm="1">
        <f t="array" ref="Z27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5556</v>
      </c>
      <c r="AA27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78" s="21" cm="1">
        <f t="array" ref="AB27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5556</v>
      </c>
      <c r="AC27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78" s="21" cm="1">
        <f t="array" ref="AD27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5556</v>
      </c>
      <c r="AE27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78" s="21" cm="1">
        <f t="array" ref="AF27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5556</v>
      </c>
      <c r="AG27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78" s="21" cm="1">
        <f t="array" ref="AH27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5556</v>
      </c>
      <c r="AI27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78" s="21" cm="1">
        <f t="array" ref="AJ27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5556</v>
      </c>
      <c r="AK27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78" s="21" cm="1">
        <f t="array" ref="AL27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5556</v>
      </c>
      <c r="AM27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78" s="21" cm="1">
        <f t="array" ref="AN27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5556</v>
      </c>
      <c r="AO27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78" s="21" cm="1">
        <f t="array" ref="AP27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5556</v>
      </c>
      <c r="AQ27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78" s="21" cm="1">
        <f t="array" ref="AR27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5556</v>
      </c>
      <c r="AS27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78" s="21" cm="1">
        <f t="array" ref="AT27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5556</v>
      </c>
      <c r="AU27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78" s="21" cm="1">
        <f t="array" ref="AV27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5556</v>
      </c>
      <c r="AW27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78" s="41">
        <f>SUMIFS(Tabelle132[[#This Row],[FTE 01]:[SAL 12]],Tabelle132[[#Headers],[FTE 01]:[SAL 12]],"*" &amp; "SAL" &amp;"*")</f>
        <v>66672</v>
      </c>
    </row>
    <row r="279" spans="1:50" ht="20.100000000000001" customHeight="1" x14ac:dyDescent="0.25">
      <c r="A279" s="61" t="s">
        <v>317</v>
      </c>
      <c r="B279" s="113" t="s">
        <v>1191</v>
      </c>
      <c r="C279" s="62" t="s">
        <v>53</v>
      </c>
      <c r="D279" s="107" t="s">
        <v>1216</v>
      </c>
      <c r="E279" s="108" t="s">
        <v>1216</v>
      </c>
      <c r="F279" s="63">
        <v>1043</v>
      </c>
      <c r="G279" s="111" t="str">
        <f>VLOOKUP(Tabelle132[[#This Row],[CC
(FIBU)]],INDEX!D:E,2,FALSE)</f>
        <v>Abteilung 30</v>
      </c>
      <c r="H279" s="117" t="s">
        <v>1350</v>
      </c>
      <c r="I279" s="64" t="s">
        <v>54</v>
      </c>
      <c r="J279" s="72">
        <v>43405</v>
      </c>
      <c r="K279" s="72">
        <v>44347</v>
      </c>
      <c r="L279" s="73"/>
      <c r="M279" s="77">
        <v>2536</v>
      </c>
      <c r="N279" s="104" t="s">
        <v>1932</v>
      </c>
      <c r="O279" s="78">
        <v>43405</v>
      </c>
      <c r="P279" s="80">
        <v>44347</v>
      </c>
      <c r="Q279" s="62" t="s">
        <v>55</v>
      </c>
      <c r="R279" s="5" t="str">
        <f ca="1">IF(Tabelle132[[#This Row],[STOPPED
ON]]&lt;&gt;"","STOPPED",IF(AND(Tabelle132[[#This Row],[ACT. VALID
TILL]]&lt;TODAY(),Tabelle132[[#This Row],[ACT. VALID
TILL]]&lt;&gt;""),"INACTIVE",IF(Tabelle132[[#This Row],[Employee]]="NN","RECRUITE",IF(Tabelle132[[#This Row],[ACT. VALID
FROM]]&gt;TODAY(),"INACTIVE","ACTIVE"))))</f>
        <v>INACTIVE</v>
      </c>
      <c r="S279" s="85"/>
      <c r="T279" s="85"/>
      <c r="U279" s="11">
        <f>COUNTIFS(Tabelle2[Function-
No.],Tabelle132[[#This Row],[FUNC.-NO]],Tabelle2[Pers-
No.],Tabelle132[[#This Row],[P-No.]])</f>
        <v>0</v>
      </c>
      <c r="V279" s="89">
        <v>24</v>
      </c>
      <c r="W279" s="11">
        <f>IF(Tabelle132[[#This Row],[WAZ2]]&gt;39,1,Tabelle132[[#This Row],[WAZ2]]/39)/IF(Tabelle132[[#This Row],[SPLIT]]="YES",2,1)</f>
        <v>0.61538461538461542</v>
      </c>
      <c r="X279" s="93">
        <v>5162</v>
      </c>
      <c r="Y27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0.61538461538461542</v>
      </c>
      <c r="Z279" s="21" cm="1">
        <f t="array" ref="Z27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5162</v>
      </c>
      <c r="AA27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0.61538461538461542</v>
      </c>
      <c r="AB279" s="21" cm="1">
        <f t="array" ref="AB27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5162</v>
      </c>
      <c r="AC27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79" s="21" cm="1">
        <f t="array" ref="AD27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7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79" s="21" cm="1">
        <f t="array" ref="AF27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7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279" s="21" cm="1">
        <f t="array" ref="AH27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7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279" s="21" cm="1">
        <f t="array" ref="AJ27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7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279" s="21" cm="1">
        <f t="array" ref="AL27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27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279" s="21" cm="1">
        <f t="array" ref="AN27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7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279" s="21" cm="1">
        <f t="array" ref="AP27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7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279" s="21" cm="1">
        <f t="array" ref="AR27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7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279" s="21" cm="1">
        <f t="array" ref="AT27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7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279" s="21" cm="1">
        <f t="array" ref="AV27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7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79" s="41">
        <f>SUMIFS(Tabelle132[[#This Row],[FTE 01]:[SAL 12]],Tabelle132[[#Headers],[FTE 01]:[SAL 12]],"*" &amp; "SAL" &amp;"*")</f>
        <v>10324</v>
      </c>
    </row>
    <row r="280" spans="1:50" ht="20.100000000000001" customHeight="1" x14ac:dyDescent="0.25">
      <c r="A280" s="61" t="s">
        <v>312</v>
      </c>
      <c r="B280" s="113" t="s">
        <v>1183</v>
      </c>
      <c r="C280" s="62" t="s">
        <v>53</v>
      </c>
      <c r="D280" s="107" t="s">
        <v>1216</v>
      </c>
      <c r="E280" s="108" t="s">
        <v>1216</v>
      </c>
      <c r="F280" s="63">
        <v>1043</v>
      </c>
      <c r="G280" s="111" t="str">
        <f>VLOOKUP(Tabelle132[[#This Row],[CC
(FIBU)]],INDEX!D:E,2,FALSE)</f>
        <v>Abteilung 30</v>
      </c>
      <c r="H280" s="117" t="s">
        <v>1350</v>
      </c>
      <c r="I280" s="64" t="s">
        <v>54</v>
      </c>
      <c r="J280" s="72">
        <v>43586</v>
      </c>
      <c r="K280" s="72"/>
      <c r="L280" s="73"/>
      <c r="M280" s="77">
        <v>2581</v>
      </c>
      <c r="N280" s="104" t="s">
        <v>1977</v>
      </c>
      <c r="O280" s="78">
        <v>43586</v>
      </c>
      <c r="P280" s="80"/>
      <c r="Q280" s="62" t="s">
        <v>55</v>
      </c>
      <c r="R280" s="5" t="str">
        <f ca="1">IF(Tabelle132[[#This Row],[STOPPED
ON]]&lt;&gt;"","STOPPED",IF(AND(Tabelle132[[#This Row],[ACT. VALID
TILL]]&lt;TODAY(),Tabelle132[[#This Row],[ACT. VALID
TILL]]&lt;&gt;""),"INACTIVE",IF(Tabelle132[[#This Row],[Employee]]="NN","RECRUITE",IF(Tabelle132[[#This Row],[ACT. VALID
FROM]]&gt;TODAY(),"INACTIVE","ACTIVE"))))</f>
        <v>ACTIVE</v>
      </c>
      <c r="S280" s="85"/>
      <c r="T280" s="85"/>
      <c r="U280" s="11">
        <f>COUNTIFS(Tabelle2[Function-
No.],Tabelle132[[#This Row],[FUNC.-NO]],Tabelle2[Pers-
No.],Tabelle132[[#This Row],[P-No.]])</f>
        <v>0</v>
      </c>
      <c r="V280" s="89">
        <v>39</v>
      </c>
      <c r="W280" s="11">
        <f>IF(Tabelle132[[#This Row],[WAZ2]]&gt;39,1,Tabelle132[[#This Row],[WAZ2]]/39)/IF(Tabelle132[[#This Row],[SPLIT]]="YES",2,1)</f>
        <v>1</v>
      </c>
      <c r="X280" s="93">
        <v>5605</v>
      </c>
      <c r="Y28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80" s="21" cm="1">
        <f t="array" ref="Z28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5605</v>
      </c>
      <c r="AA28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80" s="21" cm="1">
        <f t="array" ref="AB28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5605</v>
      </c>
      <c r="AC28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80" s="21" cm="1">
        <f t="array" ref="AD28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5605</v>
      </c>
      <c r="AE28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80" s="21" cm="1">
        <f t="array" ref="AF28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5605</v>
      </c>
      <c r="AG28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80" s="21" cm="1">
        <f t="array" ref="AH28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5605</v>
      </c>
      <c r="AI28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80" s="21" cm="1">
        <f t="array" ref="AJ28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5605</v>
      </c>
      <c r="AK28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80" s="21" cm="1">
        <f t="array" ref="AL28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5605</v>
      </c>
      <c r="AM28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80" s="21" cm="1">
        <f t="array" ref="AN28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5605</v>
      </c>
      <c r="AO28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80" s="21" cm="1">
        <f t="array" ref="AP28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5605</v>
      </c>
      <c r="AQ28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80" s="21" cm="1">
        <f t="array" ref="AR28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5605</v>
      </c>
      <c r="AS28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80" s="21" cm="1">
        <f t="array" ref="AT28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5605</v>
      </c>
      <c r="AU28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80" s="21" cm="1">
        <f t="array" ref="AV28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5605</v>
      </c>
      <c r="AW28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80" s="41">
        <f>SUMIFS(Tabelle132[[#This Row],[FTE 01]:[SAL 12]],Tabelle132[[#Headers],[FTE 01]:[SAL 12]],"*" &amp; "SAL" &amp;"*")</f>
        <v>67260</v>
      </c>
    </row>
    <row r="281" spans="1:50" ht="20.100000000000001" customHeight="1" x14ac:dyDescent="0.25">
      <c r="A281" s="61" t="s">
        <v>309</v>
      </c>
      <c r="B281" s="113" t="s">
        <v>1134</v>
      </c>
      <c r="C281" s="62" t="s">
        <v>53</v>
      </c>
      <c r="D281" s="107" t="s">
        <v>1216</v>
      </c>
      <c r="E281" s="108" t="s">
        <v>1216</v>
      </c>
      <c r="F281" s="63">
        <v>1043</v>
      </c>
      <c r="G281" s="111" t="str">
        <f>VLOOKUP(Tabelle132[[#This Row],[CC
(FIBU)]],INDEX!D:E,2,FALSE)</f>
        <v>Abteilung 30</v>
      </c>
      <c r="H281" s="117" t="s">
        <v>1286</v>
      </c>
      <c r="I281" s="64" t="s">
        <v>54</v>
      </c>
      <c r="J281" s="72">
        <v>43770</v>
      </c>
      <c r="K281" s="72"/>
      <c r="L281" s="73"/>
      <c r="M281" s="77">
        <v>2630</v>
      </c>
      <c r="N281" s="104" t="s">
        <v>2026</v>
      </c>
      <c r="O281" s="78">
        <v>43770</v>
      </c>
      <c r="P281" s="80"/>
      <c r="Q281" s="62" t="s">
        <v>55</v>
      </c>
      <c r="R281" s="5" t="str">
        <f ca="1">IF(Tabelle132[[#This Row],[STOPPED
ON]]&lt;&gt;"","STOPPED",IF(AND(Tabelle132[[#This Row],[ACT. VALID
TILL]]&lt;TODAY(),Tabelle132[[#This Row],[ACT. VALID
TILL]]&lt;&gt;""),"INACTIVE",IF(Tabelle132[[#This Row],[Employee]]="NN","RECRUITE",IF(Tabelle132[[#This Row],[ACT. VALID
FROM]]&gt;TODAY(),"INACTIVE","ACTIVE"))))</f>
        <v>ACTIVE</v>
      </c>
      <c r="S281" s="85"/>
      <c r="T281" s="85"/>
      <c r="U281" s="11">
        <f>COUNTIFS(Tabelle2[Function-
No.],Tabelle132[[#This Row],[FUNC.-NO]],Tabelle2[Pers-
No.],Tabelle132[[#This Row],[P-No.]])</f>
        <v>0</v>
      </c>
      <c r="V281" s="89">
        <v>39</v>
      </c>
      <c r="W281" s="11">
        <f>IF(Tabelle132[[#This Row],[WAZ2]]&gt;39,1,Tabelle132[[#This Row],[WAZ2]]/39)/IF(Tabelle132[[#This Row],[SPLIT]]="YES",2,1)</f>
        <v>1</v>
      </c>
      <c r="X281" s="93">
        <v>5462</v>
      </c>
      <c r="Y28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81" s="21" cm="1">
        <f t="array" ref="Z28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5462</v>
      </c>
      <c r="AA28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81" s="21" cm="1">
        <f t="array" ref="AB28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5462</v>
      </c>
      <c r="AC28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81" s="21" cm="1">
        <f t="array" ref="AD28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5462</v>
      </c>
      <c r="AE28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81" s="21" cm="1">
        <f t="array" ref="AF28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5462</v>
      </c>
      <c r="AG28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81" s="21" cm="1">
        <f t="array" ref="AH28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5462</v>
      </c>
      <c r="AI28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81" s="21" cm="1">
        <f t="array" ref="AJ28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5462</v>
      </c>
      <c r="AK28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81" s="21" cm="1">
        <f t="array" ref="AL28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5462</v>
      </c>
      <c r="AM28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81" s="21" cm="1">
        <f t="array" ref="AN28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5462</v>
      </c>
      <c r="AO28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81" s="21" cm="1">
        <f t="array" ref="AP28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5462</v>
      </c>
      <c r="AQ28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81" s="21" cm="1">
        <f t="array" ref="AR28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5462</v>
      </c>
      <c r="AS28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81" s="21" cm="1">
        <f t="array" ref="AT28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5462</v>
      </c>
      <c r="AU28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81" s="21" cm="1">
        <f t="array" ref="AV28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5462</v>
      </c>
      <c r="AW28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81" s="41">
        <f>SUMIFS(Tabelle132[[#This Row],[FTE 01]:[SAL 12]],Tabelle132[[#Headers],[FTE 01]:[SAL 12]],"*" &amp; "SAL" &amp;"*")</f>
        <v>65544</v>
      </c>
    </row>
    <row r="282" spans="1:50" ht="20.100000000000001" customHeight="1" x14ac:dyDescent="0.25">
      <c r="A282" s="61" t="s">
        <v>308</v>
      </c>
      <c r="B282" s="113" t="s">
        <v>911</v>
      </c>
      <c r="C282" s="62" t="s">
        <v>53</v>
      </c>
      <c r="D282" s="107" t="s">
        <v>1216</v>
      </c>
      <c r="E282" s="108" t="s">
        <v>1216</v>
      </c>
      <c r="F282" s="63">
        <v>1043</v>
      </c>
      <c r="G282" s="111" t="str">
        <f>VLOOKUP(Tabelle132[[#This Row],[CC
(FIBU)]],INDEX!D:E,2,FALSE)</f>
        <v>Abteilung 30</v>
      </c>
      <c r="H282" s="117" t="s">
        <v>1286</v>
      </c>
      <c r="I282" s="64" t="s">
        <v>54</v>
      </c>
      <c r="J282" s="72">
        <v>43831</v>
      </c>
      <c r="K282" s="72"/>
      <c r="L282" s="73"/>
      <c r="M282" s="77">
        <v>2642</v>
      </c>
      <c r="N282" s="104" t="s">
        <v>2038</v>
      </c>
      <c r="O282" s="78">
        <v>43831</v>
      </c>
      <c r="P282" s="80"/>
      <c r="Q282" s="62" t="s">
        <v>55</v>
      </c>
      <c r="R282" s="5" t="str">
        <f ca="1">IF(Tabelle132[[#This Row],[STOPPED
ON]]&lt;&gt;"","STOPPED",IF(AND(Tabelle132[[#This Row],[ACT. VALID
TILL]]&lt;TODAY(),Tabelle132[[#This Row],[ACT. VALID
TILL]]&lt;&gt;""),"INACTIVE",IF(Tabelle132[[#This Row],[Employee]]="NN","RECRUITE",IF(Tabelle132[[#This Row],[ACT. VALID
FROM]]&gt;TODAY(),"INACTIVE","ACTIVE"))))</f>
        <v>ACTIVE</v>
      </c>
      <c r="S282" s="85"/>
      <c r="T282" s="85"/>
      <c r="U282" s="11">
        <f>COUNTIFS(Tabelle2[Function-
No.],Tabelle132[[#This Row],[FUNC.-NO]],Tabelle2[Pers-
No.],Tabelle132[[#This Row],[P-No.]])</f>
        <v>2</v>
      </c>
      <c r="V282" s="89">
        <v>39</v>
      </c>
      <c r="W282" s="11">
        <f>IF(Tabelle132[[#This Row],[WAZ2]]&gt;39,1,Tabelle132[[#This Row],[WAZ2]]/39)/IF(Tabelle132[[#This Row],[SPLIT]]="YES",2,1)</f>
        <v>1</v>
      </c>
      <c r="X282" s="93">
        <v>5407</v>
      </c>
      <c r="Y28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82" s="21" cm="1">
        <f t="array" ref="Z28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-5046.5333333333338</v>
      </c>
      <c r="AA28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82" s="21" cm="1">
        <f t="array" ref="AB28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5407</v>
      </c>
      <c r="AC28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82" s="21" cm="1">
        <f t="array" ref="AD28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5407</v>
      </c>
      <c r="AE28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82" s="21" cm="1">
        <f t="array" ref="AF28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5407</v>
      </c>
      <c r="AG28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82" s="21" cm="1">
        <f t="array" ref="AH28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5407</v>
      </c>
      <c r="AI28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82" s="21" cm="1">
        <f t="array" ref="AJ28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5407</v>
      </c>
      <c r="AK28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82" s="21" cm="1">
        <f t="array" ref="AL28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5407</v>
      </c>
      <c r="AM28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82" s="21" cm="1">
        <f t="array" ref="AN28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5407</v>
      </c>
      <c r="AO28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82" s="21" cm="1">
        <f t="array" ref="AP28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5407</v>
      </c>
      <c r="AQ28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82" s="21" cm="1">
        <f t="array" ref="AR28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5407</v>
      </c>
      <c r="AS28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82" s="21" cm="1">
        <f t="array" ref="AT28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5407</v>
      </c>
      <c r="AU28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82" s="21" cm="1">
        <f t="array" ref="AV28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5407</v>
      </c>
      <c r="AW28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82" s="41">
        <f>SUMIFS(Tabelle132[[#This Row],[FTE 01]:[SAL 12]],Tabelle132[[#Headers],[FTE 01]:[SAL 12]],"*" &amp; "SAL" &amp;"*")</f>
        <v>54430.466666666667</v>
      </c>
    </row>
    <row r="283" spans="1:50" ht="20.100000000000001" customHeight="1" x14ac:dyDescent="0.25">
      <c r="A283" s="61" t="s">
        <v>310</v>
      </c>
      <c r="B283" s="113" t="s">
        <v>1148</v>
      </c>
      <c r="C283" s="62" t="s">
        <v>53</v>
      </c>
      <c r="D283" s="107" t="s">
        <v>1216</v>
      </c>
      <c r="E283" s="108" t="s">
        <v>1216</v>
      </c>
      <c r="F283" s="63">
        <v>1043</v>
      </c>
      <c r="G283" s="111" t="str">
        <f>VLOOKUP(Tabelle132[[#This Row],[CC
(FIBU)]],INDEX!D:E,2,FALSE)</f>
        <v>Abteilung 30</v>
      </c>
      <c r="H283" s="117" t="s">
        <v>1350</v>
      </c>
      <c r="I283" s="64" t="s">
        <v>54</v>
      </c>
      <c r="J283" s="72">
        <v>43696</v>
      </c>
      <c r="K283" s="72">
        <v>44316</v>
      </c>
      <c r="L283" s="73"/>
      <c r="M283" s="77">
        <v>2650</v>
      </c>
      <c r="N283" s="104" t="s">
        <v>2046</v>
      </c>
      <c r="O283" s="78">
        <v>43696</v>
      </c>
      <c r="P283" s="80">
        <v>44316</v>
      </c>
      <c r="Q283" s="62" t="s">
        <v>311</v>
      </c>
      <c r="R283" s="5" t="str">
        <f ca="1">IF(Tabelle132[[#This Row],[STOPPED
ON]]&lt;&gt;"","STOPPED",IF(AND(Tabelle132[[#This Row],[ACT. VALID
TILL]]&lt;TODAY(),Tabelle132[[#This Row],[ACT. VALID
TILL]]&lt;&gt;""),"INACTIVE",IF(Tabelle132[[#This Row],[Employee]]="NN","RECRUITE",IF(Tabelle132[[#This Row],[ACT. VALID
FROM]]&gt;TODAY(),"INACTIVE","ACTIVE"))))</f>
        <v>INACTIVE</v>
      </c>
      <c r="S283" s="85"/>
      <c r="T283" s="85"/>
      <c r="U283" s="11">
        <f>COUNTIFS(Tabelle2[Function-
No.],Tabelle132[[#This Row],[FUNC.-NO]],Tabelle2[Pers-
No.],Tabelle132[[#This Row],[P-No.]])</f>
        <v>0</v>
      </c>
      <c r="V283" s="89">
        <v>19.98</v>
      </c>
      <c r="W283" s="11">
        <f>IF(Tabelle132[[#This Row],[WAZ2]]&gt;39,1,Tabelle132[[#This Row],[WAZ2]]/39)/IF(Tabelle132[[#This Row],[SPLIT]]="YES",2,1)</f>
        <v>0.51230769230769235</v>
      </c>
      <c r="X283" s="93">
        <v>5059</v>
      </c>
      <c r="Y28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83" s="21" cm="1">
        <f t="array" ref="Z28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5059</v>
      </c>
      <c r="AA28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83" s="21" cm="1">
        <f t="array" ref="AB28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8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83" s="21" cm="1">
        <f t="array" ref="AD28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8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83" s="21" cm="1">
        <f t="array" ref="AF28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8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283" s="21" cm="1">
        <f t="array" ref="AH28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8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283" s="21" cm="1">
        <f t="array" ref="AJ28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8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283" s="21" cm="1">
        <f t="array" ref="AL28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28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283" s="21" cm="1">
        <f t="array" ref="AN28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8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283" s="21" cm="1">
        <f t="array" ref="AP28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8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283" s="21" cm="1">
        <f t="array" ref="AR28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8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283" s="21" cm="1">
        <f t="array" ref="AT28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8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283" s="21" cm="1">
        <f t="array" ref="AV28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8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83" s="41">
        <f>SUMIFS(Tabelle132[[#This Row],[FTE 01]:[SAL 12]],Tabelle132[[#Headers],[FTE 01]:[SAL 12]],"*" &amp; "SAL" &amp;"*")</f>
        <v>5059</v>
      </c>
    </row>
    <row r="284" spans="1:50" ht="20.100000000000001" customHeight="1" x14ac:dyDescent="0.25">
      <c r="A284" s="70" t="s">
        <v>795</v>
      </c>
      <c r="B284" s="113" t="s">
        <v>992</v>
      </c>
      <c r="C284" s="62" t="s">
        <v>237</v>
      </c>
      <c r="D284" s="107" t="s">
        <v>1216</v>
      </c>
      <c r="E284" s="108" t="s">
        <v>1216</v>
      </c>
      <c r="F284" s="63">
        <v>1043</v>
      </c>
      <c r="G284" s="111" t="str">
        <f>VLOOKUP(Tabelle132[[#This Row],[CC
(FIBU)]],INDEX!D:E,2,FALSE)</f>
        <v>Abteilung 30</v>
      </c>
      <c r="H284" s="117" t="s">
        <v>1350</v>
      </c>
      <c r="I284" s="64" t="s">
        <v>54</v>
      </c>
      <c r="J284" s="72">
        <v>44317</v>
      </c>
      <c r="K284" s="72"/>
      <c r="L284" s="73"/>
      <c r="M284" s="77">
        <v>2721</v>
      </c>
      <c r="N284" s="104" t="s">
        <v>2117</v>
      </c>
      <c r="O284" s="78">
        <v>44317</v>
      </c>
      <c r="P284" s="80"/>
      <c r="Q284" s="62" t="s">
        <v>55</v>
      </c>
      <c r="R284" s="5" t="str">
        <f ca="1">IF(Tabelle132[[#This Row],[STOPPED
ON]]&lt;&gt;"","STOPPED",IF(AND(Tabelle132[[#This Row],[ACT. VALID
TILL]]&lt;TODAY(),Tabelle132[[#This Row],[ACT. VALID
TILL]]&lt;&gt;""),"INACTIVE",IF(Tabelle132[[#This Row],[Employee]]="NN","RECRUITE",IF(Tabelle132[[#This Row],[ACT. VALID
FROM]]&gt;TODAY(),"INACTIVE","ACTIVE"))))</f>
        <v>ACTIVE</v>
      </c>
      <c r="S284" s="85"/>
      <c r="T284" s="85"/>
      <c r="U284" s="11">
        <f>COUNTIFS(Tabelle2[Function-
No.],Tabelle132[[#This Row],[FUNC.-NO]],Tabelle2[Pers-
No.],Tabelle132[[#This Row],[P-No.]])</f>
        <v>0</v>
      </c>
      <c r="V284" s="89">
        <v>39</v>
      </c>
      <c r="W284" s="11">
        <f>IF(Tabelle132[[#This Row],[WAZ2]]&gt;39,1,Tabelle132[[#This Row],[WAZ2]]/39)/IF(Tabelle132[[#This Row],[SPLIT]]="YES",2,1)</f>
        <v>1</v>
      </c>
      <c r="X284" s="93">
        <v>5411</v>
      </c>
      <c r="Y28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84" s="21" cm="1">
        <f t="array" ref="Z28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8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84" s="21" cm="1">
        <f t="array" ref="AB28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5411</v>
      </c>
      <c r="AC28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84" s="21" cm="1">
        <f t="array" ref="AD28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5411</v>
      </c>
      <c r="AE28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84" s="21" cm="1">
        <f t="array" ref="AF28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5411</v>
      </c>
      <c r="AG28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84" s="21" cm="1">
        <f t="array" ref="AH28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5411</v>
      </c>
      <c r="AI28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84" s="21" cm="1">
        <f t="array" ref="AJ28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5411</v>
      </c>
      <c r="AK28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84" s="21" cm="1">
        <f t="array" ref="AL28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5411</v>
      </c>
      <c r="AM28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84" s="21" cm="1">
        <f t="array" ref="AN28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5411</v>
      </c>
      <c r="AO28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84" s="21" cm="1">
        <f t="array" ref="AP28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5411</v>
      </c>
      <c r="AQ28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84" s="21" cm="1">
        <f t="array" ref="AR28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5411</v>
      </c>
      <c r="AS28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84" s="21" cm="1">
        <f t="array" ref="AT28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5411</v>
      </c>
      <c r="AU28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84" s="21" cm="1">
        <f t="array" ref="AV28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5411</v>
      </c>
      <c r="AW28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84" s="41">
        <f>SUMIFS(Tabelle132[[#This Row],[FTE 01]:[SAL 12]],Tabelle132[[#Headers],[FTE 01]:[SAL 12]],"*" &amp; "SAL" &amp;"*")</f>
        <v>59521</v>
      </c>
    </row>
    <row r="285" spans="1:50" ht="20.100000000000001" customHeight="1" x14ac:dyDescent="0.25">
      <c r="A285" s="61" t="s">
        <v>317</v>
      </c>
      <c r="B285" s="114" t="s">
        <v>1191</v>
      </c>
      <c r="C285" s="62" t="s">
        <v>53</v>
      </c>
      <c r="D285" s="107" t="s">
        <v>1216</v>
      </c>
      <c r="E285" s="108" t="s">
        <v>1216</v>
      </c>
      <c r="F285" s="63">
        <v>1043</v>
      </c>
      <c r="G285" s="111" t="str">
        <f>VLOOKUP(Tabelle132[[#This Row],[CC
(FIBU)]],INDEX!D:E,2,FALSE)</f>
        <v>Abteilung 30</v>
      </c>
      <c r="H285" s="117" t="s">
        <v>1350</v>
      </c>
      <c r="I285" s="71" t="s">
        <v>54</v>
      </c>
      <c r="J285" s="72">
        <v>44378</v>
      </c>
      <c r="K285" s="72"/>
      <c r="L285" s="73"/>
      <c r="M285" s="77" t="s">
        <v>239</v>
      </c>
      <c r="N285" s="104" t="s">
        <v>240</v>
      </c>
      <c r="O285" s="78"/>
      <c r="P285" s="80"/>
      <c r="Q285" s="62" t="s">
        <v>55</v>
      </c>
      <c r="R285" s="5" t="str">
        <f ca="1">IF(Tabelle132[[#This Row],[STOPPED
ON]]&lt;&gt;"","STOPPED",IF(AND(Tabelle132[[#This Row],[ACT. VALID
TILL]]&lt;TODAY(),Tabelle132[[#This Row],[ACT. VALID
TILL]]&lt;&gt;""),"INACTIVE",IF(Tabelle132[[#This Row],[Employee]]="NN","RECRUITE",IF(Tabelle132[[#This Row],[ACT. VALID
FROM]]&gt;TODAY(),"INACTIVE","ACTIVE"))))</f>
        <v>RECRUITE</v>
      </c>
      <c r="S285" s="85"/>
      <c r="T285" s="85"/>
      <c r="U285" s="11">
        <f>COUNTIFS(Tabelle2[Function-
No.],Tabelle132[[#This Row],[FUNC.-NO]],Tabelle2[Pers-
No.],Tabelle132[[#This Row],[P-No.]])</f>
        <v>0</v>
      </c>
      <c r="V285" s="89">
        <v>24</v>
      </c>
      <c r="W285" s="11">
        <f>IF(Tabelle132[[#This Row],[WAZ2]]&gt;39,1,Tabelle132[[#This Row],[WAZ2]]/39)/IF(Tabelle132[[#This Row],[SPLIT]]="YES",2,1)</f>
        <v>0.61538461538461542</v>
      </c>
      <c r="X285" s="93">
        <v>5163</v>
      </c>
      <c r="Y28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85" s="21" cm="1">
        <f t="array" ref="Z28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8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85" s="21" cm="1">
        <f t="array" ref="AB28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8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85" s="21" cm="1">
        <f t="array" ref="AD28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8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0.61538461538461542</v>
      </c>
      <c r="AF285" s="21" cm="1">
        <f t="array" ref="AF28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5163</v>
      </c>
      <c r="AG28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0.61538461538461542</v>
      </c>
      <c r="AH285" s="21" cm="1">
        <f t="array" ref="AH28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5163</v>
      </c>
      <c r="AI28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0.61538461538461542</v>
      </c>
      <c r="AJ285" s="21" cm="1">
        <f t="array" ref="AJ28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5163</v>
      </c>
      <c r="AK28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0.61538461538461542</v>
      </c>
      <c r="AL285" s="21" cm="1">
        <f t="array" ref="AL28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5163</v>
      </c>
      <c r="AM28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0.61538461538461542</v>
      </c>
      <c r="AN285" s="21" cm="1">
        <f t="array" ref="AN28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5163</v>
      </c>
      <c r="AO28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0.61538461538461542</v>
      </c>
      <c r="AP285" s="21" cm="1">
        <f t="array" ref="AP28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5163</v>
      </c>
      <c r="AQ28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0.61538461538461542</v>
      </c>
      <c r="AR285" s="21" cm="1">
        <f t="array" ref="AR28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5163</v>
      </c>
      <c r="AS28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0.61538461538461542</v>
      </c>
      <c r="AT285" s="21" cm="1">
        <f t="array" ref="AT28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5163</v>
      </c>
      <c r="AU28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0.61538461538461542</v>
      </c>
      <c r="AV285" s="21" cm="1">
        <f t="array" ref="AV28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5163</v>
      </c>
      <c r="AW28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85" s="41">
        <f>SUMIFS(Tabelle132[[#This Row],[FTE 01]:[SAL 12]],Tabelle132[[#Headers],[FTE 01]:[SAL 12]],"*" &amp; "SAL" &amp;"*")</f>
        <v>46467</v>
      </c>
    </row>
    <row r="286" spans="1:50" ht="20.100000000000001" customHeight="1" x14ac:dyDescent="0.25">
      <c r="A286" s="61" t="s">
        <v>322</v>
      </c>
      <c r="B286" s="113" t="s">
        <v>933</v>
      </c>
      <c r="C286" s="62" t="s">
        <v>53</v>
      </c>
      <c r="D286" s="107" t="s">
        <v>1216</v>
      </c>
      <c r="E286" s="108" t="s">
        <v>1216</v>
      </c>
      <c r="F286" s="63">
        <v>1044</v>
      </c>
      <c r="G286" s="111" t="str">
        <f>VLOOKUP(Tabelle132[[#This Row],[CC
(FIBU)]],INDEX!D:E,2,FALSE)</f>
        <v>Abteilung 6</v>
      </c>
      <c r="H286" s="117" t="s">
        <v>1353</v>
      </c>
      <c r="I286" s="64" t="s">
        <v>54</v>
      </c>
      <c r="J286" s="72">
        <v>33861</v>
      </c>
      <c r="K286" s="72"/>
      <c r="L286" s="73"/>
      <c r="M286" s="77">
        <v>2028</v>
      </c>
      <c r="N286" s="104" t="s">
        <v>1424</v>
      </c>
      <c r="O286" s="78">
        <v>33861</v>
      </c>
      <c r="P286" s="80"/>
      <c r="Q286" s="62" t="s">
        <v>55</v>
      </c>
      <c r="R286" s="5" t="str">
        <f ca="1">IF(Tabelle132[[#This Row],[STOPPED
ON]]&lt;&gt;"","STOPPED",IF(AND(Tabelle132[[#This Row],[ACT. VALID
TILL]]&lt;TODAY(),Tabelle132[[#This Row],[ACT. VALID
TILL]]&lt;&gt;""),"INACTIVE",IF(Tabelle132[[#This Row],[Employee]]="NN","RECRUITE",IF(Tabelle132[[#This Row],[ACT. VALID
FROM]]&gt;TODAY(),"INACTIVE","ACTIVE"))))</f>
        <v>ACTIVE</v>
      </c>
      <c r="S286" s="85"/>
      <c r="T286" s="85"/>
      <c r="U286" s="11">
        <f>COUNTIFS(Tabelle2[Function-
No.],Tabelle132[[#This Row],[FUNC.-NO]],Tabelle2[Pers-
No.],Tabelle132[[#This Row],[P-No.]])</f>
        <v>0</v>
      </c>
      <c r="V286" s="89">
        <v>39</v>
      </c>
      <c r="W286" s="11">
        <f>IF(Tabelle132[[#This Row],[WAZ2]]&gt;39,1,Tabelle132[[#This Row],[WAZ2]]/39)/IF(Tabelle132[[#This Row],[SPLIT]]="YES",2,1)</f>
        <v>1</v>
      </c>
      <c r="X286" s="93">
        <v>5766</v>
      </c>
      <c r="Y28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86" s="21" cm="1">
        <f t="array" ref="Z28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5766</v>
      </c>
      <c r="AA28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86" s="21" cm="1">
        <f t="array" ref="AB28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5766</v>
      </c>
      <c r="AC28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86" s="21" cm="1">
        <f t="array" ref="AD28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5766</v>
      </c>
      <c r="AE28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86" s="21" cm="1">
        <f t="array" ref="AF28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5766</v>
      </c>
      <c r="AG28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86" s="21" cm="1">
        <f t="array" ref="AH28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5766</v>
      </c>
      <c r="AI28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86" s="21" cm="1">
        <f t="array" ref="AJ28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5766</v>
      </c>
      <c r="AK28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86" s="21" cm="1">
        <f t="array" ref="AL28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5766</v>
      </c>
      <c r="AM28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86" s="21" cm="1">
        <f t="array" ref="AN28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5766</v>
      </c>
      <c r="AO28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86" s="21" cm="1">
        <f t="array" ref="AP28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5766</v>
      </c>
      <c r="AQ28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86" s="21" cm="1">
        <f t="array" ref="AR28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5766</v>
      </c>
      <c r="AS28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86" s="21" cm="1">
        <f t="array" ref="AT28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5766</v>
      </c>
      <c r="AU28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86" s="21" cm="1">
        <f t="array" ref="AV28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5766</v>
      </c>
      <c r="AW28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86" s="41">
        <f>SUMIFS(Tabelle132[[#This Row],[FTE 01]:[SAL 12]],Tabelle132[[#Headers],[FTE 01]:[SAL 12]],"*" &amp; "SAL" &amp;"*")</f>
        <v>69192</v>
      </c>
    </row>
    <row r="287" spans="1:50" ht="20.100000000000001" customHeight="1" x14ac:dyDescent="0.25">
      <c r="A287" s="61" t="s">
        <v>323</v>
      </c>
      <c r="B287" s="113" t="s">
        <v>943</v>
      </c>
      <c r="C287" s="62" t="s">
        <v>53</v>
      </c>
      <c r="D287" s="107" t="s">
        <v>1216</v>
      </c>
      <c r="E287" s="108" t="s">
        <v>1216</v>
      </c>
      <c r="F287" s="63">
        <v>1044</v>
      </c>
      <c r="G287" s="111" t="str">
        <f>VLOOKUP(Tabelle132[[#This Row],[CC
(FIBU)]],INDEX!D:E,2,FALSE)</f>
        <v>Abteilung 6</v>
      </c>
      <c r="H287" s="117" t="s">
        <v>1300</v>
      </c>
      <c r="I287" s="64" t="s">
        <v>54</v>
      </c>
      <c r="J287" s="72">
        <v>32993</v>
      </c>
      <c r="K287" s="72"/>
      <c r="L287" s="73"/>
      <c r="M287" s="77">
        <v>2233</v>
      </c>
      <c r="N287" s="104" t="s">
        <v>1629</v>
      </c>
      <c r="O287" s="78">
        <v>32993</v>
      </c>
      <c r="P287" s="80"/>
      <c r="Q287" s="62" t="s">
        <v>55</v>
      </c>
      <c r="R287" s="5" t="str">
        <f ca="1">IF(Tabelle132[[#This Row],[STOPPED
ON]]&lt;&gt;"","STOPPED",IF(AND(Tabelle132[[#This Row],[ACT. VALID
TILL]]&lt;TODAY(),Tabelle132[[#This Row],[ACT. VALID
TILL]]&lt;&gt;""),"INACTIVE",IF(Tabelle132[[#This Row],[Employee]]="NN","RECRUITE",IF(Tabelle132[[#This Row],[ACT. VALID
FROM]]&gt;TODAY(),"INACTIVE","ACTIVE"))))</f>
        <v>ACTIVE</v>
      </c>
      <c r="S287" s="85"/>
      <c r="T287" s="85"/>
      <c r="U287" s="11">
        <f>COUNTIFS(Tabelle2[Function-
No.],Tabelle132[[#This Row],[FUNC.-NO]],Tabelle2[Pers-
No.],Tabelle132[[#This Row],[P-No.]])</f>
        <v>0</v>
      </c>
      <c r="V287" s="89">
        <v>39</v>
      </c>
      <c r="W287" s="11">
        <f>IF(Tabelle132[[#This Row],[WAZ2]]&gt;39,1,Tabelle132[[#This Row],[WAZ2]]/39)/IF(Tabelle132[[#This Row],[SPLIT]]="YES",2,1)</f>
        <v>1</v>
      </c>
      <c r="X287" s="93">
        <v>5778</v>
      </c>
      <c r="Y28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87" s="21" cm="1">
        <f t="array" ref="Z28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5778</v>
      </c>
      <c r="AA28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87" s="21" cm="1">
        <f t="array" ref="AB28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5778</v>
      </c>
      <c r="AC28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87" s="21" cm="1">
        <f t="array" ref="AD28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5778</v>
      </c>
      <c r="AE28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87" s="21" cm="1">
        <f t="array" ref="AF28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5778</v>
      </c>
      <c r="AG28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87" s="21" cm="1">
        <f t="array" ref="AH28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5778</v>
      </c>
      <c r="AI28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87" s="21" cm="1">
        <f t="array" ref="AJ28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5778</v>
      </c>
      <c r="AK28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87" s="21" cm="1">
        <f t="array" ref="AL28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5778</v>
      </c>
      <c r="AM28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87" s="21" cm="1">
        <f t="array" ref="AN28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5778</v>
      </c>
      <c r="AO28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87" s="21" cm="1">
        <f t="array" ref="AP28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5778</v>
      </c>
      <c r="AQ28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87" s="21" cm="1">
        <f t="array" ref="AR28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5778</v>
      </c>
      <c r="AS28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87" s="21" cm="1">
        <f t="array" ref="AT28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5778</v>
      </c>
      <c r="AU28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87" s="21" cm="1">
        <f t="array" ref="AV28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5778</v>
      </c>
      <c r="AW28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87" s="41">
        <f>SUMIFS(Tabelle132[[#This Row],[FTE 01]:[SAL 12]],Tabelle132[[#Headers],[FTE 01]:[SAL 12]],"*" &amp; "SAL" &amp;"*")</f>
        <v>69336</v>
      </c>
    </row>
    <row r="288" spans="1:50" ht="20.100000000000001" customHeight="1" x14ac:dyDescent="0.25">
      <c r="A288" s="61" t="s">
        <v>324</v>
      </c>
      <c r="B288" s="113" t="s">
        <v>958</v>
      </c>
      <c r="C288" s="62" t="s">
        <v>53</v>
      </c>
      <c r="D288" s="107" t="s">
        <v>1216</v>
      </c>
      <c r="E288" s="108" t="s">
        <v>1216</v>
      </c>
      <c r="F288" s="63">
        <v>1044</v>
      </c>
      <c r="G288" s="111" t="str">
        <f>VLOOKUP(Tabelle132[[#This Row],[CC
(FIBU)]],INDEX!D:E,2,FALSE)</f>
        <v>Abteilung 6</v>
      </c>
      <c r="H288" s="117" t="s">
        <v>1390</v>
      </c>
      <c r="I288" s="64" t="s">
        <v>54</v>
      </c>
      <c r="J288" s="72">
        <v>42019</v>
      </c>
      <c r="K288" s="72"/>
      <c r="L288" s="73"/>
      <c r="M288" s="77">
        <v>2284</v>
      </c>
      <c r="N288" s="104" t="s">
        <v>1680</v>
      </c>
      <c r="O288" s="78">
        <v>42019</v>
      </c>
      <c r="P288" s="80"/>
      <c r="Q288" s="62" t="s">
        <v>55</v>
      </c>
      <c r="R288" s="5" t="str">
        <f ca="1">IF(Tabelle132[[#This Row],[STOPPED
ON]]&lt;&gt;"","STOPPED",IF(AND(Tabelle132[[#This Row],[ACT. VALID
TILL]]&lt;TODAY(),Tabelle132[[#This Row],[ACT. VALID
TILL]]&lt;&gt;""),"INACTIVE",IF(Tabelle132[[#This Row],[Employee]]="NN","RECRUITE",IF(Tabelle132[[#This Row],[ACT. VALID
FROM]]&gt;TODAY(),"INACTIVE","ACTIVE"))))</f>
        <v>ACTIVE</v>
      </c>
      <c r="S288" s="85"/>
      <c r="T288" s="85"/>
      <c r="U288" s="11">
        <f>COUNTIFS(Tabelle2[Function-
No.],Tabelle132[[#This Row],[FUNC.-NO]],Tabelle2[Pers-
No.],Tabelle132[[#This Row],[P-No.]])</f>
        <v>0</v>
      </c>
      <c r="V288" s="89">
        <v>39</v>
      </c>
      <c r="W288" s="11">
        <f>IF(Tabelle132[[#This Row],[WAZ2]]&gt;39,1,Tabelle132[[#This Row],[WAZ2]]/39)/IF(Tabelle132[[#This Row],[SPLIT]]="YES",2,1)</f>
        <v>1</v>
      </c>
      <c r="X288" s="93">
        <v>5639</v>
      </c>
      <c r="Y28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88" s="21" cm="1">
        <f t="array" ref="Z28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5639</v>
      </c>
      <c r="AA28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88" s="21" cm="1">
        <f t="array" ref="AB28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5639</v>
      </c>
      <c r="AC28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88" s="21" cm="1">
        <f t="array" ref="AD28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5639</v>
      </c>
      <c r="AE28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88" s="21" cm="1">
        <f t="array" ref="AF28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5639</v>
      </c>
      <c r="AG28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88" s="21" cm="1">
        <f t="array" ref="AH28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5639</v>
      </c>
      <c r="AI28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88" s="21" cm="1">
        <f t="array" ref="AJ28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5639</v>
      </c>
      <c r="AK28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88" s="21" cm="1">
        <f t="array" ref="AL28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5639</v>
      </c>
      <c r="AM28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88" s="21" cm="1">
        <f t="array" ref="AN28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5639</v>
      </c>
      <c r="AO28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88" s="21" cm="1">
        <f t="array" ref="AP28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5639</v>
      </c>
      <c r="AQ28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88" s="21" cm="1">
        <f t="array" ref="AR28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5639</v>
      </c>
      <c r="AS28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88" s="21" cm="1">
        <f t="array" ref="AT28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5639</v>
      </c>
      <c r="AU28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88" s="21" cm="1">
        <f t="array" ref="AV28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5639</v>
      </c>
      <c r="AW28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88" s="41">
        <f>SUMIFS(Tabelle132[[#This Row],[FTE 01]:[SAL 12]],Tabelle132[[#Headers],[FTE 01]:[SAL 12]],"*" &amp; "SAL" &amp;"*")</f>
        <v>67668</v>
      </c>
    </row>
    <row r="289" spans="1:50" ht="20.100000000000001" customHeight="1" x14ac:dyDescent="0.25">
      <c r="A289" s="61" t="s">
        <v>321</v>
      </c>
      <c r="B289" s="113" t="s">
        <v>898</v>
      </c>
      <c r="C289" s="62" t="s">
        <v>53</v>
      </c>
      <c r="D289" s="107" t="s">
        <v>1216</v>
      </c>
      <c r="E289" s="108" t="s">
        <v>1216</v>
      </c>
      <c r="F289" s="63">
        <v>1044</v>
      </c>
      <c r="G289" s="111" t="str">
        <f>VLOOKUP(Tabelle132[[#This Row],[CC
(FIBU)]],INDEX!D:E,2,FALSE)</f>
        <v>Abteilung 6</v>
      </c>
      <c r="H289" s="117" t="s">
        <v>1334</v>
      </c>
      <c r="I289" s="64" t="s">
        <v>54</v>
      </c>
      <c r="J289" s="72">
        <v>42767</v>
      </c>
      <c r="K289" s="72"/>
      <c r="L289" s="73"/>
      <c r="M289" s="77">
        <v>2383</v>
      </c>
      <c r="N289" s="104" t="s">
        <v>1779</v>
      </c>
      <c r="O289" s="78">
        <v>42767</v>
      </c>
      <c r="P289" s="80"/>
      <c r="Q289" s="62" t="s">
        <v>55</v>
      </c>
      <c r="R289" s="5" t="str">
        <f ca="1">IF(Tabelle132[[#This Row],[STOPPED
ON]]&lt;&gt;"","STOPPED",IF(AND(Tabelle132[[#This Row],[ACT. VALID
TILL]]&lt;TODAY(),Tabelle132[[#This Row],[ACT. VALID
TILL]]&lt;&gt;""),"INACTIVE",IF(Tabelle132[[#This Row],[Employee]]="NN","RECRUITE",IF(Tabelle132[[#This Row],[ACT. VALID
FROM]]&gt;TODAY(),"INACTIVE","ACTIVE"))))</f>
        <v>ACTIVE</v>
      </c>
      <c r="S289" s="85"/>
      <c r="T289" s="85"/>
      <c r="U289" s="11">
        <f>COUNTIFS(Tabelle2[Function-
No.],Tabelle132[[#This Row],[FUNC.-NO]],Tabelle2[Pers-
No.],Tabelle132[[#This Row],[P-No.]])</f>
        <v>0</v>
      </c>
      <c r="V289" s="89">
        <v>39</v>
      </c>
      <c r="W289" s="11">
        <f>IF(Tabelle132[[#This Row],[WAZ2]]&gt;39,1,Tabelle132[[#This Row],[WAZ2]]/39)/IF(Tabelle132[[#This Row],[SPLIT]]="YES",2,1)</f>
        <v>1</v>
      </c>
      <c r="X289" s="93">
        <v>5596</v>
      </c>
      <c r="Y28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89" s="21" cm="1">
        <f t="array" ref="Z28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5596</v>
      </c>
      <c r="AA28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89" s="21" cm="1">
        <f t="array" ref="AB28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5596</v>
      </c>
      <c r="AC28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89" s="21" cm="1">
        <f t="array" ref="AD28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5596</v>
      </c>
      <c r="AE28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89" s="21" cm="1">
        <f t="array" ref="AF28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5596</v>
      </c>
      <c r="AG28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89" s="21" cm="1">
        <f t="array" ref="AH28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5596</v>
      </c>
      <c r="AI28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89" s="21" cm="1">
        <f t="array" ref="AJ28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5596</v>
      </c>
      <c r="AK28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89" s="21" cm="1">
        <f t="array" ref="AL28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5596</v>
      </c>
      <c r="AM28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89" s="21" cm="1">
        <f t="array" ref="AN28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5596</v>
      </c>
      <c r="AO28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89" s="21" cm="1">
        <f t="array" ref="AP28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5596</v>
      </c>
      <c r="AQ28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89" s="21" cm="1">
        <f t="array" ref="AR28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5596</v>
      </c>
      <c r="AS28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89" s="21" cm="1">
        <f t="array" ref="AT28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5596</v>
      </c>
      <c r="AU28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89" s="21" cm="1">
        <f t="array" ref="AV28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5596</v>
      </c>
      <c r="AW28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89" s="41">
        <f>SUMIFS(Tabelle132[[#This Row],[FTE 01]:[SAL 12]],Tabelle132[[#Headers],[FTE 01]:[SAL 12]],"*" &amp; "SAL" &amp;"*")</f>
        <v>67152</v>
      </c>
    </row>
    <row r="290" spans="1:50" ht="20.100000000000001" customHeight="1" x14ac:dyDescent="0.25">
      <c r="A290" s="61" t="s">
        <v>319</v>
      </c>
      <c r="B290" s="113" t="s">
        <v>895</v>
      </c>
      <c r="C290" s="62" t="s">
        <v>53</v>
      </c>
      <c r="D290" s="107" t="s">
        <v>1216</v>
      </c>
      <c r="E290" s="108" t="s">
        <v>1216</v>
      </c>
      <c r="F290" s="63">
        <v>1044</v>
      </c>
      <c r="G290" s="111" t="str">
        <f>VLOOKUP(Tabelle132[[#This Row],[CC
(FIBU)]],INDEX!D:E,2,FALSE)</f>
        <v>Abteilung 6</v>
      </c>
      <c r="H290" s="117" t="s">
        <v>1377</v>
      </c>
      <c r="I290" s="64" t="s">
        <v>54</v>
      </c>
      <c r="J290" s="72">
        <v>42826</v>
      </c>
      <c r="K290" s="72"/>
      <c r="L290" s="73"/>
      <c r="M290" s="77">
        <v>2389</v>
      </c>
      <c r="N290" s="104" t="s">
        <v>1785</v>
      </c>
      <c r="O290" s="78">
        <v>42826</v>
      </c>
      <c r="P290" s="80"/>
      <c r="Q290" s="62" t="s">
        <v>55</v>
      </c>
      <c r="R290" s="5" t="str">
        <f ca="1">IF(Tabelle132[[#This Row],[STOPPED
ON]]&lt;&gt;"","STOPPED",IF(AND(Tabelle132[[#This Row],[ACT. VALID
TILL]]&lt;TODAY(),Tabelle132[[#This Row],[ACT. VALID
TILL]]&lt;&gt;""),"INACTIVE",IF(Tabelle132[[#This Row],[Employee]]="NN","RECRUITE",IF(Tabelle132[[#This Row],[ACT. VALID
FROM]]&gt;TODAY(),"INACTIVE","ACTIVE"))))</f>
        <v>ACTIVE</v>
      </c>
      <c r="S290" s="85"/>
      <c r="T290" s="85"/>
      <c r="U290" s="11">
        <f>COUNTIFS(Tabelle2[Function-
No.],Tabelle132[[#This Row],[FUNC.-NO]],Tabelle2[Pers-
No.],Tabelle132[[#This Row],[P-No.]])</f>
        <v>0</v>
      </c>
      <c r="V290" s="89">
        <v>39</v>
      </c>
      <c r="W290" s="11">
        <f>IF(Tabelle132[[#This Row],[WAZ2]]&gt;39,1,Tabelle132[[#This Row],[WAZ2]]/39)/IF(Tabelle132[[#This Row],[SPLIT]]="YES",2,1)</f>
        <v>1</v>
      </c>
      <c r="X290" s="93">
        <v>5600</v>
      </c>
      <c r="Y29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90" s="21" cm="1">
        <f t="array" ref="Z29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5600</v>
      </c>
      <c r="AA29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90" s="21" cm="1">
        <f t="array" ref="AB29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5600</v>
      </c>
      <c r="AC29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90" s="21" cm="1">
        <f t="array" ref="AD29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5600</v>
      </c>
      <c r="AE29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90" s="21" cm="1">
        <f t="array" ref="AF29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5600</v>
      </c>
      <c r="AG29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90" s="21" cm="1">
        <f t="array" ref="AH29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5600</v>
      </c>
      <c r="AI29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90" s="21" cm="1">
        <f t="array" ref="AJ29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5600</v>
      </c>
      <c r="AK29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90" s="21" cm="1">
        <f t="array" ref="AL29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5600</v>
      </c>
      <c r="AM29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90" s="21" cm="1">
        <f t="array" ref="AN29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5600</v>
      </c>
      <c r="AO29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90" s="21" cm="1">
        <f t="array" ref="AP29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5600</v>
      </c>
      <c r="AQ29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90" s="21" cm="1">
        <f t="array" ref="AR29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5600</v>
      </c>
      <c r="AS29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90" s="21" cm="1">
        <f t="array" ref="AT29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5600</v>
      </c>
      <c r="AU29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90" s="21" cm="1">
        <f t="array" ref="AV29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5600</v>
      </c>
      <c r="AW29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90" s="41">
        <f>SUMIFS(Tabelle132[[#This Row],[FTE 01]:[SAL 12]],Tabelle132[[#Headers],[FTE 01]:[SAL 12]],"*" &amp; "SAL" &amp;"*")</f>
        <v>67200</v>
      </c>
    </row>
    <row r="291" spans="1:50" ht="20.100000000000001" customHeight="1" x14ac:dyDescent="0.25">
      <c r="A291" s="61" t="s">
        <v>320</v>
      </c>
      <c r="B291" s="113" t="s">
        <v>896</v>
      </c>
      <c r="C291" s="62" t="s">
        <v>53</v>
      </c>
      <c r="D291" s="107" t="s">
        <v>1216</v>
      </c>
      <c r="E291" s="108" t="s">
        <v>1216</v>
      </c>
      <c r="F291" s="63">
        <v>1044</v>
      </c>
      <c r="G291" s="111" t="str">
        <f>VLOOKUP(Tabelle132[[#This Row],[CC
(FIBU)]],INDEX!D:E,2,FALSE)</f>
        <v>Abteilung 6</v>
      </c>
      <c r="H291" s="117" t="s">
        <v>1335</v>
      </c>
      <c r="I291" s="64" t="s">
        <v>54</v>
      </c>
      <c r="J291" s="72">
        <v>43054</v>
      </c>
      <c r="K291" s="72"/>
      <c r="L291" s="73"/>
      <c r="M291" s="77">
        <v>2428</v>
      </c>
      <c r="N291" s="104" t="s">
        <v>1824</v>
      </c>
      <c r="O291" s="78">
        <v>43054</v>
      </c>
      <c r="P291" s="80"/>
      <c r="Q291" s="62" t="s">
        <v>55</v>
      </c>
      <c r="R291" s="5" t="str">
        <f ca="1">IF(Tabelle132[[#This Row],[STOPPED
ON]]&lt;&gt;"","STOPPED",IF(AND(Tabelle132[[#This Row],[ACT. VALID
TILL]]&lt;TODAY(),Tabelle132[[#This Row],[ACT. VALID
TILL]]&lt;&gt;""),"INACTIVE",IF(Tabelle132[[#This Row],[Employee]]="NN","RECRUITE",IF(Tabelle132[[#This Row],[ACT. VALID
FROM]]&gt;TODAY(),"INACTIVE","ACTIVE"))))</f>
        <v>ACTIVE</v>
      </c>
      <c r="S291" s="85"/>
      <c r="T291" s="85"/>
      <c r="U291" s="11">
        <f>COUNTIFS(Tabelle2[Function-
No.],Tabelle132[[#This Row],[FUNC.-NO]],Tabelle2[Pers-
No.],Tabelle132[[#This Row],[P-No.]])</f>
        <v>0</v>
      </c>
      <c r="V291" s="89">
        <v>39</v>
      </c>
      <c r="W291" s="11">
        <f>IF(Tabelle132[[#This Row],[WAZ2]]&gt;39,1,Tabelle132[[#This Row],[WAZ2]]/39)/IF(Tabelle132[[#This Row],[SPLIT]]="YES",2,1)</f>
        <v>1</v>
      </c>
      <c r="X291" s="93">
        <v>5589</v>
      </c>
      <c r="Y29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91" s="21" cm="1">
        <f t="array" ref="Z29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5589</v>
      </c>
      <c r="AA29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91" s="21" cm="1">
        <f t="array" ref="AB29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5589</v>
      </c>
      <c r="AC29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91" s="21" cm="1">
        <f t="array" ref="AD29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5589</v>
      </c>
      <c r="AE29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91" s="21" cm="1">
        <f t="array" ref="AF29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5589</v>
      </c>
      <c r="AG29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91" s="21" cm="1">
        <f t="array" ref="AH29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5589</v>
      </c>
      <c r="AI29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91" s="21" cm="1">
        <f t="array" ref="AJ29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5589</v>
      </c>
      <c r="AK29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91" s="21" cm="1">
        <f t="array" ref="AL29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5589</v>
      </c>
      <c r="AM29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91" s="21" cm="1">
        <f t="array" ref="AN29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5589</v>
      </c>
      <c r="AO29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91" s="21" cm="1">
        <f t="array" ref="AP29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5589</v>
      </c>
      <c r="AQ29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91" s="21" cm="1">
        <f t="array" ref="AR29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5589</v>
      </c>
      <c r="AS29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91" s="21" cm="1">
        <f t="array" ref="AT29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5589</v>
      </c>
      <c r="AU29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91" s="21" cm="1">
        <f t="array" ref="AV29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5589</v>
      </c>
      <c r="AW29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91" s="41">
        <f>SUMIFS(Tabelle132[[#This Row],[FTE 01]:[SAL 12]],Tabelle132[[#Headers],[FTE 01]:[SAL 12]],"*" &amp; "SAL" &amp;"*")</f>
        <v>67068</v>
      </c>
    </row>
    <row r="292" spans="1:50" ht="20.100000000000001" customHeight="1" x14ac:dyDescent="0.25">
      <c r="A292" s="61" t="s">
        <v>326</v>
      </c>
      <c r="B292" s="113" t="s">
        <v>1192</v>
      </c>
      <c r="C292" s="62" t="s">
        <v>53</v>
      </c>
      <c r="D292" s="107" t="s">
        <v>1216</v>
      </c>
      <c r="E292" s="108" t="s">
        <v>1216</v>
      </c>
      <c r="F292" s="63">
        <v>1044</v>
      </c>
      <c r="G292" s="111" t="str">
        <f>VLOOKUP(Tabelle132[[#This Row],[CC
(FIBU)]],INDEX!D:E,2,FALSE)</f>
        <v>Abteilung 6</v>
      </c>
      <c r="H292" s="117" t="s">
        <v>1303</v>
      </c>
      <c r="I292" s="64" t="s">
        <v>54</v>
      </c>
      <c r="J292" s="72">
        <v>43132</v>
      </c>
      <c r="K292" s="72"/>
      <c r="L292" s="73"/>
      <c r="M292" s="77">
        <v>2449</v>
      </c>
      <c r="N292" s="104" t="s">
        <v>1845</v>
      </c>
      <c r="O292" s="78">
        <v>43132</v>
      </c>
      <c r="P292" s="80"/>
      <c r="Q292" s="62" t="s">
        <v>55</v>
      </c>
      <c r="R292" s="5" t="str">
        <f ca="1">IF(Tabelle132[[#This Row],[STOPPED
ON]]&lt;&gt;"","STOPPED",IF(AND(Tabelle132[[#This Row],[ACT. VALID
TILL]]&lt;TODAY(),Tabelle132[[#This Row],[ACT. VALID
TILL]]&lt;&gt;""),"INACTIVE",IF(Tabelle132[[#This Row],[Employee]]="NN","RECRUITE",IF(Tabelle132[[#This Row],[ACT. VALID
FROM]]&gt;TODAY(),"INACTIVE","ACTIVE"))))</f>
        <v>ACTIVE</v>
      </c>
      <c r="S292" s="85"/>
      <c r="T292" s="85"/>
      <c r="U292" s="11">
        <f>COUNTIFS(Tabelle2[Function-
No.],Tabelle132[[#This Row],[FUNC.-NO]],Tabelle2[Pers-
No.],Tabelle132[[#This Row],[P-No.]])</f>
        <v>1</v>
      </c>
      <c r="V292" s="89">
        <v>39</v>
      </c>
      <c r="W292" s="11">
        <f>IF(Tabelle132[[#This Row],[WAZ2]]&gt;39,1,Tabelle132[[#This Row],[WAZ2]]/39)/IF(Tabelle132[[#This Row],[SPLIT]]="YES",2,1)</f>
        <v>1</v>
      </c>
      <c r="X292" s="93">
        <v>5722</v>
      </c>
      <c r="Y292"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292" s="21" cm="1">
        <f t="array" ref="Z29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381.46666666666658</v>
      </c>
      <c r="AA29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92" s="21" cm="1">
        <f t="array" ref="AB29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5352.8387096774195</v>
      </c>
      <c r="AC29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92" s="21" cm="1">
        <f t="array" ref="AD29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5722</v>
      </c>
      <c r="AE29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92" s="21" cm="1">
        <f t="array" ref="AF29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5722</v>
      </c>
      <c r="AG29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92" s="21" cm="1">
        <f t="array" ref="AH29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5722</v>
      </c>
      <c r="AI29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92" s="21" cm="1">
        <f t="array" ref="AJ29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5722</v>
      </c>
      <c r="AK29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92" s="21" cm="1">
        <f t="array" ref="AL29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5722</v>
      </c>
      <c r="AM29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92" s="21" cm="1">
        <f t="array" ref="AN29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5722</v>
      </c>
      <c r="AO29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92" s="21" cm="1">
        <f t="array" ref="AP29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5722</v>
      </c>
      <c r="AQ29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92" s="21" cm="1">
        <f t="array" ref="AR29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5722</v>
      </c>
      <c r="AS29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92" s="21" cm="1">
        <f t="array" ref="AT29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5722</v>
      </c>
      <c r="AU29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92" s="21" cm="1">
        <f t="array" ref="AV29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5722</v>
      </c>
      <c r="AW29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92" s="41">
        <f>SUMIFS(Tabelle132[[#This Row],[FTE 01]:[SAL 12]],Tabelle132[[#Headers],[FTE 01]:[SAL 12]],"*" &amp; "SAL" &amp;"*")</f>
        <v>62954.305376344084</v>
      </c>
    </row>
    <row r="293" spans="1:50" ht="20.100000000000001" customHeight="1" x14ac:dyDescent="0.25">
      <c r="A293" s="61" t="s">
        <v>325</v>
      </c>
      <c r="B293" s="113" t="s">
        <v>1100</v>
      </c>
      <c r="C293" s="62" t="s">
        <v>53</v>
      </c>
      <c r="D293" s="107" t="s">
        <v>1216</v>
      </c>
      <c r="E293" s="108" t="s">
        <v>1216</v>
      </c>
      <c r="F293" s="63">
        <v>1044</v>
      </c>
      <c r="G293" s="111" t="str">
        <f>VLOOKUP(Tabelle132[[#This Row],[CC
(FIBU)]],INDEX!D:E,2,FALSE)</f>
        <v>Abteilung 6</v>
      </c>
      <c r="H293" s="117" t="s">
        <v>1334</v>
      </c>
      <c r="I293" s="64" t="s">
        <v>54</v>
      </c>
      <c r="J293" s="72">
        <v>43221</v>
      </c>
      <c r="K293" s="72">
        <v>44377</v>
      </c>
      <c r="L293" s="73"/>
      <c r="M293" s="77">
        <v>2481</v>
      </c>
      <c r="N293" s="104" t="s">
        <v>1877</v>
      </c>
      <c r="O293" s="78">
        <v>43221</v>
      </c>
      <c r="P293" s="80">
        <v>44377</v>
      </c>
      <c r="Q293" s="62" t="s">
        <v>55</v>
      </c>
      <c r="R293" s="5" t="str">
        <f ca="1">IF(Tabelle132[[#This Row],[STOPPED
ON]]&lt;&gt;"","STOPPED",IF(AND(Tabelle132[[#This Row],[ACT. VALID
TILL]]&lt;TODAY(),Tabelle132[[#This Row],[ACT. VALID
TILL]]&lt;&gt;""),"INACTIVE",IF(Tabelle132[[#This Row],[Employee]]="NN","RECRUITE",IF(Tabelle132[[#This Row],[ACT. VALID
FROM]]&gt;TODAY(),"INACTIVE","ACTIVE"))))</f>
        <v>INACTIVE</v>
      </c>
      <c r="S293" s="85"/>
      <c r="T293" s="85"/>
      <c r="U293" s="11">
        <f>COUNTIFS(Tabelle2[Function-
No.],Tabelle132[[#This Row],[FUNC.-NO]],Tabelle2[Pers-
No.],Tabelle132[[#This Row],[P-No.]])</f>
        <v>0</v>
      </c>
      <c r="V293" s="89">
        <v>39</v>
      </c>
      <c r="W293" s="11">
        <f>IF(Tabelle132[[#This Row],[WAZ2]]&gt;39,1,Tabelle132[[#This Row],[WAZ2]]/39)/IF(Tabelle132[[#This Row],[SPLIT]]="YES",2,1)</f>
        <v>1</v>
      </c>
      <c r="X293" s="93">
        <v>5301</v>
      </c>
      <c r="Y29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93" s="21" cm="1">
        <f t="array" ref="Z29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5301</v>
      </c>
      <c r="AA29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93" s="21" cm="1">
        <f t="array" ref="AB29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5301</v>
      </c>
      <c r="AC29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93" s="21" cm="1">
        <f t="array" ref="AD29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5301</v>
      </c>
      <c r="AE29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93" s="21" cm="1">
        <f t="array" ref="AF29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9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293" s="21" cm="1">
        <f t="array" ref="AH29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9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293" s="21" cm="1">
        <f t="array" ref="AJ29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9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293" s="21" cm="1">
        <f t="array" ref="AL29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29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293" s="21" cm="1">
        <f t="array" ref="AN29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9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293" s="21" cm="1">
        <f t="array" ref="AP29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9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293" s="21" cm="1">
        <f t="array" ref="AR29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9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293" s="21" cm="1">
        <f t="array" ref="AT29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9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293" s="21" cm="1">
        <f t="array" ref="AV29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9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93" s="41">
        <f>SUMIFS(Tabelle132[[#This Row],[FTE 01]:[SAL 12]],Tabelle132[[#Headers],[FTE 01]:[SAL 12]],"*" &amp; "SAL" &amp;"*")</f>
        <v>15903</v>
      </c>
    </row>
    <row r="294" spans="1:50" ht="20.100000000000001" customHeight="1" x14ac:dyDescent="0.25">
      <c r="A294" s="61" t="s">
        <v>325</v>
      </c>
      <c r="B294" s="113" t="s">
        <v>1100</v>
      </c>
      <c r="C294" s="62" t="s">
        <v>53</v>
      </c>
      <c r="D294" s="107" t="s">
        <v>1216</v>
      </c>
      <c r="E294" s="108" t="s">
        <v>1216</v>
      </c>
      <c r="F294" s="63">
        <v>1044</v>
      </c>
      <c r="G294" s="111" t="str">
        <f>VLOOKUP(Tabelle132[[#This Row],[CC
(FIBU)]],INDEX!D:E,2,FALSE)</f>
        <v>Abteilung 6</v>
      </c>
      <c r="H294" s="117" t="s">
        <v>1334</v>
      </c>
      <c r="I294" s="64" t="s">
        <v>54</v>
      </c>
      <c r="J294" s="72">
        <v>44378</v>
      </c>
      <c r="K294" s="72"/>
      <c r="L294" s="73">
        <v>44378</v>
      </c>
      <c r="M294" s="77">
        <v>2481</v>
      </c>
      <c r="N294" s="104" t="s">
        <v>1877</v>
      </c>
      <c r="O294" s="78">
        <v>43221</v>
      </c>
      <c r="P294" s="80">
        <v>44377</v>
      </c>
      <c r="Q294" s="62" t="s">
        <v>55</v>
      </c>
      <c r="R294" s="5" t="str">
        <f ca="1">IF(Tabelle132[[#This Row],[STOPPED
ON]]&lt;&gt;"","STOPPED",IF(AND(Tabelle132[[#This Row],[ACT. VALID
TILL]]&lt;TODAY(),Tabelle132[[#This Row],[ACT. VALID
TILL]]&lt;&gt;""),"INACTIVE",IF(Tabelle132[[#This Row],[Employee]]="NN","RECRUITE",IF(Tabelle132[[#This Row],[ACT. VALID
FROM]]&gt;TODAY(),"INACTIVE","ACTIVE"))))</f>
        <v>STOPPED</v>
      </c>
      <c r="S294" s="85"/>
      <c r="T294" s="85"/>
      <c r="U294" s="11">
        <f>COUNTIFS(Tabelle2[Function-
No.],Tabelle132[[#This Row],[FUNC.-NO]],Tabelle2[Pers-
No.],Tabelle132[[#This Row],[P-No.]])</f>
        <v>0</v>
      </c>
      <c r="V294" s="89">
        <v>39</v>
      </c>
      <c r="W294" s="11">
        <f>IF(Tabelle132[[#This Row],[WAZ2]]&gt;39,1,Tabelle132[[#This Row],[WAZ2]]/39)/IF(Tabelle132[[#This Row],[SPLIT]]="YES",2,1)</f>
        <v>1</v>
      </c>
      <c r="X294" s="93">
        <v>5302</v>
      </c>
      <c r="Y29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94" s="21" cm="1">
        <f t="array" ref="Z29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9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94" s="21" cm="1">
        <f t="array" ref="AB29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9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94" s="21" cm="1">
        <f t="array" ref="AD29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9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94" s="21" cm="1">
        <f t="array" ref="AF29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5302</v>
      </c>
      <c r="AG29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94" s="21" cm="1">
        <f t="array" ref="AH29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5302</v>
      </c>
      <c r="AI29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94" s="21" cm="1">
        <f t="array" ref="AJ29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5302</v>
      </c>
      <c r="AK29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94" s="21" cm="1">
        <f t="array" ref="AL29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5302</v>
      </c>
      <c r="AM29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94" s="21" cm="1">
        <f t="array" ref="AN29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5302</v>
      </c>
      <c r="AO29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94" s="21" cm="1">
        <f t="array" ref="AP29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5302</v>
      </c>
      <c r="AQ29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94" s="21" cm="1">
        <f t="array" ref="AR29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5302</v>
      </c>
      <c r="AS29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94" s="21" cm="1">
        <f t="array" ref="AT29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5302</v>
      </c>
      <c r="AU29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94" s="21" cm="1">
        <f t="array" ref="AV29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5302</v>
      </c>
      <c r="AW29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94" s="41">
        <f>SUMIFS(Tabelle132[[#This Row],[FTE 01]:[SAL 12]],Tabelle132[[#Headers],[FTE 01]:[SAL 12]],"*" &amp; "SAL" &amp;"*")</f>
        <v>47718</v>
      </c>
    </row>
    <row r="295" spans="1:50" ht="20.100000000000001" customHeight="1" x14ac:dyDescent="0.25">
      <c r="A295" s="61" t="s">
        <v>2156</v>
      </c>
      <c r="B295" s="113" t="s">
        <v>942</v>
      </c>
      <c r="C295" s="62" t="s">
        <v>53</v>
      </c>
      <c r="D295" s="107" t="s">
        <v>1216</v>
      </c>
      <c r="E295" s="108" t="s">
        <v>1216</v>
      </c>
      <c r="F295" s="63">
        <v>1044</v>
      </c>
      <c r="G295" s="111" t="str">
        <f>VLOOKUP(Tabelle132[[#This Row],[CC
(FIBU)]],INDEX!D:E,2,FALSE)</f>
        <v>Abteilung 6</v>
      </c>
      <c r="H295" s="117" t="s">
        <v>1300</v>
      </c>
      <c r="I295" s="64" t="s">
        <v>54</v>
      </c>
      <c r="J295" s="72">
        <v>39694</v>
      </c>
      <c r="K295" s="72"/>
      <c r="L295" s="73"/>
      <c r="M295" s="77">
        <v>2606</v>
      </c>
      <c r="N295" s="104" t="s">
        <v>2002</v>
      </c>
      <c r="O295" s="78">
        <v>39694</v>
      </c>
      <c r="P295" s="80"/>
      <c r="Q295" s="62" t="s">
        <v>294</v>
      </c>
      <c r="R295" s="5" t="str">
        <f ca="1">IF(Tabelle132[[#This Row],[STOPPED
ON]]&lt;&gt;"","STOPPED",IF(AND(Tabelle132[[#This Row],[ACT. VALID
TILL]]&lt;TODAY(),Tabelle132[[#This Row],[ACT. VALID
TILL]]&lt;&gt;""),"INACTIVE",IF(Tabelle132[[#This Row],[Employee]]="NN","RECRUITE",IF(Tabelle132[[#This Row],[ACT. VALID
FROM]]&gt;TODAY(),"INACTIVE","ACTIVE"))))</f>
        <v>ACTIVE</v>
      </c>
      <c r="S295" s="85"/>
      <c r="T295" s="85"/>
      <c r="U295" s="11">
        <f>COUNTIFS(Tabelle2[Function-
No.],Tabelle132[[#This Row],[FUNC.-NO]],Tabelle2[Pers-
No.],Tabelle132[[#This Row],[P-No.]])</f>
        <v>0</v>
      </c>
      <c r="V295" s="89">
        <v>0</v>
      </c>
      <c r="W295" s="11">
        <f>IF(Tabelle132[[#This Row],[WAZ2]]&gt;39,1,Tabelle132[[#This Row],[WAZ2]]/39)/IF(Tabelle132[[#This Row],[SPLIT]]="YES",2,1)</f>
        <v>0</v>
      </c>
      <c r="X295" s="93">
        <v>0</v>
      </c>
      <c r="Y29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95" s="21" cm="1">
        <f t="array" ref="Z29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9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95" s="21" cm="1">
        <f t="array" ref="AB29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9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95" s="21" cm="1">
        <f t="array" ref="AD29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9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95" s="21" cm="1">
        <f t="array" ref="AF29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9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295" s="21" cm="1">
        <f t="array" ref="AH29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9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295" s="21" cm="1">
        <f t="array" ref="AJ29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9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295" s="21" cm="1">
        <f t="array" ref="AL29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29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295" s="21" cm="1">
        <f t="array" ref="AN29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9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295" s="21" cm="1">
        <f t="array" ref="AP29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9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295" s="21" cm="1">
        <f t="array" ref="AR29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9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295" s="21" cm="1">
        <f t="array" ref="AT29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9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295" s="21" cm="1">
        <f t="array" ref="AV29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9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95" s="41">
        <f>SUMIFS(Tabelle132[[#This Row],[FTE 01]:[SAL 12]],Tabelle132[[#Headers],[FTE 01]:[SAL 12]],"*" &amp; "SAL" &amp;"*")</f>
        <v>0</v>
      </c>
    </row>
    <row r="296" spans="1:50" ht="20.100000000000001" customHeight="1" x14ac:dyDescent="0.25">
      <c r="A296" s="61" t="s">
        <v>329</v>
      </c>
      <c r="B296" s="113" t="s">
        <v>940</v>
      </c>
      <c r="C296" s="62" t="s">
        <v>53</v>
      </c>
      <c r="D296" s="107" t="s">
        <v>1216</v>
      </c>
      <c r="E296" s="108" t="s">
        <v>1216</v>
      </c>
      <c r="F296" s="63">
        <v>1045</v>
      </c>
      <c r="G296" s="111" t="str">
        <f>VLOOKUP(Tabelle132[[#This Row],[CC
(FIBU)]],INDEX!D:E,2,FALSE)</f>
        <v>Abteilung 13</v>
      </c>
      <c r="H296" s="117" t="s">
        <v>1282</v>
      </c>
      <c r="I296" s="64" t="s">
        <v>54</v>
      </c>
      <c r="J296" s="72">
        <v>34731</v>
      </c>
      <c r="K296" s="72"/>
      <c r="L296" s="73"/>
      <c r="M296" s="77">
        <v>2037</v>
      </c>
      <c r="N296" s="104" t="s">
        <v>1433</v>
      </c>
      <c r="O296" s="78">
        <v>34731</v>
      </c>
      <c r="P296" s="80"/>
      <c r="Q296" s="62" t="s">
        <v>55</v>
      </c>
      <c r="R296" s="5" t="str">
        <f ca="1">IF(Tabelle132[[#This Row],[STOPPED
ON]]&lt;&gt;"","STOPPED",IF(AND(Tabelle132[[#This Row],[ACT. VALID
TILL]]&lt;TODAY(),Tabelle132[[#This Row],[ACT. VALID
TILL]]&lt;&gt;""),"INACTIVE",IF(Tabelle132[[#This Row],[Employee]]="NN","RECRUITE",IF(Tabelle132[[#This Row],[ACT. VALID
FROM]]&gt;TODAY(),"INACTIVE","ACTIVE"))))</f>
        <v>ACTIVE</v>
      </c>
      <c r="S296" s="85"/>
      <c r="T296" s="85"/>
      <c r="U296" s="11">
        <f>COUNTIFS(Tabelle2[Function-
No.],Tabelle132[[#This Row],[FUNC.-NO]],Tabelle2[Pers-
No.],Tabelle132[[#This Row],[P-No.]])</f>
        <v>0</v>
      </c>
      <c r="V296" s="89">
        <v>39</v>
      </c>
      <c r="W296" s="11">
        <f>IF(Tabelle132[[#This Row],[WAZ2]]&gt;39,1,Tabelle132[[#This Row],[WAZ2]]/39)/IF(Tabelle132[[#This Row],[SPLIT]]="YES",2,1)</f>
        <v>1</v>
      </c>
      <c r="X296" s="93">
        <v>5760</v>
      </c>
      <c r="Y29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96" s="21" cm="1">
        <f t="array" ref="Z29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5760</v>
      </c>
      <c r="AA29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96" s="21" cm="1">
        <f t="array" ref="AB29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5760</v>
      </c>
      <c r="AC29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96" s="21" cm="1">
        <f t="array" ref="AD29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5760</v>
      </c>
      <c r="AE29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96" s="21" cm="1">
        <f t="array" ref="AF29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5760</v>
      </c>
      <c r="AG29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96" s="21" cm="1">
        <f t="array" ref="AH29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5760</v>
      </c>
      <c r="AI29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96" s="21" cm="1">
        <f t="array" ref="AJ29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5760</v>
      </c>
      <c r="AK29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96" s="21" cm="1">
        <f t="array" ref="AL29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5760</v>
      </c>
      <c r="AM29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96" s="21" cm="1">
        <f t="array" ref="AN29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5760</v>
      </c>
      <c r="AO29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96" s="21" cm="1">
        <f t="array" ref="AP29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5760</v>
      </c>
      <c r="AQ29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96" s="21" cm="1">
        <f t="array" ref="AR29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5760</v>
      </c>
      <c r="AS29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96" s="21" cm="1">
        <f t="array" ref="AT29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5760</v>
      </c>
      <c r="AU29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96" s="21" cm="1">
        <f t="array" ref="AV29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5760</v>
      </c>
      <c r="AW29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96" s="41">
        <f>SUMIFS(Tabelle132[[#This Row],[FTE 01]:[SAL 12]],Tabelle132[[#Headers],[FTE 01]:[SAL 12]],"*" &amp; "SAL" &amp;"*")</f>
        <v>69120</v>
      </c>
    </row>
    <row r="297" spans="1:50" ht="20.100000000000001" customHeight="1" x14ac:dyDescent="0.25">
      <c r="A297" s="61" t="s">
        <v>330</v>
      </c>
      <c r="B297" s="113" t="s">
        <v>945</v>
      </c>
      <c r="C297" s="62" t="s">
        <v>53</v>
      </c>
      <c r="D297" s="107" t="s">
        <v>1216</v>
      </c>
      <c r="E297" s="108" t="s">
        <v>1216</v>
      </c>
      <c r="F297" s="63">
        <v>1045</v>
      </c>
      <c r="G297" s="111" t="str">
        <f>VLOOKUP(Tabelle132[[#This Row],[CC
(FIBU)]],INDEX!D:E,2,FALSE)</f>
        <v>Abteilung 13</v>
      </c>
      <c r="H297" s="117" t="s">
        <v>1282</v>
      </c>
      <c r="I297" s="64" t="s">
        <v>54</v>
      </c>
      <c r="J297" s="72">
        <v>37742</v>
      </c>
      <c r="K297" s="72"/>
      <c r="L297" s="73"/>
      <c r="M297" s="77">
        <v>2095</v>
      </c>
      <c r="N297" s="104" t="s">
        <v>1491</v>
      </c>
      <c r="O297" s="78">
        <v>37742</v>
      </c>
      <c r="P297" s="80"/>
      <c r="Q297" s="62" t="s">
        <v>55</v>
      </c>
      <c r="R297" s="5" t="str">
        <f ca="1">IF(Tabelle132[[#This Row],[STOPPED
ON]]&lt;&gt;"","STOPPED",IF(AND(Tabelle132[[#This Row],[ACT. VALID
TILL]]&lt;TODAY(),Tabelle132[[#This Row],[ACT. VALID
TILL]]&lt;&gt;""),"INACTIVE",IF(Tabelle132[[#This Row],[Employee]]="NN","RECRUITE",IF(Tabelle132[[#This Row],[ACT. VALID
FROM]]&gt;TODAY(),"INACTIVE","ACTIVE"))))</f>
        <v>ACTIVE</v>
      </c>
      <c r="S297" s="85"/>
      <c r="T297" s="85"/>
      <c r="U297" s="11">
        <f>COUNTIFS(Tabelle2[Function-
No.],Tabelle132[[#This Row],[FUNC.-NO]],Tabelle2[Pers-
No.],Tabelle132[[#This Row],[P-No.]])</f>
        <v>0</v>
      </c>
      <c r="V297" s="89">
        <v>39</v>
      </c>
      <c r="W297" s="11">
        <f>IF(Tabelle132[[#This Row],[WAZ2]]&gt;39,1,Tabelle132[[#This Row],[WAZ2]]/39)/IF(Tabelle132[[#This Row],[SPLIT]]="YES",2,1)</f>
        <v>1</v>
      </c>
      <c r="X297" s="93">
        <v>5765</v>
      </c>
      <c r="Y29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97" s="21" cm="1">
        <f t="array" ref="Z29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5765</v>
      </c>
      <c r="AA29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97" s="21" cm="1">
        <f t="array" ref="AB29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5765</v>
      </c>
      <c r="AC29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97" s="21" cm="1">
        <f t="array" ref="AD29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5765</v>
      </c>
      <c r="AE29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97" s="21" cm="1">
        <f t="array" ref="AF29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5765</v>
      </c>
      <c r="AG29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97" s="21" cm="1">
        <f t="array" ref="AH29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5765</v>
      </c>
      <c r="AI29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97" s="21" cm="1">
        <f t="array" ref="AJ29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5765</v>
      </c>
      <c r="AK29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97" s="21" cm="1">
        <f t="array" ref="AL29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5765</v>
      </c>
      <c r="AM29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97" s="21" cm="1">
        <f t="array" ref="AN29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5765</v>
      </c>
      <c r="AO29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97" s="21" cm="1">
        <f t="array" ref="AP29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5765</v>
      </c>
      <c r="AQ29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97" s="21" cm="1">
        <f t="array" ref="AR29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5765</v>
      </c>
      <c r="AS29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97" s="21" cm="1">
        <f t="array" ref="AT29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5765</v>
      </c>
      <c r="AU29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97" s="21" cm="1">
        <f t="array" ref="AV29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5765</v>
      </c>
      <c r="AW29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97" s="41">
        <f>SUMIFS(Tabelle132[[#This Row],[FTE 01]:[SAL 12]],Tabelle132[[#Headers],[FTE 01]:[SAL 12]],"*" &amp; "SAL" &amp;"*")</f>
        <v>69180</v>
      </c>
    </row>
    <row r="298" spans="1:50" ht="20.100000000000001" customHeight="1" x14ac:dyDescent="0.25">
      <c r="A298" s="61" t="s">
        <v>328</v>
      </c>
      <c r="B298" s="113" t="s">
        <v>937</v>
      </c>
      <c r="C298" s="62" t="s">
        <v>53</v>
      </c>
      <c r="D298" s="107" t="s">
        <v>1216</v>
      </c>
      <c r="E298" s="108" t="s">
        <v>1216</v>
      </c>
      <c r="F298" s="63">
        <v>1045</v>
      </c>
      <c r="G298" s="111" t="str">
        <f>VLOOKUP(Tabelle132[[#This Row],[CC
(FIBU)]],INDEX!D:E,2,FALSE)</f>
        <v>Abteilung 13</v>
      </c>
      <c r="H298" s="117" t="s">
        <v>1282</v>
      </c>
      <c r="I298" s="64" t="s">
        <v>54</v>
      </c>
      <c r="J298" s="72">
        <v>39322</v>
      </c>
      <c r="K298" s="72"/>
      <c r="L298" s="73"/>
      <c r="M298" s="77">
        <v>2138</v>
      </c>
      <c r="N298" s="104" t="s">
        <v>1534</v>
      </c>
      <c r="O298" s="78">
        <v>39322</v>
      </c>
      <c r="P298" s="80"/>
      <c r="Q298" s="62" t="s">
        <v>55</v>
      </c>
      <c r="R298" s="5" t="str">
        <f ca="1">IF(Tabelle132[[#This Row],[STOPPED
ON]]&lt;&gt;"","STOPPED",IF(AND(Tabelle132[[#This Row],[ACT. VALID
TILL]]&lt;TODAY(),Tabelle132[[#This Row],[ACT. VALID
TILL]]&lt;&gt;""),"INACTIVE",IF(Tabelle132[[#This Row],[Employee]]="NN","RECRUITE",IF(Tabelle132[[#This Row],[ACT. VALID
FROM]]&gt;TODAY(),"INACTIVE","ACTIVE"))))</f>
        <v>ACTIVE</v>
      </c>
      <c r="S298" s="85"/>
      <c r="T298" s="85"/>
      <c r="U298" s="11">
        <f>COUNTIFS(Tabelle2[Function-
No.],Tabelle132[[#This Row],[FUNC.-NO]],Tabelle2[Pers-
No.],Tabelle132[[#This Row],[P-No.]])</f>
        <v>0</v>
      </c>
      <c r="V298" s="89">
        <v>39</v>
      </c>
      <c r="W298" s="11">
        <f>IF(Tabelle132[[#This Row],[WAZ2]]&gt;39,1,Tabelle132[[#This Row],[WAZ2]]/39)/IF(Tabelle132[[#This Row],[SPLIT]]="YES",2,1)</f>
        <v>1</v>
      </c>
      <c r="X298" s="93">
        <v>5772</v>
      </c>
      <c r="Y29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98" s="21" cm="1">
        <f t="array" ref="Z29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5772</v>
      </c>
      <c r="AA29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98" s="21" cm="1">
        <f t="array" ref="AB29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5772</v>
      </c>
      <c r="AC29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98" s="21" cm="1">
        <f t="array" ref="AD29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5772</v>
      </c>
      <c r="AE29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98" s="21" cm="1">
        <f t="array" ref="AF29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5772</v>
      </c>
      <c r="AG29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98" s="21" cm="1">
        <f t="array" ref="AH29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5772</v>
      </c>
      <c r="AI29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98" s="21" cm="1">
        <f t="array" ref="AJ29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5772</v>
      </c>
      <c r="AK29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98" s="21" cm="1">
        <f t="array" ref="AL29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5772</v>
      </c>
      <c r="AM29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98" s="21" cm="1">
        <f t="array" ref="AN29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5772</v>
      </c>
      <c r="AO29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98" s="21" cm="1">
        <f t="array" ref="AP29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5772</v>
      </c>
      <c r="AQ29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98" s="21" cm="1">
        <f t="array" ref="AR29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5772</v>
      </c>
      <c r="AS29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98" s="21" cm="1">
        <f t="array" ref="AT29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5772</v>
      </c>
      <c r="AU29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98" s="21" cm="1">
        <f t="array" ref="AV29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5772</v>
      </c>
      <c r="AW29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98" s="41">
        <f>SUMIFS(Tabelle132[[#This Row],[FTE 01]:[SAL 12]],Tabelle132[[#Headers],[FTE 01]:[SAL 12]],"*" &amp; "SAL" &amp;"*")</f>
        <v>69264</v>
      </c>
    </row>
    <row r="299" spans="1:50" ht="20.100000000000001" customHeight="1" x14ac:dyDescent="0.25">
      <c r="A299" s="61" t="s">
        <v>334</v>
      </c>
      <c r="B299" s="113" t="s">
        <v>1033</v>
      </c>
      <c r="C299" s="62" t="s">
        <v>53</v>
      </c>
      <c r="D299" s="107" t="s">
        <v>1216</v>
      </c>
      <c r="E299" s="108" t="s">
        <v>1216</v>
      </c>
      <c r="F299" s="63">
        <v>1045</v>
      </c>
      <c r="G299" s="111" t="str">
        <f>VLOOKUP(Tabelle132[[#This Row],[CC
(FIBU)]],INDEX!D:E,2,FALSE)</f>
        <v>Abteilung 13</v>
      </c>
      <c r="H299" s="117" t="s">
        <v>1282</v>
      </c>
      <c r="I299" s="64" t="s">
        <v>54</v>
      </c>
      <c r="J299" s="72">
        <v>39814</v>
      </c>
      <c r="K299" s="72"/>
      <c r="L299" s="73"/>
      <c r="M299" s="77">
        <v>2157</v>
      </c>
      <c r="N299" s="104" t="s">
        <v>1553</v>
      </c>
      <c r="O299" s="78">
        <v>39814</v>
      </c>
      <c r="P299" s="80"/>
      <c r="Q299" s="62" t="s">
        <v>55</v>
      </c>
      <c r="R299" s="5" t="str">
        <f ca="1">IF(Tabelle132[[#This Row],[STOPPED
ON]]&lt;&gt;"","STOPPED",IF(AND(Tabelle132[[#This Row],[ACT. VALID
TILL]]&lt;TODAY(),Tabelle132[[#This Row],[ACT. VALID
TILL]]&lt;&gt;""),"INACTIVE",IF(Tabelle132[[#This Row],[Employee]]="NN","RECRUITE",IF(Tabelle132[[#This Row],[ACT. VALID
FROM]]&gt;TODAY(),"INACTIVE","ACTIVE"))))</f>
        <v>ACTIVE</v>
      </c>
      <c r="S299" s="85"/>
      <c r="T299" s="85"/>
      <c r="U299" s="11">
        <f>COUNTIFS(Tabelle2[Function-
No.],Tabelle132[[#This Row],[FUNC.-NO]],Tabelle2[Pers-
No.],Tabelle132[[#This Row],[P-No.]])</f>
        <v>0</v>
      </c>
      <c r="V299" s="89">
        <v>39</v>
      </c>
      <c r="W299" s="11">
        <f>IF(Tabelle132[[#This Row],[WAZ2]]&gt;39,1,Tabelle132[[#This Row],[WAZ2]]/39)/IF(Tabelle132[[#This Row],[SPLIT]]="YES",2,1)</f>
        <v>1</v>
      </c>
      <c r="X299" s="93">
        <v>5753</v>
      </c>
      <c r="Y29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99" s="21" cm="1">
        <f t="array" ref="Z29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5753</v>
      </c>
      <c r="AA29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99" s="21" cm="1">
        <f t="array" ref="AB29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5753</v>
      </c>
      <c r="AC29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99" s="21" cm="1">
        <f t="array" ref="AD29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5753</v>
      </c>
      <c r="AE29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99" s="21" cm="1">
        <f t="array" ref="AF29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5753</v>
      </c>
      <c r="AG29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99" s="21" cm="1">
        <f t="array" ref="AH29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5753</v>
      </c>
      <c r="AI29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99" s="21" cm="1">
        <f t="array" ref="AJ29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5753</v>
      </c>
      <c r="AK29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99" s="21" cm="1">
        <f t="array" ref="AL29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5753</v>
      </c>
      <c r="AM29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99" s="21" cm="1">
        <f t="array" ref="AN29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5753</v>
      </c>
      <c r="AO29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99" s="21" cm="1">
        <f t="array" ref="AP29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5753</v>
      </c>
      <c r="AQ29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99" s="21" cm="1">
        <f t="array" ref="AR29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5753</v>
      </c>
      <c r="AS29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99" s="21" cm="1">
        <f t="array" ref="AT29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5753</v>
      </c>
      <c r="AU29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99" s="21" cm="1">
        <f t="array" ref="AV29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5753</v>
      </c>
      <c r="AW29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99" s="41">
        <f>SUMIFS(Tabelle132[[#This Row],[FTE 01]:[SAL 12]],Tabelle132[[#Headers],[FTE 01]:[SAL 12]],"*" &amp; "SAL" &amp;"*")</f>
        <v>69036</v>
      </c>
    </row>
    <row r="300" spans="1:50" ht="20.100000000000001" customHeight="1" x14ac:dyDescent="0.25">
      <c r="A300" s="61" t="s">
        <v>332</v>
      </c>
      <c r="B300" s="113" t="s">
        <v>1025</v>
      </c>
      <c r="C300" s="62" t="s">
        <v>53</v>
      </c>
      <c r="D300" s="107" t="s">
        <v>1216</v>
      </c>
      <c r="E300" s="108" t="s">
        <v>1216</v>
      </c>
      <c r="F300" s="63">
        <v>1045</v>
      </c>
      <c r="G300" s="111" t="str">
        <f>VLOOKUP(Tabelle132[[#This Row],[CC
(FIBU)]],INDEX!D:E,2,FALSE)</f>
        <v>Abteilung 13</v>
      </c>
      <c r="H300" s="117" t="s">
        <v>1282</v>
      </c>
      <c r="I300" s="64" t="s">
        <v>54</v>
      </c>
      <c r="J300" s="72">
        <v>40575</v>
      </c>
      <c r="K300" s="72"/>
      <c r="L300" s="73"/>
      <c r="M300" s="77">
        <v>2173</v>
      </c>
      <c r="N300" s="104" t="s">
        <v>1569</v>
      </c>
      <c r="O300" s="78">
        <v>40575</v>
      </c>
      <c r="P300" s="80"/>
      <c r="Q300" s="62" t="s">
        <v>55</v>
      </c>
      <c r="R300" s="5" t="str">
        <f ca="1">IF(Tabelle132[[#This Row],[STOPPED
ON]]&lt;&gt;"","STOPPED",IF(AND(Tabelle132[[#This Row],[ACT. VALID
TILL]]&lt;TODAY(),Tabelle132[[#This Row],[ACT. VALID
TILL]]&lt;&gt;""),"INACTIVE",IF(Tabelle132[[#This Row],[Employee]]="NN","RECRUITE",IF(Tabelle132[[#This Row],[ACT. VALID
FROM]]&gt;TODAY(),"INACTIVE","ACTIVE"))))</f>
        <v>ACTIVE</v>
      </c>
      <c r="S300" s="85"/>
      <c r="T300" s="85"/>
      <c r="U300" s="11">
        <f>COUNTIFS(Tabelle2[Function-
No.],Tabelle132[[#This Row],[FUNC.-NO]],Tabelle2[Pers-
No.],Tabelle132[[#This Row],[P-No.]])</f>
        <v>1</v>
      </c>
      <c r="V300" s="89">
        <v>39</v>
      </c>
      <c r="W300" s="11">
        <f>IF(Tabelle132[[#This Row],[WAZ2]]&gt;39,1,Tabelle132[[#This Row],[WAZ2]]/39)/IF(Tabelle132[[#This Row],[SPLIT]]="YES",2,1)</f>
        <v>1</v>
      </c>
      <c r="X300" s="93">
        <v>5738</v>
      </c>
      <c r="Y30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00" s="21" cm="1">
        <f t="array" ref="Z30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5738</v>
      </c>
      <c r="AA30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00" s="21" cm="1">
        <f t="array" ref="AB30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5738</v>
      </c>
      <c r="AC300"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300" s="21" cm="1">
        <f t="array" ref="AD30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1147.5999999999997</v>
      </c>
      <c r="AE30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00" s="21" cm="1">
        <f t="array" ref="AF30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4627.4193548387093</v>
      </c>
      <c r="AG30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00" s="21" cm="1">
        <f t="array" ref="AH30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5738</v>
      </c>
      <c r="AI30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00" s="21" cm="1">
        <f t="array" ref="AJ30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5738</v>
      </c>
      <c r="AK30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00" s="21" cm="1">
        <f t="array" ref="AL30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5738</v>
      </c>
      <c r="AM30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00" s="21" cm="1">
        <f t="array" ref="AN30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5738</v>
      </c>
      <c r="AO30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00" s="21" cm="1">
        <f t="array" ref="AP30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5738</v>
      </c>
      <c r="AQ30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00" s="21" cm="1">
        <f t="array" ref="AR30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5738</v>
      </c>
      <c r="AS30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00" s="21" cm="1">
        <f t="array" ref="AT30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5738</v>
      </c>
      <c r="AU30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00" s="21" cm="1">
        <f t="array" ref="AV30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5738</v>
      </c>
      <c r="AW30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00" s="41">
        <f>SUMIFS(Tabelle132[[#This Row],[FTE 01]:[SAL 12]],Tabelle132[[#Headers],[FTE 01]:[SAL 12]],"*" &amp; "SAL" &amp;"*")</f>
        <v>63155.019354838711</v>
      </c>
    </row>
    <row r="301" spans="1:50" ht="20.100000000000001" customHeight="1" x14ac:dyDescent="0.25">
      <c r="A301" s="61" t="s">
        <v>333</v>
      </c>
      <c r="B301" s="113" t="s">
        <v>1028</v>
      </c>
      <c r="C301" s="62" t="s">
        <v>53</v>
      </c>
      <c r="D301" s="107" t="s">
        <v>1216</v>
      </c>
      <c r="E301" s="108" t="s">
        <v>1216</v>
      </c>
      <c r="F301" s="63">
        <v>1045</v>
      </c>
      <c r="G301" s="111" t="str">
        <f>VLOOKUP(Tabelle132[[#This Row],[CC
(FIBU)]],INDEX!D:E,2,FALSE)</f>
        <v>Abteilung 13</v>
      </c>
      <c r="H301" s="117" t="s">
        <v>1282</v>
      </c>
      <c r="I301" s="64" t="s">
        <v>54</v>
      </c>
      <c r="J301" s="72">
        <v>41091</v>
      </c>
      <c r="K301" s="72"/>
      <c r="L301" s="73"/>
      <c r="M301" s="77">
        <v>2209</v>
      </c>
      <c r="N301" s="104" t="s">
        <v>1605</v>
      </c>
      <c r="O301" s="78">
        <v>41091</v>
      </c>
      <c r="P301" s="80"/>
      <c r="Q301" s="62" t="s">
        <v>55</v>
      </c>
      <c r="R301" s="5" t="str">
        <f ca="1">IF(Tabelle132[[#This Row],[STOPPED
ON]]&lt;&gt;"","STOPPED",IF(AND(Tabelle132[[#This Row],[ACT. VALID
TILL]]&lt;TODAY(),Tabelle132[[#This Row],[ACT. VALID
TILL]]&lt;&gt;""),"INACTIVE",IF(Tabelle132[[#This Row],[Employee]]="NN","RECRUITE",IF(Tabelle132[[#This Row],[ACT. VALID
FROM]]&gt;TODAY(),"INACTIVE","ACTIVE"))))</f>
        <v>ACTIVE</v>
      </c>
      <c r="S301" s="85"/>
      <c r="T301" s="85"/>
      <c r="U301" s="11">
        <f>COUNTIFS(Tabelle2[Function-
No.],Tabelle132[[#This Row],[FUNC.-NO]],Tabelle2[Pers-
No.],Tabelle132[[#This Row],[P-No.]])</f>
        <v>0</v>
      </c>
      <c r="V301" s="89">
        <v>39</v>
      </c>
      <c r="W301" s="11">
        <f>IF(Tabelle132[[#This Row],[WAZ2]]&gt;39,1,Tabelle132[[#This Row],[WAZ2]]/39)/IF(Tabelle132[[#This Row],[SPLIT]]="YES",2,1)</f>
        <v>1</v>
      </c>
      <c r="X301" s="93">
        <v>5733</v>
      </c>
      <c r="Y30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01" s="21" cm="1">
        <f t="array" ref="Z30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5733</v>
      </c>
      <c r="AA30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01" s="21" cm="1">
        <f t="array" ref="AB30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5733</v>
      </c>
      <c r="AC30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01" s="21" cm="1">
        <f t="array" ref="AD30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5733</v>
      </c>
      <c r="AE30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01" s="21" cm="1">
        <f t="array" ref="AF30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5733</v>
      </c>
      <c r="AG30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01" s="21" cm="1">
        <f t="array" ref="AH30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5733</v>
      </c>
      <c r="AI30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01" s="21" cm="1">
        <f t="array" ref="AJ30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5733</v>
      </c>
      <c r="AK30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01" s="21" cm="1">
        <f t="array" ref="AL30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5733</v>
      </c>
      <c r="AM30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01" s="21" cm="1">
        <f t="array" ref="AN30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5733</v>
      </c>
      <c r="AO30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01" s="21" cm="1">
        <f t="array" ref="AP30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5733</v>
      </c>
      <c r="AQ30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01" s="21" cm="1">
        <f t="array" ref="AR30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5733</v>
      </c>
      <c r="AS30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01" s="21" cm="1">
        <f t="array" ref="AT30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5733</v>
      </c>
      <c r="AU30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01" s="21" cm="1">
        <f t="array" ref="AV30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5733</v>
      </c>
      <c r="AW30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01" s="41">
        <f>SUMIFS(Tabelle132[[#This Row],[FTE 01]:[SAL 12]],Tabelle132[[#Headers],[FTE 01]:[SAL 12]],"*" &amp; "SAL" &amp;"*")</f>
        <v>68796</v>
      </c>
    </row>
    <row r="302" spans="1:50" ht="20.100000000000001" customHeight="1" x14ac:dyDescent="0.25">
      <c r="A302" s="61" t="s">
        <v>327</v>
      </c>
      <c r="B302" s="113" t="s">
        <v>891</v>
      </c>
      <c r="C302" s="62" t="s">
        <v>53</v>
      </c>
      <c r="D302" s="107" t="s">
        <v>1216</v>
      </c>
      <c r="E302" s="108" t="s">
        <v>1216</v>
      </c>
      <c r="F302" s="63">
        <v>1045</v>
      </c>
      <c r="G302" s="111" t="str">
        <f>VLOOKUP(Tabelle132[[#This Row],[CC
(FIBU)]],INDEX!D:E,2,FALSE)</f>
        <v>Abteilung 13</v>
      </c>
      <c r="H302" s="117" t="s">
        <v>1282</v>
      </c>
      <c r="I302" s="64" t="s">
        <v>54</v>
      </c>
      <c r="J302" s="72">
        <v>42116</v>
      </c>
      <c r="K302" s="72"/>
      <c r="L302" s="73"/>
      <c r="M302" s="77">
        <v>2294</v>
      </c>
      <c r="N302" s="104" t="s">
        <v>1690</v>
      </c>
      <c r="O302" s="78">
        <v>42116</v>
      </c>
      <c r="P302" s="80"/>
      <c r="Q302" s="62" t="s">
        <v>55</v>
      </c>
      <c r="R302" s="5" t="str">
        <f ca="1">IF(Tabelle132[[#This Row],[STOPPED
ON]]&lt;&gt;"","STOPPED",IF(AND(Tabelle132[[#This Row],[ACT. VALID
TILL]]&lt;TODAY(),Tabelle132[[#This Row],[ACT. VALID
TILL]]&lt;&gt;""),"INACTIVE",IF(Tabelle132[[#This Row],[Employee]]="NN","RECRUITE",IF(Tabelle132[[#This Row],[ACT. VALID
FROM]]&gt;TODAY(),"INACTIVE","ACTIVE"))))</f>
        <v>ACTIVE</v>
      </c>
      <c r="S302" s="85"/>
      <c r="T302" s="85"/>
      <c r="U302" s="11">
        <f>COUNTIFS(Tabelle2[Function-
No.],Tabelle132[[#This Row],[FUNC.-NO]],Tabelle2[Pers-
No.],Tabelle132[[#This Row],[P-No.]])</f>
        <v>0</v>
      </c>
      <c r="V302" s="89">
        <v>39</v>
      </c>
      <c r="W302" s="11">
        <f>IF(Tabelle132[[#This Row],[WAZ2]]&gt;39,1,Tabelle132[[#This Row],[WAZ2]]/39)/IF(Tabelle132[[#This Row],[SPLIT]]="YES",2,1)</f>
        <v>1</v>
      </c>
      <c r="X302" s="93">
        <v>5536</v>
      </c>
      <c r="Y30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02" s="21" cm="1">
        <f t="array" ref="Z30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5536</v>
      </c>
      <c r="AA30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02" s="21" cm="1">
        <f t="array" ref="AB30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5536</v>
      </c>
      <c r="AC30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02" s="21" cm="1">
        <f t="array" ref="AD30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5536</v>
      </c>
      <c r="AE30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02" s="21" cm="1">
        <f t="array" ref="AF30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5536</v>
      </c>
      <c r="AG30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02" s="21" cm="1">
        <f t="array" ref="AH30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5536</v>
      </c>
      <c r="AI30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02" s="21" cm="1">
        <f t="array" ref="AJ30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5536</v>
      </c>
      <c r="AK30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02" s="21" cm="1">
        <f t="array" ref="AL30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5536</v>
      </c>
      <c r="AM30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02" s="21" cm="1">
        <f t="array" ref="AN30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5536</v>
      </c>
      <c r="AO30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02" s="21" cm="1">
        <f t="array" ref="AP30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5536</v>
      </c>
      <c r="AQ30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02" s="21" cm="1">
        <f t="array" ref="AR30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5536</v>
      </c>
      <c r="AS30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02" s="21" cm="1">
        <f t="array" ref="AT30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5536</v>
      </c>
      <c r="AU30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02" s="21" cm="1">
        <f t="array" ref="AV30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5536</v>
      </c>
      <c r="AW30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02" s="41">
        <f>SUMIFS(Tabelle132[[#This Row],[FTE 01]:[SAL 12]],Tabelle132[[#Headers],[FTE 01]:[SAL 12]],"*" &amp; "SAL" &amp;"*")</f>
        <v>66432</v>
      </c>
    </row>
    <row r="303" spans="1:50" ht="20.100000000000001" customHeight="1" x14ac:dyDescent="0.25">
      <c r="A303" s="61" t="s">
        <v>339</v>
      </c>
      <c r="B303" s="113" t="s">
        <v>1080</v>
      </c>
      <c r="C303" s="62" t="s">
        <v>53</v>
      </c>
      <c r="D303" s="107" t="s">
        <v>1216</v>
      </c>
      <c r="E303" s="108" t="s">
        <v>1216</v>
      </c>
      <c r="F303" s="63">
        <v>1045</v>
      </c>
      <c r="G303" s="111" t="str">
        <f>VLOOKUP(Tabelle132[[#This Row],[CC
(FIBU)]],INDEX!D:E,2,FALSE)</f>
        <v>Abteilung 13</v>
      </c>
      <c r="H303" s="117" t="s">
        <v>1356</v>
      </c>
      <c r="I303" s="64" t="s">
        <v>54</v>
      </c>
      <c r="J303" s="72">
        <v>42125</v>
      </c>
      <c r="K303" s="72"/>
      <c r="L303" s="73"/>
      <c r="M303" s="77">
        <v>2298</v>
      </c>
      <c r="N303" s="104" t="s">
        <v>1694</v>
      </c>
      <c r="O303" s="78">
        <v>42125</v>
      </c>
      <c r="P303" s="80"/>
      <c r="Q303" s="62" t="s">
        <v>55</v>
      </c>
      <c r="R303" s="5" t="str">
        <f ca="1">IF(Tabelle132[[#This Row],[STOPPED
ON]]&lt;&gt;"","STOPPED",IF(AND(Tabelle132[[#This Row],[ACT. VALID
TILL]]&lt;TODAY(),Tabelle132[[#This Row],[ACT. VALID
TILL]]&lt;&gt;""),"INACTIVE",IF(Tabelle132[[#This Row],[Employee]]="NN","RECRUITE",IF(Tabelle132[[#This Row],[ACT. VALID
FROM]]&gt;TODAY(),"INACTIVE","ACTIVE"))))</f>
        <v>ACTIVE</v>
      </c>
      <c r="S303" s="85"/>
      <c r="T303" s="85"/>
      <c r="U303" s="11">
        <f>COUNTIFS(Tabelle2[Function-
No.],Tabelle132[[#This Row],[FUNC.-NO]],Tabelle2[Pers-
No.],Tabelle132[[#This Row],[P-No.]])</f>
        <v>1</v>
      </c>
      <c r="V303" s="89">
        <v>39</v>
      </c>
      <c r="W303" s="11">
        <f>IF(Tabelle132[[#This Row],[WAZ2]]&gt;39,1,Tabelle132[[#This Row],[WAZ2]]/39)/IF(Tabelle132[[#This Row],[SPLIT]]="YES",2,1)</f>
        <v>1</v>
      </c>
      <c r="X303" s="93">
        <v>5595</v>
      </c>
      <c r="Y30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03" s="21" cm="1">
        <f t="array" ref="Z30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5595</v>
      </c>
      <c r="AA30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03" s="21" cm="1">
        <f t="array" ref="AB30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5595</v>
      </c>
      <c r="AC30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03" s="21" cm="1">
        <f t="array" ref="AD30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5595</v>
      </c>
      <c r="AE30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03" s="21" cm="1">
        <f t="array" ref="AF30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5595</v>
      </c>
      <c r="AG30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03" s="21" cm="1">
        <f t="array" ref="AH30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5595</v>
      </c>
      <c r="AI30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03" s="21" cm="1">
        <f t="array" ref="AJ30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5595</v>
      </c>
      <c r="AK303"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303" s="21" cm="1">
        <f t="array" ref="AL30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1624.3548387096773</v>
      </c>
      <c r="AM303" s="36" t="str">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FZ</v>
      </c>
      <c r="AN303" s="21" cm="1">
        <f t="array" ref="AN30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303" s="36" t="str">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FZ</v>
      </c>
      <c r="AP303" s="21" cm="1">
        <f t="array" ref="AP30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303" s="36" t="str">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FZ</v>
      </c>
      <c r="AR303" s="21" cm="1">
        <f t="array" ref="AR30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303" s="36" t="str">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FZ</v>
      </c>
      <c r="AT303" s="21" cm="1">
        <f t="array" ref="AT30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303" s="36" t="str">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FZ</v>
      </c>
      <c r="AV303" s="21" cm="1">
        <f t="array" ref="AV30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30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03" s="41">
        <f>SUMIFS(Tabelle132[[#This Row],[FTE 01]:[SAL 12]],Tabelle132[[#Headers],[FTE 01]:[SAL 12]],"*" &amp; "SAL" &amp;"*")</f>
        <v>35194.354838709674</v>
      </c>
    </row>
    <row r="304" spans="1:50" ht="20.100000000000001" customHeight="1" x14ac:dyDescent="0.25">
      <c r="A304" s="61" t="s">
        <v>335</v>
      </c>
      <c r="B304" s="113" t="s">
        <v>1052</v>
      </c>
      <c r="C304" s="62" t="s">
        <v>53</v>
      </c>
      <c r="D304" s="107" t="s">
        <v>1216</v>
      </c>
      <c r="E304" s="108" t="s">
        <v>1216</v>
      </c>
      <c r="F304" s="63">
        <v>1045</v>
      </c>
      <c r="G304" s="111" t="str">
        <f>VLOOKUP(Tabelle132[[#This Row],[CC
(FIBU)]],INDEX!D:E,2,FALSE)</f>
        <v>Abteilung 13</v>
      </c>
      <c r="H304" s="117" t="s">
        <v>1282</v>
      </c>
      <c r="I304" s="64" t="s">
        <v>54</v>
      </c>
      <c r="J304" s="72">
        <v>42373</v>
      </c>
      <c r="K304" s="72"/>
      <c r="L304" s="73"/>
      <c r="M304" s="77">
        <v>2333</v>
      </c>
      <c r="N304" s="104" t="s">
        <v>1729</v>
      </c>
      <c r="O304" s="78">
        <v>42373</v>
      </c>
      <c r="P304" s="80"/>
      <c r="Q304" s="62" t="s">
        <v>55</v>
      </c>
      <c r="R304" s="5" t="str">
        <f ca="1">IF(Tabelle132[[#This Row],[STOPPED
ON]]&lt;&gt;"","STOPPED",IF(AND(Tabelle132[[#This Row],[ACT. VALID
TILL]]&lt;TODAY(),Tabelle132[[#This Row],[ACT. VALID
TILL]]&lt;&gt;""),"INACTIVE",IF(Tabelle132[[#This Row],[Employee]]="NN","RECRUITE",IF(Tabelle132[[#This Row],[ACT. VALID
FROM]]&gt;TODAY(),"INACTIVE","ACTIVE"))))</f>
        <v>ACTIVE</v>
      </c>
      <c r="S304" s="85"/>
      <c r="T304" s="85"/>
      <c r="U304" s="11">
        <f>COUNTIFS(Tabelle2[Function-
No.],Tabelle132[[#This Row],[FUNC.-NO]],Tabelle2[Pers-
No.],Tabelle132[[#This Row],[P-No.]])</f>
        <v>0</v>
      </c>
      <c r="V304" s="89">
        <v>39</v>
      </c>
      <c r="W304" s="11">
        <f>IF(Tabelle132[[#This Row],[WAZ2]]&gt;39,1,Tabelle132[[#This Row],[WAZ2]]/39)/IF(Tabelle132[[#This Row],[SPLIT]]="YES",2,1)</f>
        <v>1</v>
      </c>
      <c r="X304" s="93">
        <v>5768</v>
      </c>
      <c r="Y30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04" s="21" cm="1">
        <f t="array" ref="Z30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5768</v>
      </c>
      <c r="AA30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04" s="21" cm="1">
        <f t="array" ref="AB30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5768</v>
      </c>
      <c r="AC30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04" s="21" cm="1">
        <f t="array" ref="AD30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5768</v>
      </c>
      <c r="AE30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04" s="21" cm="1">
        <f t="array" ref="AF30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5768</v>
      </c>
      <c r="AG30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04" s="21" cm="1">
        <f t="array" ref="AH30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5768</v>
      </c>
      <c r="AI30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04" s="21" cm="1">
        <f t="array" ref="AJ30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5768</v>
      </c>
      <c r="AK30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04" s="21" cm="1">
        <f t="array" ref="AL30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5768</v>
      </c>
      <c r="AM30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04" s="21" cm="1">
        <f t="array" ref="AN30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5768</v>
      </c>
      <c r="AO30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04" s="21" cm="1">
        <f t="array" ref="AP30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5768</v>
      </c>
      <c r="AQ30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04" s="21" cm="1">
        <f t="array" ref="AR30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5768</v>
      </c>
      <c r="AS30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04" s="21" cm="1">
        <f t="array" ref="AT30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5768</v>
      </c>
      <c r="AU30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04" s="21" cm="1">
        <f t="array" ref="AV30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5768</v>
      </c>
      <c r="AW30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04" s="41">
        <f>SUMIFS(Tabelle132[[#This Row],[FTE 01]:[SAL 12]],Tabelle132[[#Headers],[FTE 01]:[SAL 12]],"*" &amp; "SAL" &amp;"*")</f>
        <v>69216</v>
      </c>
    </row>
    <row r="305" spans="1:50" ht="20.100000000000001" customHeight="1" x14ac:dyDescent="0.25">
      <c r="A305" s="61" t="s">
        <v>340</v>
      </c>
      <c r="B305" s="113" t="s">
        <v>1115</v>
      </c>
      <c r="C305" s="62" t="s">
        <v>53</v>
      </c>
      <c r="D305" s="107" t="s">
        <v>1216</v>
      </c>
      <c r="E305" s="108" t="s">
        <v>1216</v>
      </c>
      <c r="F305" s="63">
        <v>1045</v>
      </c>
      <c r="G305" s="111" t="str">
        <f>VLOOKUP(Tabelle132[[#This Row],[CC
(FIBU)]],INDEX!D:E,2,FALSE)</f>
        <v>Abteilung 13</v>
      </c>
      <c r="H305" s="117" t="s">
        <v>1300</v>
      </c>
      <c r="I305" s="64" t="s">
        <v>54</v>
      </c>
      <c r="J305" s="72">
        <v>42491</v>
      </c>
      <c r="K305" s="72"/>
      <c r="L305" s="73"/>
      <c r="M305" s="77">
        <v>2345</v>
      </c>
      <c r="N305" s="104" t="s">
        <v>1741</v>
      </c>
      <c r="O305" s="78">
        <v>42491</v>
      </c>
      <c r="P305" s="80"/>
      <c r="Q305" s="62" t="s">
        <v>55</v>
      </c>
      <c r="R305" s="5" t="str">
        <f ca="1">IF(Tabelle132[[#This Row],[STOPPED
ON]]&lt;&gt;"","STOPPED",IF(AND(Tabelle132[[#This Row],[ACT. VALID
TILL]]&lt;TODAY(),Tabelle132[[#This Row],[ACT. VALID
TILL]]&lt;&gt;""),"INACTIVE",IF(Tabelle132[[#This Row],[Employee]]="NN","RECRUITE",IF(Tabelle132[[#This Row],[ACT. VALID
FROM]]&gt;TODAY(),"INACTIVE","ACTIVE"))))</f>
        <v>ACTIVE</v>
      </c>
      <c r="S305" s="85"/>
      <c r="T305" s="85"/>
      <c r="U305" s="11">
        <f>COUNTIFS(Tabelle2[Function-
No.],Tabelle132[[#This Row],[FUNC.-NO]],Tabelle2[Pers-
No.],Tabelle132[[#This Row],[P-No.]])</f>
        <v>0</v>
      </c>
      <c r="V305" s="89">
        <v>39</v>
      </c>
      <c r="W305" s="11">
        <f>IF(Tabelle132[[#This Row],[WAZ2]]&gt;39,1,Tabelle132[[#This Row],[WAZ2]]/39)/IF(Tabelle132[[#This Row],[SPLIT]]="YES",2,1)</f>
        <v>1</v>
      </c>
      <c r="X305" s="93">
        <v>5777</v>
      </c>
      <c r="Y30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05" s="21" cm="1">
        <f t="array" ref="Z30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5777</v>
      </c>
      <c r="AA30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05" s="21" cm="1">
        <f t="array" ref="AB30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5777</v>
      </c>
      <c r="AC30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05" s="21" cm="1">
        <f t="array" ref="AD30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5777</v>
      </c>
      <c r="AE30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05" s="21" cm="1">
        <f t="array" ref="AF30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5777</v>
      </c>
      <c r="AG30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05" s="21" cm="1">
        <f t="array" ref="AH30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5777</v>
      </c>
      <c r="AI30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05" s="21" cm="1">
        <f t="array" ref="AJ30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5777</v>
      </c>
      <c r="AK30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05" s="21" cm="1">
        <f t="array" ref="AL30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5777</v>
      </c>
      <c r="AM30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05" s="21" cm="1">
        <f t="array" ref="AN30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5777</v>
      </c>
      <c r="AO30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05" s="21" cm="1">
        <f t="array" ref="AP30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5777</v>
      </c>
      <c r="AQ30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05" s="21" cm="1">
        <f t="array" ref="AR30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5777</v>
      </c>
      <c r="AS30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05" s="21" cm="1">
        <f t="array" ref="AT30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5777</v>
      </c>
      <c r="AU30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05" s="21" cm="1">
        <f t="array" ref="AV30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5777</v>
      </c>
      <c r="AW30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05" s="41">
        <f>SUMIFS(Tabelle132[[#This Row],[FTE 01]:[SAL 12]],Tabelle132[[#Headers],[FTE 01]:[SAL 12]],"*" &amp; "SAL" &amp;"*")</f>
        <v>69324</v>
      </c>
    </row>
    <row r="306" spans="1:50" ht="20.100000000000001" customHeight="1" x14ac:dyDescent="0.25">
      <c r="A306" s="61" t="s">
        <v>345</v>
      </c>
      <c r="B306" s="113" t="s">
        <v>947</v>
      </c>
      <c r="C306" s="62" t="s">
        <v>53</v>
      </c>
      <c r="D306" s="107" t="s">
        <v>1216</v>
      </c>
      <c r="E306" s="108" t="s">
        <v>1216</v>
      </c>
      <c r="F306" s="63">
        <v>1046</v>
      </c>
      <c r="G306" s="111" t="str">
        <f>VLOOKUP(Tabelle132[[#This Row],[CC
(FIBU)]],INDEX!D:E,2,FALSE)</f>
        <v>Abteilung 13</v>
      </c>
      <c r="H306" s="117" t="s">
        <v>1309</v>
      </c>
      <c r="I306" s="64" t="s">
        <v>54</v>
      </c>
      <c r="J306" s="72">
        <v>32387</v>
      </c>
      <c r="K306" s="72"/>
      <c r="L306" s="73"/>
      <c r="M306" s="77">
        <v>2018</v>
      </c>
      <c r="N306" s="104" t="s">
        <v>1414</v>
      </c>
      <c r="O306" s="78">
        <v>32387</v>
      </c>
      <c r="P306" s="80"/>
      <c r="Q306" s="62" t="s">
        <v>55</v>
      </c>
      <c r="R306" s="5" t="str">
        <f ca="1">IF(Tabelle132[[#This Row],[STOPPED
ON]]&lt;&gt;"","STOPPED",IF(AND(Tabelle132[[#This Row],[ACT. VALID
TILL]]&lt;TODAY(),Tabelle132[[#This Row],[ACT. VALID
TILL]]&lt;&gt;""),"INACTIVE",IF(Tabelle132[[#This Row],[Employee]]="NN","RECRUITE",IF(Tabelle132[[#This Row],[ACT. VALID
FROM]]&gt;TODAY(),"INACTIVE","ACTIVE"))))</f>
        <v>ACTIVE</v>
      </c>
      <c r="S306" s="85"/>
      <c r="T306" s="85"/>
      <c r="U306" s="11">
        <f>COUNTIFS(Tabelle2[Function-
No.],Tabelle132[[#This Row],[FUNC.-NO]],Tabelle2[Pers-
No.],Tabelle132[[#This Row],[P-No.]])</f>
        <v>0</v>
      </c>
      <c r="V306" s="89">
        <v>39</v>
      </c>
      <c r="W306" s="11">
        <f>IF(Tabelle132[[#This Row],[WAZ2]]&gt;39,1,Tabelle132[[#This Row],[WAZ2]]/39)/IF(Tabelle132[[#This Row],[SPLIT]]="YES",2,1)</f>
        <v>1</v>
      </c>
      <c r="X306" s="93">
        <v>5477</v>
      </c>
      <c r="Y30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06" s="21" cm="1">
        <f t="array" ref="Z30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5477</v>
      </c>
      <c r="AA30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06" s="21" cm="1">
        <f t="array" ref="AB30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5477</v>
      </c>
      <c r="AC30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06" s="21" cm="1">
        <f t="array" ref="AD30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5477</v>
      </c>
      <c r="AE30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06" s="21" cm="1">
        <f t="array" ref="AF30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5477</v>
      </c>
      <c r="AG30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06" s="21" cm="1">
        <f t="array" ref="AH30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5477</v>
      </c>
      <c r="AI30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06" s="21" cm="1">
        <f t="array" ref="AJ30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5477</v>
      </c>
      <c r="AK30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06" s="21" cm="1">
        <f t="array" ref="AL30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5477</v>
      </c>
      <c r="AM30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06" s="21" cm="1">
        <f t="array" ref="AN30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5477</v>
      </c>
      <c r="AO30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06" s="21" cm="1">
        <f t="array" ref="AP30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5477</v>
      </c>
      <c r="AQ30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06" s="21" cm="1">
        <f t="array" ref="AR30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5477</v>
      </c>
      <c r="AS30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06" s="21" cm="1">
        <f t="array" ref="AT30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5477</v>
      </c>
      <c r="AU30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06" s="21" cm="1">
        <f t="array" ref="AV30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5477</v>
      </c>
      <c r="AW30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06" s="41">
        <f>SUMIFS(Tabelle132[[#This Row],[FTE 01]:[SAL 12]],Tabelle132[[#Headers],[FTE 01]:[SAL 12]],"*" &amp; "SAL" &amp;"*")</f>
        <v>65724</v>
      </c>
    </row>
    <row r="307" spans="1:50" ht="20.100000000000001" customHeight="1" x14ac:dyDescent="0.25">
      <c r="A307" s="61" t="s">
        <v>341</v>
      </c>
      <c r="B307" s="113" t="s">
        <v>908</v>
      </c>
      <c r="C307" s="62" t="s">
        <v>53</v>
      </c>
      <c r="D307" s="107" t="s">
        <v>1216</v>
      </c>
      <c r="E307" s="108" t="s">
        <v>1216</v>
      </c>
      <c r="F307" s="63">
        <v>1046</v>
      </c>
      <c r="G307" s="111" t="str">
        <f>VLOOKUP(Tabelle132[[#This Row],[CC
(FIBU)]],INDEX!D:E,2,FALSE)</f>
        <v>Abteilung 13</v>
      </c>
      <c r="H307" s="117" t="s">
        <v>1309</v>
      </c>
      <c r="I307" s="64" t="s">
        <v>54</v>
      </c>
      <c r="J307" s="72">
        <v>37438</v>
      </c>
      <c r="K307" s="72"/>
      <c r="L307" s="73"/>
      <c r="M307" s="77">
        <v>2089</v>
      </c>
      <c r="N307" s="104" t="s">
        <v>1485</v>
      </c>
      <c r="O307" s="78">
        <v>37438</v>
      </c>
      <c r="P307" s="80"/>
      <c r="Q307" s="62" t="s">
        <v>55</v>
      </c>
      <c r="R307" s="5" t="str">
        <f ca="1">IF(Tabelle132[[#This Row],[STOPPED
ON]]&lt;&gt;"","STOPPED",IF(AND(Tabelle132[[#This Row],[ACT. VALID
TILL]]&lt;TODAY(),Tabelle132[[#This Row],[ACT. VALID
TILL]]&lt;&gt;""),"INACTIVE",IF(Tabelle132[[#This Row],[Employee]]="NN","RECRUITE",IF(Tabelle132[[#This Row],[ACT. VALID
FROM]]&gt;TODAY(),"INACTIVE","ACTIVE"))))</f>
        <v>ACTIVE</v>
      </c>
      <c r="S307" s="85"/>
      <c r="T307" s="85"/>
      <c r="U307" s="11">
        <f>COUNTIFS(Tabelle2[Function-
No.],Tabelle132[[#This Row],[FUNC.-NO]],Tabelle2[Pers-
No.],Tabelle132[[#This Row],[P-No.]])</f>
        <v>0</v>
      </c>
      <c r="V307" s="89">
        <v>39</v>
      </c>
      <c r="W307" s="11">
        <f>IF(Tabelle132[[#This Row],[WAZ2]]&gt;39,1,Tabelle132[[#This Row],[WAZ2]]/39)/IF(Tabelle132[[#This Row],[SPLIT]]="YES",2,1)</f>
        <v>1</v>
      </c>
      <c r="X307" s="93">
        <v>5653</v>
      </c>
      <c r="Y30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07" s="21" cm="1">
        <f t="array" ref="Z30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5653</v>
      </c>
      <c r="AA30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07" s="21" cm="1">
        <f t="array" ref="AB30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5653</v>
      </c>
      <c r="AC30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07" s="21" cm="1">
        <f t="array" ref="AD30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5653</v>
      </c>
      <c r="AE30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07" s="21" cm="1">
        <f t="array" ref="AF30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5653</v>
      </c>
      <c r="AG30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07" s="21" cm="1">
        <f t="array" ref="AH30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5653</v>
      </c>
      <c r="AI30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07" s="21" cm="1">
        <f t="array" ref="AJ30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5653</v>
      </c>
      <c r="AK30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07" s="21" cm="1">
        <f t="array" ref="AL30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5653</v>
      </c>
      <c r="AM30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07" s="21" cm="1">
        <f t="array" ref="AN30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5653</v>
      </c>
      <c r="AO30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07" s="21" cm="1">
        <f t="array" ref="AP30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5653</v>
      </c>
      <c r="AQ30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07" s="21" cm="1">
        <f t="array" ref="AR30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5653</v>
      </c>
      <c r="AS30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07" s="21" cm="1">
        <f t="array" ref="AT30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5653</v>
      </c>
      <c r="AU30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07" s="21" cm="1">
        <f t="array" ref="AV30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5653</v>
      </c>
      <c r="AW30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07" s="41">
        <f>SUMIFS(Tabelle132[[#This Row],[FTE 01]:[SAL 12]],Tabelle132[[#Headers],[FTE 01]:[SAL 12]],"*" &amp; "SAL" &amp;"*")</f>
        <v>67836</v>
      </c>
    </row>
    <row r="308" spans="1:50" ht="20.100000000000001" customHeight="1" x14ac:dyDescent="0.25">
      <c r="A308" s="61" t="s">
        <v>350</v>
      </c>
      <c r="B308" s="113" t="s">
        <v>1041</v>
      </c>
      <c r="C308" s="62" t="s">
        <v>53</v>
      </c>
      <c r="D308" s="107" t="s">
        <v>1216</v>
      </c>
      <c r="E308" s="108" t="s">
        <v>1216</v>
      </c>
      <c r="F308" s="63">
        <v>1046</v>
      </c>
      <c r="G308" s="111" t="str">
        <f>VLOOKUP(Tabelle132[[#This Row],[CC
(FIBU)]],INDEX!D:E,2,FALSE)</f>
        <v>Abteilung 13</v>
      </c>
      <c r="H308" s="117" t="s">
        <v>1354</v>
      </c>
      <c r="I308" s="64" t="s">
        <v>54</v>
      </c>
      <c r="J308" s="72">
        <v>40575</v>
      </c>
      <c r="K308" s="72"/>
      <c r="L308" s="73"/>
      <c r="M308" s="77">
        <v>2172</v>
      </c>
      <c r="N308" s="104" t="s">
        <v>1568</v>
      </c>
      <c r="O308" s="78">
        <v>40575</v>
      </c>
      <c r="P308" s="80"/>
      <c r="Q308" s="62" t="s">
        <v>55</v>
      </c>
      <c r="R308" s="5" t="str">
        <f ca="1">IF(Tabelle132[[#This Row],[STOPPED
ON]]&lt;&gt;"","STOPPED",IF(AND(Tabelle132[[#This Row],[ACT. VALID
TILL]]&lt;TODAY(),Tabelle132[[#This Row],[ACT. VALID
TILL]]&lt;&gt;""),"INACTIVE",IF(Tabelle132[[#This Row],[Employee]]="NN","RECRUITE",IF(Tabelle132[[#This Row],[ACT. VALID
FROM]]&gt;TODAY(),"INACTIVE","ACTIVE"))))</f>
        <v>ACTIVE</v>
      </c>
      <c r="S308" s="85"/>
      <c r="T308" s="85"/>
      <c r="U308" s="11">
        <f>COUNTIFS(Tabelle2[Function-
No.],Tabelle132[[#This Row],[FUNC.-NO]],Tabelle2[Pers-
No.],Tabelle132[[#This Row],[P-No.]])</f>
        <v>0</v>
      </c>
      <c r="V308" s="89">
        <v>39</v>
      </c>
      <c r="W308" s="11">
        <f>IF(Tabelle132[[#This Row],[WAZ2]]&gt;39,1,Tabelle132[[#This Row],[WAZ2]]/39)/IF(Tabelle132[[#This Row],[SPLIT]]="YES",2,1)</f>
        <v>1</v>
      </c>
      <c r="X308" s="93">
        <v>5633</v>
      </c>
      <c r="Y30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08" s="21" cm="1">
        <f t="array" ref="Z30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5633</v>
      </c>
      <c r="AA30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08" s="21" cm="1">
        <f t="array" ref="AB30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5633</v>
      </c>
      <c r="AC30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08" s="21" cm="1">
        <f t="array" ref="AD30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5633</v>
      </c>
      <c r="AE30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08" s="21" cm="1">
        <f t="array" ref="AF30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5633</v>
      </c>
      <c r="AG30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08" s="21" cm="1">
        <f t="array" ref="AH30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5633</v>
      </c>
      <c r="AI30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08" s="21" cm="1">
        <f t="array" ref="AJ30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5633</v>
      </c>
      <c r="AK30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08" s="21" cm="1">
        <f t="array" ref="AL30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5633</v>
      </c>
      <c r="AM30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08" s="21" cm="1">
        <f t="array" ref="AN30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5633</v>
      </c>
      <c r="AO30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08" s="21" cm="1">
        <f t="array" ref="AP30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5633</v>
      </c>
      <c r="AQ30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08" s="21" cm="1">
        <f t="array" ref="AR30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5633</v>
      </c>
      <c r="AS30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08" s="21" cm="1">
        <f t="array" ref="AT30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5633</v>
      </c>
      <c r="AU30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08" s="21" cm="1">
        <f t="array" ref="AV30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5633</v>
      </c>
      <c r="AW30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08" s="41">
        <f>SUMIFS(Tabelle132[[#This Row],[FTE 01]:[SAL 12]],Tabelle132[[#Headers],[FTE 01]:[SAL 12]],"*" &amp; "SAL" &amp;"*")</f>
        <v>67596</v>
      </c>
    </row>
    <row r="309" spans="1:50" ht="20.100000000000001" customHeight="1" x14ac:dyDescent="0.25">
      <c r="A309" s="61" t="s">
        <v>347</v>
      </c>
      <c r="B309" s="113" t="s">
        <v>1041</v>
      </c>
      <c r="C309" s="62" t="s">
        <v>53</v>
      </c>
      <c r="D309" s="107" t="s">
        <v>1216</v>
      </c>
      <c r="E309" s="108" t="s">
        <v>1216</v>
      </c>
      <c r="F309" s="63">
        <v>1046</v>
      </c>
      <c r="G309" s="111" t="str">
        <f>VLOOKUP(Tabelle132[[#This Row],[CC
(FIBU)]],INDEX!D:E,2,FALSE)</f>
        <v>Abteilung 13</v>
      </c>
      <c r="H309" s="117" t="s">
        <v>1292</v>
      </c>
      <c r="I309" s="64" t="s">
        <v>54</v>
      </c>
      <c r="J309" s="72">
        <v>40462</v>
      </c>
      <c r="K309" s="72"/>
      <c r="L309" s="73"/>
      <c r="M309" s="77">
        <v>2211</v>
      </c>
      <c r="N309" s="104" t="s">
        <v>1607</v>
      </c>
      <c r="O309" s="78">
        <v>40462</v>
      </c>
      <c r="P309" s="80"/>
      <c r="Q309" s="62" t="s">
        <v>55</v>
      </c>
      <c r="R309" s="5" t="str">
        <f ca="1">IF(Tabelle132[[#This Row],[STOPPED
ON]]&lt;&gt;"","STOPPED",IF(AND(Tabelle132[[#This Row],[ACT. VALID
TILL]]&lt;TODAY(),Tabelle132[[#This Row],[ACT. VALID
TILL]]&lt;&gt;""),"INACTIVE",IF(Tabelle132[[#This Row],[Employee]]="NN","RECRUITE",IF(Tabelle132[[#This Row],[ACT. VALID
FROM]]&gt;TODAY(),"INACTIVE","ACTIVE"))))</f>
        <v>ACTIVE</v>
      </c>
      <c r="S309" s="85"/>
      <c r="T309" s="85"/>
      <c r="U309" s="11">
        <f>COUNTIFS(Tabelle2[Function-
No.],Tabelle132[[#This Row],[FUNC.-NO]],Tabelle2[Pers-
No.],Tabelle132[[#This Row],[P-No.]])</f>
        <v>0</v>
      </c>
      <c r="V309" s="89">
        <v>39</v>
      </c>
      <c r="W309" s="11">
        <f>IF(Tabelle132[[#This Row],[WAZ2]]&gt;39,1,Tabelle132[[#This Row],[WAZ2]]/39)/IF(Tabelle132[[#This Row],[SPLIT]]="YES",2,1)</f>
        <v>1</v>
      </c>
      <c r="X309" s="93">
        <v>5569</v>
      </c>
      <c r="Y30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09" s="21" cm="1">
        <f t="array" ref="Z30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5569</v>
      </c>
      <c r="AA30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09" s="21" cm="1">
        <f t="array" ref="AB30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5569</v>
      </c>
      <c r="AC30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09" s="21" cm="1">
        <f t="array" ref="AD30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5569</v>
      </c>
      <c r="AE30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09" s="21" cm="1">
        <f t="array" ref="AF30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5569</v>
      </c>
      <c r="AG30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09" s="21" cm="1">
        <f t="array" ref="AH30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5569</v>
      </c>
      <c r="AI30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09" s="21" cm="1">
        <f t="array" ref="AJ30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5569</v>
      </c>
      <c r="AK30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09" s="21" cm="1">
        <f t="array" ref="AL30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5569</v>
      </c>
      <c r="AM30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09" s="21" cm="1">
        <f t="array" ref="AN30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5569</v>
      </c>
      <c r="AO30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09" s="21" cm="1">
        <f t="array" ref="AP30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5569</v>
      </c>
      <c r="AQ30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09" s="21" cm="1">
        <f t="array" ref="AR30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5569</v>
      </c>
      <c r="AS30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09" s="21" cm="1">
        <f t="array" ref="AT30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5569</v>
      </c>
      <c r="AU30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09" s="21" cm="1">
        <f t="array" ref="AV30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5569</v>
      </c>
      <c r="AW30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09" s="41">
        <f>SUMIFS(Tabelle132[[#This Row],[FTE 01]:[SAL 12]],Tabelle132[[#Headers],[FTE 01]:[SAL 12]],"*" &amp; "SAL" &amp;"*")</f>
        <v>66828</v>
      </c>
    </row>
    <row r="310" spans="1:50" ht="20.100000000000001" customHeight="1" x14ac:dyDescent="0.25">
      <c r="A310" s="61" t="s">
        <v>353</v>
      </c>
      <c r="B310" s="113" t="s">
        <v>1185</v>
      </c>
      <c r="C310" s="62" t="s">
        <v>53</v>
      </c>
      <c r="D310" s="107" t="s">
        <v>1216</v>
      </c>
      <c r="E310" s="108" t="s">
        <v>1216</v>
      </c>
      <c r="F310" s="63">
        <v>1046</v>
      </c>
      <c r="G310" s="111" t="str">
        <f>VLOOKUP(Tabelle132[[#This Row],[CC
(FIBU)]],INDEX!D:E,2,FALSE)</f>
        <v>Abteilung 13</v>
      </c>
      <c r="H310" s="117" t="s">
        <v>1292</v>
      </c>
      <c r="I310" s="64" t="s">
        <v>54</v>
      </c>
      <c r="J310" s="72">
        <v>40924</v>
      </c>
      <c r="K310" s="72"/>
      <c r="L310" s="73"/>
      <c r="M310" s="77">
        <v>2218</v>
      </c>
      <c r="N310" s="104" t="s">
        <v>1614</v>
      </c>
      <c r="O310" s="78">
        <v>40924</v>
      </c>
      <c r="P310" s="80"/>
      <c r="Q310" s="62" t="s">
        <v>55</v>
      </c>
      <c r="R310" s="5" t="str">
        <f ca="1">IF(Tabelle132[[#This Row],[STOPPED
ON]]&lt;&gt;"","STOPPED",IF(AND(Tabelle132[[#This Row],[ACT. VALID
TILL]]&lt;TODAY(),Tabelle132[[#This Row],[ACT. VALID
TILL]]&lt;&gt;""),"INACTIVE",IF(Tabelle132[[#This Row],[Employee]]="NN","RECRUITE",IF(Tabelle132[[#This Row],[ACT. VALID
FROM]]&gt;TODAY(),"INACTIVE","ACTIVE"))))</f>
        <v>ACTIVE</v>
      </c>
      <c r="S310" s="85"/>
      <c r="T310" s="85"/>
      <c r="U310" s="11">
        <f>COUNTIFS(Tabelle2[Function-
No.],Tabelle132[[#This Row],[FUNC.-NO]],Tabelle2[Pers-
No.],Tabelle132[[#This Row],[P-No.]])</f>
        <v>0</v>
      </c>
      <c r="V310" s="89">
        <v>39</v>
      </c>
      <c r="W310" s="11">
        <f>IF(Tabelle132[[#This Row],[WAZ2]]&gt;39,1,Tabelle132[[#This Row],[WAZ2]]/39)/IF(Tabelle132[[#This Row],[SPLIT]]="YES",2,1)</f>
        <v>1</v>
      </c>
      <c r="X310" s="93">
        <v>5449</v>
      </c>
      <c r="Y31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10" s="21" cm="1">
        <f t="array" ref="Z31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5449</v>
      </c>
      <c r="AA31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10" s="21" cm="1">
        <f t="array" ref="AB31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5449</v>
      </c>
      <c r="AC31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10" s="21" cm="1">
        <f t="array" ref="AD31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5449</v>
      </c>
      <c r="AE31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10" s="21" cm="1">
        <f t="array" ref="AF31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5449</v>
      </c>
      <c r="AG31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10" s="21" cm="1">
        <f t="array" ref="AH31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5449</v>
      </c>
      <c r="AI31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10" s="21" cm="1">
        <f t="array" ref="AJ31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5449</v>
      </c>
      <c r="AK31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10" s="21" cm="1">
        <f t="array" ref="AL31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5449</v>
      </c>
      <c r="AM31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10" s="21" cm="1">
        <f t="array" ref="AN31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5449</v>
      </c>
      <c r="AO31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10" s="21" cm="1">
        <f t="array" ref="AP31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5449</v>
      </c>
      <c r="AQ31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10" s="21" cm="1">
        <f t="array" ref="AR31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5449</v>
      </c>
      <c r="AS31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10" s="21" cm="1">
        <f t="array" ref="AT31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5449</v>
      </c>
      <c r="AU31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10" s="21" cm="1">
        <f t="array" ref="AV31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5449</v>
      </c>
      <c r="AW31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10" s="41">
        <f>SUMIFS(Tabelle132[[#This Row],[FTE 01]:[SAL 12]],Tabelle132[[#Headers],[FTE 01]:[SAL 12]],"*" &amp; "SAL" &amp;"*")</f>
        <v>65388</v>
      </c>
    </row>
    <row r="311" spans="1:50" ht="20.100000000000001" customHeight="1" x14ac:dyDescent="0.25">
      <c r="A311" s="61" t="s">
        <v>352</v>
      </c>
      <c r="B311" s="113" t="s">
        <v>1070</v>
      </c>
      <c r="C311" s="62" t="s">
        <v>53</v>
      </c>
      <c r="D311" s="107" t="s">
        <v>1216</v>
      </c>
      <c r="E311" s="108" t="s">
        <v>1216</v>
      </c>
      <c r="F311" s="63">
        <v>1046</v>
      </c>
      <c r="G311" s="111" t="str">
        <f>VLOOKUP(Tabelle132[[#This Row],[CC
(FIBU)]],INDEX!D:E,2,FALSE)</f>
        <v>Abteilung 13</v>
      </c>
      <c r="H311" s="117" t="s">
        <v>1354</v>
      </c>
      <c r="I311" s="64" t="s">
        <v>54</v>
      </c>
      <c r="J311" s="72">
        <v>41426</v>
      </c>
      <c r="K311" s="72"/>
      <c r="L311" s="73"/>
      <c r="M311" s="77">
        <v>2232</v>
      </c>
      <c r="N311" s="104" t="s">
        <v>1628</v>
      </c>
      <c r="O311" s="78">
        <v>41426</v>
      </c>
      <c r="P311" s="80"/>
      <c r="Q311" s="62" t="s">
        <v>55</v>
      </c>
      <c r="R311" s="5" t="str">
        <f ca="1">IF(Tabelle132[[#This Row],[STOPPED
ON]]&lt;&gt;"","STOPPED",IF(AND(Tabelle132[[#This Row],[ACT. VALID
TILL]]&lt;TODAY(),Tabelle132[[#This Row],[ACT. VALID
TILL]]&lt;&gt;""),"INACTIVE",IF(Tabelle132[[#This Row],[Employee]]="NN","RECRUITE",IF(Tabelle132[[#This Row],[ACT. VALID
FROM]]&gt;TODAY(),"INACTIVE","ACTIVE"))))</f>
        <v>ACTIVE</v>
      </c>
      <c r="S311" s="85"/>
      <c r="T311" s="85"/>
      <c r="U311" s="11">
        <f>COUNTIFS(Tabelle2[Function-
No.],Tabelle132[[#This Row],[FUNC.-NO]],Tabelle2[Pers-
No.],Tabelle132[[#This Row],[P-No.]])</f>
        <v>0</v>
      </c>
      <c r="V311" s="89">
        <v>39</v>
      </c>
      <c r="W311" s="11">
        <f>IF(Tabelle132[[#This Row],[WAZ2]]&gt;39,1,Tabelle132[[#This Row],[WAZ2]]/39)/IF(Tabelle132[[#This Row],[SPLIT]]="YES",2,1)</f>
        <v>1</v>
      </c>
      <c r="X311" s="93">
        <v>5622</v>
      </c>
      <c r="Y31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11" s="21" cm="1">
        <f t="array" ref="Z31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5622</v>
      </c>
      <c r="AA31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11" s="21" cm="1">
        <f t="array" ref="AB31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5622</v>
      </c>
      <c r="AC31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11" s="21" cm="1">
        <f t="array" ref="AD31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5622</v>
      </c>
      <c r="AE31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11" s="21" cm="1">
        <f t="array" ref="AF31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5622</v>
      </c>
      <c r="AG31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11" s="21" cm="1">
        <f t="array" ref="AH31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5622</v>
      </c>
      <c r="AI31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11" s="21" cm="1">
        <f t="array" ref="AJ31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5622</v>
      </c>
      <c r="AK31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11" s="21" cm="1">
        <f t="array" ref="AL31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5622</v>
      </c>
      <c r="AM31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11" s="21" cm="1">
        <f t="array" ref="AN31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5622</v>
      </c>
      <c r="AO31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11" s="21" cm="1">
        <f t="array" ref="AP31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5622</v>
      </c>
      <c r="AQ31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11" s="21" cm="1">
        <f t="array" ref="AR31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5622</v>
      </c>
      <c r="AS31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11" s="21" cm="1">
        <f t="array" ref="AT31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5622</v>
      </c>
      <c r="AU31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11" s="21" cm="1">
        <f t="array" ref="AV31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5622</v>
      </c>
      <c r="AW31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11" s="41">
        <f>SUMIFS(Tabelle132[[#This Row],[FTE 01]:[SAL 12]],Tabelle132[[#Headers],[FTE 01]:[SAL 12]],"*" &amp; "SAL" &amp;"*")</f>
        <v>67464</v>
      </c>
    </row>
    <row r="312" spans="1:50" ht="20.100000000000001" customHeight="1" x14ac:dyDescent="0.25">
      <c r="A312" s="61" t="s">
        <v>348</v>
      </c>
      <c r="B312" s="113" t="s">
        <v>1041</v>
      </c>
      <c r="C312" s="62" t="s">
        <v>53</v>
      </c>
      <c r="D312" s="107" t="s">
        <v>1216</v>
      </c>
      <c r="E312" s="108" t="s">
        <v>1214</v>
      </c>
      <c r="F312" s="63">
        <v>1046</v>
      </c>
      <c r="G312" s="111" t="str">
        <f>VLOOKUP(Tabelle132[[#This Row],[CC
(FIBU)]],INDEX!D:E,2,FALSE)</f>
        <v>Abteilung 13</v>
      </c>
      <c r="H312" s="117" t="s">
        <v>1292</v>
      </c>
      <c r="I312" s="64" t="s">
        <v>54</v>
      </c>
      <c r="J312" s="72">
        <v>42248</v>
      </c>
      <c r="K312" s="72"/>
      <c r="L312" s="73"/>
      <c r="M312" s="77">
        <v>2312</v>
      </c>
      <c r="N312" s="104" t="s">
        <v>1708</v>
      </c>
      <c r="O312" s="78">
        <v>42248</v>
      </c>
      <c r="P312" s="80"/>
      <c r="Q312" s="62" t="s">
        <v>55</v>
      </c>
      <c r="R312" s="5" t="str">
        <f ca="1">IF(Tabelle132[[#This Row],[STOPPED
ON]]&lt;&gt;"","STOPPED",IF(AND(Tabelle132[[#This Row],[ACT. VALID
TILL]]&lt;TODAY(),Tabelle132[[#This Row],[ACT. VALID
TILL]]&lt;&gt;""),"INACTIVE",IF(Tabelle132[[#This Row],[Employee]]="NN","RECRUITE",IF(Tabelle132[[#This Row],[ACT. VALID
FROM]]&gt;TODAY(),"INACTIVE","ACTIVE"))))</f>
        <v>ACTIVE</v>
      </c>
      <c r="S312" s="85"/>
      <c r="T312" s="85"/>
      <c r="U312" s="11">
        <f>COUNTIFS(Tabelle2[Function-
No.],Tabelle132[[#This Row],[FUNC.-NO]],Tabelle2[Pers-
No.],Tabelle132[[#This Row],[P-No.]])</f>
        <v>2</v>
      </c>
      <c r="V312" s="89">
        <v>39</v>
      </c>
      <c r="W312" s="11">
        <f>IF(Tabelle132[[#This Row],[WAZ2]]&gt;39,1,Tabelle132[[#This Row],[WAZ2]]/39)/IF(Tabelle132[[#This Row],[SPLIT]]="YES",2,1)</f>
        <v>1</v>
      </c>
      <c r="X312" s="93">
        <v>5506</v>
      </c>
      <c r="Y31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12" s="21" cm="1">
        <f t="array" ref="Z31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5506</v>
      </c>
      <c r="AA31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12" s="21" cm="1">
        <f t="array" ref="AB31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5506</v>
      </c>
      <c r="AC312"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312" s="21" cm="1">
        <f t="array" ref="AD31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4771.8666666666668</v>
      </c>
      <c r="AE31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12" s="21" cm="1">
        <f t="array" ref="AF31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888.06451612903209</v>
      </c>
      <c r="AG312"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312" s="21" cm="1">
        <f t="array" ref="AH31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4617.9354838709678</v>
      </c>
      <c r="AI31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12" s="21" cm="1">
        <f t="array" ref="AJ31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734.13333333333321</v>
      </c>
      <c r="AK31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12" s="21" cm="1">
        <f t="array" ref="AL31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5506</v>
      </c>
      <c r="AM31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12" s="21" cm="1">
        <f t="array" ref="AN31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5506</v>
      </c>
      <c r="AO31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12" s="21" cm="1">
        <f t="array" ref="AP31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5506</v>
      </c>
      <c r="AQ31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12" s="21" cm="1">
        <f t="array" ref="AR31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5506</v>
      </c>
      <c r="AS31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12" s="21" cm="1">
        <f t="array" ref="AT31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5506</v>
      </c>
      <c r="AU31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12" s="21" cm="1">
        <f t="array" ref="AV31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5506</v>
      </c>
      <c r="AW31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12" s="41">
        <f>SUMIFS(Tabelle132[[#This Row],[FTE 01]:[SAL 12]],Tabelle132[[#Headers],[FTE 01]:[SAL 12]],"*" &amp; "SAL" &amp;"*")</f>
        <v>55060</v>
      </c>
    </row>
    <row r="313" spans="1:50" ht="20.100000000000001" customHeight="1" x14ac:dyDescent="0.25">
      <c r="A313" s="61" t="s">
        <v>351</v>
      </c>
      <c r="B313" s="113" t="s">
        <v>1069</v>
      </c>
      <c r="C313" s="62" t="s">
        <v>53</v>
      </c>
      <c r="D313" s="107" t="s">
        <v>1216</v>
      </c>
      <c r="E313" s="108" t="s">
        <v>1216</v>
      </c>
      <c r="F313" s="63">
        <v>1046</v>
      </c>
      <c r="G313" s="111" t="str">
        <f>VLOOKUP(Tabelle132[[#This Row],[CC
(FIBU)]],INDEX!D:E,2,FALSE)</f>
        <v>Abteilung 13</v>
      </c>
      <c r="H313" s="117" t="s">
        <v>1354</v>
      </c>
      <c r="I313" s="64" t="s">
        <v>54</v>
      </c>
      <c r="J313" s="72">
        <v>42767</v>
      </c>
      <c r="K313" s="72"/>
      <c r="L313" s="73"/>
      <c r="M313" s="77">
        <v>2382</v>
      </c>
      <c r="N313" s="104" t="s">
        <v>1778</v>
      </c>
      <c r="O313" s="78">
        <v>42767</v>
      </c>
      <c r="P313" s="80"/>
      <c r="Q313" s="62" t="s">
        <v>55</v>
      </c>
      <c r="R313" s="5" t="str">
        <f ca="1">IF(Tabelle132[[#This Row],[STOPPED
ON]]&lt;&gt;"","STOPPED",IF(AND(Tabelle132[[#This Row],[ACT. VALID
TILL]]&lt;TODAY(),Tabelle132[[#This Row],[ACT. VALID
TILL]]&lt;&gt;""),"INACTIVE",IF(Tabelle132[[#This Row],[Employee]]="NN","RECRUITE",IF(Tabelle132[[#This Row],[ACT. VALID
FROM]]&gt;TODAY(),"INACTIVE","ACTIVE"))))</f>
        <v>ACTIVE</v>
      </c>
      <c r="S313" s="85"/>
      <c r="T313" s="85"/>
      <c r="U313" s="11">
        <f>COUNTIFS(Tabelle2[Function-
No.],Tabelle132[[#This Row],[FUNC.-NO]],Tabelle2[Pers-
No.],Tabelle132[[#This Row],[P-No.]])</f>
        <v>0</v>
      </c>
      <c r="V313" s="89">
        <v>39</v>
      </c>
      <c r="W313" s="11">
        <f>IF(Tabelle132[[#This Row],[WAZ2]]&gt;39,1,Tabelle132[[#This Row],[WAZ2]]/39)/IF(Tabelle132[[#This Row],[SPLIT]]="YES",2,1)</f>
        <v>1</v>
      </c>
      <c r="X313" s="93">
        <v>5626</v>
      </c>
      <c r="Y31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13" s="21" cm="1">
        <f t="array" ref="Z31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5626</v>
      </c>
      <c r="AA31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13" s="21" cm="1">
        <f t="array" ref="AB31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5626</v>
      </c>
      <c r="AC31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13" s="21" cm="1">
        <f t="array" ref="AD31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5626</v>
      </c>
      <c r="AE31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13" s="21" cm="1">
        <f t="array" ref="AF31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5626</v>
      </c>
      <c r="AG31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13" s="21" cm="1">
        <f t="array" ref="AH31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5626</v>
      </c>
      <c r="AI31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13" s="21" cm="1">
        <f t="array" ref="AJ31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5626</v>
      </c>
      <c r="AK31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13" s="21" cm="1">
        <f t="array" ref="AL31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5626</v>
      </c>
      <c r="AM31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13" s="21" cm="1">
        <f t="array" ref="AN31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5626</v>
      </c>
      <c r="AO31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13" s="21" cm="1">
        <f t="array" ref="AP31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5626</v>
      </c>
      <c r="AQ31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13" s="21" cm="1">
        <f t="array" ref="AR31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5626</v>
      </c>
      <c r="AS31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13" s="21" cm="1">
        <f t="array" ref="AT31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5626</v>
      </c>
      <c r="AU31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13" s="21" cm="1">
        <f t="array" ref="AV31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5626</v>
      </c>
      <c r="AW31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13" s="41">
        <f>SUMIFS(Tabelle132[[#This Row],[FTE 01]:[SAL 12]],Tabelle132[[#Headers],[FTE 01]:[SAL 12]],"*" &amp; "SAL" &amp;"*")</f>
        <v>67512</v>
      </c>
    </row>
    <row r="314" spans="1:50" ht="20.100000000000001" customHeight="1" x14ac:dyDescent="0.25">
      <c r="A314" s="61" t="s">
        <v>343</v>
      </c>
      <c r="B314" s="113" t="s">
        <v>930</v>
      </c>
      <c r="C314" s="62" t="s">
        <v>53</v>
      </c>
      <c r="D314" s="107" t="s">
        <v>1216</v>
      </c>
      <c r="E314" s="108" t="s">
        <v>1216</v>
      </c>
      <c r="F314" s="63">
        <v>1046</v>
      </c>
      <c r="G314" s="111" t="str">
        <f>VLOOKUP(Tabelle132[[#This Row],[CC
(FIBU)]],INDEX!D:E,2,FALSE)</f>
        <v>Abteilung 13</v>
      </c>
      <c r="H314" s="117" t="s">
        <v>1309</v>
      </c>
      <c r="I314" s="64" t="s">
        <v>54</v>
      </c>
      <c r="J314" s="72">
        <v>43132</v>
      </c>
      <c r="K314" s="72"/>
      <c r="L314" s="73"/>
      <c r="M314" s="77">
        <v>2443</v>
      </c>
      <c r="N314" s="104" t="s">
        <v>1839</v>
      </c>
      <c r="O314" s="78">
        <v>43132</v>
      </c>
      <c r="P314" s="80"/>
      <c r="Q314" s="62" t="s">
        <v>55</v>
      </c>
      <c r="R314" s="5" t="str">
        <f ca="1">IF(Tabelle132[[#This Row],[STOPPED
ON]]&lt;&gt;"","STOPPED",IF(AND(Tabelle132[[#This Row],[ACT. VALID
TILL]]&lt;TODAY(),Tabelle132[[#This Row],[ACT. VALID
TILL]]&lt;&gt;""),"INACTIVE",IF(Tabelle132[[#This Row],[Employee]]="NN","RECRUITE",IF(Tabelle132[[#This Row],[ACT. VALID
FROM]]&gt;TODAY(),"INACTIVE","ACTIVE"))))</f>
        <v>ACTIVE</v>
      </c>
      <c r="S314" s="85"/>
      <c r="T314" s="85"/>
      <c r="U314" s="11">
        <f>COUNTIFS(Tabelle2[Function-
No.],Tabelle132[[#This Row],[FUNC.-NO]],Tabelle2[Pers-
No.],Tabelle132[[#This Row],[P-No.]])</f>
        <v>0</v>
      </c>
      <c r="V314" s="89">
        <v>39</v>
      </c>
      <c r="W314" s="11">
        <f>IF(Tabelle132[[#This Row],[WAZ2]]&gt;39,1,Tabelle132[[#This Row],[WAZ2]]/39)/IF(Tabelle132[[#This Row],[SPLIT]]="YES",2,1)</f>
        <v>1</v>
      </c>
      <c r="X314" s="93">
        <v>5544</v>
      </c>
      <c r="Y31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14" s="21" cm="1">
        <f t="array" ref="Z31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5544</v>
      </c>
      <c r="AA31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14" s="21" cm="1">
        <f t="array" ref="AB31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5544</v>
      </c>
      <c r="AC31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14" s="21" cm="1">
        <f t="array" ref="AD31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5544</v>
      </c>
      <c r="AE31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14" s="21" cm="1">
        <f t="array" ref="AF31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5544</v>
      </c>
      <c r="AG31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14" s="21" cm="1">
        <f t="array" ref="AH31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5544</v>
      </c>
      <c r="AI31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14" s="21" cm="1">
        <f t="array" ref="AJ31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5544</v>
      </c>
      <c r="AK31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14" s="21" cm="1">
        <f t="array" ref="AL31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5544</v>
      </c>
      <c r="AM31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14" s="21" cm="1">
        <f t="array" ref="AN31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5544</v>
      </c>
      <c r="AO31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14" s="21" cm="1">
        <f t="array" ref="AP31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5544</v>
      </c>
      <c r="AQ31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14" s="21" cm="1">
        <f t="array" ref="AR31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5544</v>
      </c>
      <c r="AS31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14" s="21" cm="1">
        <f t="array" ref="AT31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5544</v>
      </c>
      <c r="AU31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14" s="21" cm="1">
        <f t="array" ref="AV31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5544</v>
      </c>
      <c r="AW31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14" s="41">
        <f>SUMIFS(Tabelle132[[#This Row],[FTE 01]:[SAL 12]],Tabelle132[[#Headers],[FTE 01]:[SAL 12]],"*" &amp; "SAL" &amp;"*")</f>
        <v>66528</v>
      </c>
    </row>
    <row r="315" spans="1:50" ht="20.100000000000001" customHeight="1" x14ac:dyDescent="0.25">
      <c r="A315" s="61" t="s">
        <v>342</v>
      </c>
      <c r="B315" s="113" t="s">
        <v>930</v>
      </c>
      <c r="C315" s="62" t="s">
        <v>53</v>
      </c>
      <c r="D315" s="107" t="s">
        <v>1216</v>
      </c>
      <c r="E315" s="108" t="s">
        <v>1216</v>
      </c>
      <c r="F315" s="63">
        <v>1046</v>
      </c>
      <c r="G315" s="111" t="str">
        <f>VLOOKUP(Tabelle132[[#This Row],[CC
(FIBU)]],INDEX!D:E,2,FALSE)</f>
        <v>Abteilung 13</v>
      </c>
      <c r="H315" s="117" t="s">
        <v>1292</v>
      </c>
      <c r="I315" s="64" t="s">
        <v>54</v>
      </c>
      <c r="J315" s="72">
        <v>43164</v>
      </c>
      <c r="K315" s="72"/>
      <c r="L315" s="73"/>
      <c r="M315" s="77">
        <v>2459</v>
      </c>
      <c r="N315" s="104" t="s">
        <v>1855</v>
      </c>
      <c r="O315" s="78">
        <v>43164</v>
      </c>
      <c r="P315" s="80"/>
      <c r="Q315" s="62" t="s">
        <v>55</v>
      </c>
      <c r="R315" s="5" t="str">
        <f ca="1">IF(Tabelle132[[#This Row],[STOPPED
ON]]&lt;&gt;"","STOPPED",IF(AND(Tabelle132[[#This Row],[ACT. VALID
TILL]]&lt;TODAY(),Tabelle132[[#This Row],[ACT. VALID
TILL]]&lt;&gt;""),"INACTIVE",IF(Tabelle132[[#This Row],[Employee]]="NN","RECRUITE",IF(Tabelle132[[#This Row],[ACT. VALID
FROM]]&gt;TODAY(),"INACTIVE","ACTIVE"))))</f>
        <v>ACTIVE</v>
      </c>
      <c r="S315" s="85"/>
      <c r="T315" s="85"/>
      <c r="U315" s="11">
        <f>COUNTIFS(Tabelle2[Function-
No.],Tabelle132[[#This Row],[FUNC.-NO]],Tabelle2[Pers-
No.],Tabelle132[[#This Row],[P-No.]])</f>
        <v>0</v>
      </c>
      <c r="V315" s="89">
        <v>39</v>
      </c>
      <c r="W315" s="11">
        <f>IF(Tabelle132[[#This Row],[WAZ2]]&gt;39,1,Tabelle132[[#This Row],[WAZ2]]/39)/IF(Tabelle132[[#This Row],[SPLIT]]="YES",2,1)</f>
        <v>1</v>
      </c>
      <c r="X315" s="93">
        <v>5483</v>
      </c>
      <c r="Y31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15" s="21" cm="1">
        <f t="array" ref="Z31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5483</v>
      </c>
      <c r="AA31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15" s="21" cm="1">
        <f t="array" ref="AB31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5483</v>
      </c>
      <c r="AC31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15" s="21" cm="1">
        <f t="array" ref="AD31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5483</v>
      </c>
      <c r="AE31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15" s="21" cm="1">
        <f t="array" ref="AF31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5483</v>
      </c>
      <c r="AG31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15" s="21" cm="1">
        <f t="array" ref="AH31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5483</v>
      </c>
      <c r="AI31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15" s="21" cm="1">
        <f t="array" ref="AJ31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5483</v>
      </c>
      <c r="AK31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15" s="21" cm="1">
        <f t="array" ref="AL31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5483</v>
      </c>
      <c r="AM31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15" s="21" cm="1">
        <f t="array" ref="AN31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5483</v>
      </c>
      <c r="AO31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15" s="21" cm="1">
        <f t="array" ref="AP31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5483</v>
      </c>
      <c r="AQ31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15" s="21" cm="1">
        <f t="array" ref="AR31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5483</v>
      </c>
      <c r="AS31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15" s="21" cm="1">
        <f t="array" ref="AT31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5483</v>
      </c>
      <c r="AU31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15" s="21" cm="1">
        <f t="array" ref="AV31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5483</v>
      </c>
      <c r="AW31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15" s="41">
        <f>SUMIFS(Tabelle132[[#This Row],[FTE 01]:[SAL 12]],Tabelle132[[#Headers],[FTE 01]:[SAL 12]],"*" &amp; "SAL" &amp;"*")</f>
        <v>65796</v>
      </c>
    </row>
    <row r="316" spans="1:50" ht="20.100000000000001" customHeight="1" x14ac:dyDescent="0.25">
      <c r="A316" s="61" t="s">
        <v>344</v>
      </c>
      <c r="B316" s="113" t="s">
        <v>930</v>
      </c>
      <c r="C316" s="62" t="s">
        <v>53</v>
      </c>
      <c r="D316" s="107" t="s">
        <v>1216</v>
      </c>
      <c r="E316" s="108" t="s">
        <v>1216</v>
      </c>
      <c r="F316" s="63">
        <v>1046</v>
      </c>
      <c r="G316" s="111" t="str">
        <f>VLOOKUP(Tabelle132[[#This Row],[CC
(FIBU)]],INDEX!D:E,2,FALSE)</f>
        <v>Abteilung 13</v>
      </c>
      <c r="H316" s="117" t="s">
        <v>1309</v>
      </c>
      <c r="I316" s="64" t="s">
        <v>54</v>
      </c>
      <c r="J316" s="72">
        <v>43191</v>
      </c>
      <c r="K316" s="72"/>
      <c r="L316" s="73"/>
      <c r="M316" s="77">
        <v>2469</v>
      </c>
      <c r="N316" s="104" t="s">
        <v>1865</v>
      </c>
      <c r="O316" s="78">
        <v>43191</v>
      </c>
      <c r="P316" s="80"/>
      <c r="Q316" s="62" t="s">
        <v>55</v>
      </c>
      <c r="R316" s="5" t="str">
        <f ca="1">IF(Tabelle132[[#This Row],[STOPPED
ON]]&lt;&gt;"","STOPPED",IF(AND(Tabelle132[[#This Row],[ACT. VALID
TILL]]&lt;TODAY(),Tabelle132[[#This Row],[ACT. VALID
TILL]]&lt;&gt;""),"INACTIVE",IF(Tabelle132[[#This Row],[Employee]]="NN","RECRUITE",IF(Tabelle132[[#This Row],[ACT. VALID
FROM]]&gt;TODAY(),"INACTIVE","ACTIVE"))))</f>
        <v>ACTIVE</v>
      </c>
      <c r="S316" s="85"/>
      <c r="T316" s="85"/>
      <c r="U316" s="11">
        <f>COUNTIFS(Tabelle2[Function-
No.],Tabelle132[[#This Row],[FUNC.-NO]],Tabelle2[Pers-
No.],Tabelle132[[#This Row],[P-No.]])</f>
        <v>0</v>
      </c>
      <c r="V316" s="89">
        <v>39</v>
      </c>
      <c r="W316" s="11">
        <f>IF(Tabelle132[[#This Row],[WAZ2]]&gt;39,1,Tabelle132[[#This Row],[WAZ2]]/39)/IF(Tabelle132[[#This Row],[SPLIT]]="YES",2,1)</f>
        <v>1</v>
      </c>
      <c r="X316" s="93">
        <v>5467</v>
      </c>
      <c r="Y31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16" s="21" cm="1">
        <f t="array" ref="Z31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5467</v>
      </c>
      <c r="AA31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16" s="21" cm="1">
        <f t="array" ref="AB31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5467</v>
      </c>
      <c r="AC31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16" s="21" cm="1">
        <f t="array" ref="AD31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5467</v>
      </c>
      <c r="AE31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16" s="21" cm="1">
        <f t="array" ref="AF31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5467</v>
      </c>
      <c r="AG31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16" s="21" cm="1">
        <f t="array" ref="AH31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5467</v>
      </c>
      <c r="AI31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16" s="21" cm="1">
        <f t="array" ref="AJ31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5467</v>
      </c>
      <c r="AK31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16" s="21" cm="1">
        <f t="array" ref="AL31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5467</v>
      </c>
      <c r="AM31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16" s="21" cm="1">
        <f t="array" ref="AN31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5467</v>
      </c>
      <c r="AO31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16" s="21" cm="1">
        <f t="array" ref="AP31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5467</v>
      </c>
      <c r="AQ31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16" s="21" cm="1">
        <f t="array" ref="AR31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5467</v>
      </c>
      <c r="AS31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16" s="21" cm="1">
        <f t="array" ref="AT31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5467</v>
      </c>
      <c r="AU31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16" s="21" cm="1">
        <f t="array" ref="AV31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5467</v>
      </c>
      <c r="AW31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16" s="41">
        <f>SUMIFS(Tabelle132[[#This Row],[FTE 01]:[SAL 12]],Tabelle132[[#Headers],[FTE 01]:[SAL 12]],"*" &amp; "SAL" &amp;"*")</f>
        <v>65604</v>
      </c>
    </row>
    <row r="317" spans="1:50" ht="20.100000000000001" customHeight="1" x14ac:dyDescent="0.25">
      <c r="A317" s="61" t="s">
        <v>349</v>
      </c>
      <c r="B317" s="113" t="s">
        <v>1041</v>
      </c>
      <c r="C317" s="62" t="s">
        <v>53</v>
      </c>
      <c r="D317" s="107" t="s">
        <v>1216</v>
      </c>
      <c r="E317" s="108" t="s">
        <v>1216</v>
      </c>
      <c r="F317" s="63">
        <v>1046</v>
      </c>
      <c r="G317" s="111" t="str">
        <f>VLOOKUP(Tabelle132[[#This Row],[CC
(FIBU)]],INDEX!D:E,2,FALSE)</f>
        <v>Abteilung 13</v>
      </c>
      <c r="H317" s="117" t="s">
        <v>1309</v>
      </c>
      <c r="I317" s="64" t="s">
        <v>54</v>
      </c>
      <c r="J317" s="72">
        <v>43922</v>
      </c>
      <c r="K317" s="72"/>
      <c r="L317" s="73"/>
      <c r="M317" s="77">
        <v>2655</v>
      </c>
      <c r="N317" s="104" t="s">
        <v>2051</v>
      </c>
      <c r="O317" s="78">
        <v>43922</v>
      </c>
      <c r="P317" s="80"/>
      <c r="Q317" s="62" t="s">
        <v>55</v>
      </c>
      <c r="R317" s="5" t="str">
        <f ca="1">IF(Tabelle132[[#This Row],[STOPPED
ON]]&lt;&gt;"","STOPPED",IF(AND(Tabelle132[[#This Row],[ACT. VALID
TILL]]&lt;TODAY(),Tabelle132[[#This Row],[ACT. VALID
TILL]]&lt;&gt;""),"INACTIVE",IF(Tabelle132[[#This Row],[Employee]]="NN","RECRUITE",IF(Tabelle132[[#This Row],[ACT. VALID
FROM]]&gt;TODAY(),"INACTIVE","ACTIVE"))))</f>
        <v>ACTIVE</v>
      </c>
      <c r="S317" s="85"/>
      <c r="T317" s="85"/>
      <c r="U317" s="11">
        <f>COUNTIFS(Tabelle2[Function-
No.],Tabelle132[[#This Row],[FUNC.-NO]],Tabelle2[Pers-
No.],Tabelle132[[#This Row],[P-No.]])</f>
        <v>0</v>
      </c>
      <c r="V317" s="89">
        <v>39</v>
      </c>
      <c r="W317" s="11">
        <f>IF(Tabelle132[[#This Row],[WAZ2]]&gt;39,1,Tabelle132[[#This Row],[WAZ2]]/39)/IF(Tabelle132[[#This Row],[SPLIT]]="YES",2,1)</f>
        <v>1</v>
      </c>
      <c r="X317" s="93">
        <v>5490</v>
      </c>
      <c r="Y31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17" s="21" cm="1">
        <f t="array" ref="Z31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5490</v>
      </c>
      <c r="AA31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17" s="21" cm="1">
        <f t="array" ref="AB31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5490</v>
      </c>
      <c r="AC31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17" s="21" cm="1">
        <f t="array" ref="AD31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5490</v>
      </c>
      <c r="AE31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17" s="21" cm="1">
        <f t="array" ref="AF31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5490</v>
      </c>
      <c r="AG31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17" s="21" cm="1">
        <f t="array" ref="AH31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5490</v>
      </c>
      <c r="AI31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17" s="21" cm="1">
        <f t="array" ref="AJ31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5490</v>
      </c>
      <c r="AK31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17" s="21" cm="1">
        <f t="array" ref="AL31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5490</v>
      </c>
      <c r="AM31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17" s="21" cm="1">
        <f t="array" ref="AN31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5490</v>
      </c>
      <c r="AO31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17" s="21" cm="1">
        <f t="array" ref="AP31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5490</v>
      </c>
      <c r="AQ31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17" s="21" cm="1">
        <f t="array" ref="AR31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5490</v>
      </c>
      <c r="AS31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17" s="21" cm="1">
        <f t="array" ref="AT31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5490</v>
      </c>
      <c r="AU31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17" s="21" cm="1">
        <f t="array" ref="AV31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5490</v>
      </c>
      <c r="AW31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17" s="41">
        <f>SUMIFS(Tabelle132[[#This Row],[FTE 01]:[SAL 12]],Tabelle132[[#Headers],[FTE 01]:[SAL 12]],"*" &amp; "SAL" &amp;"*")</f>
        <v>65880</v>
      </c>
    </row>
    <row r="318" spans="1:50" ht="20.100000000000001" customHeight="1" x14ac:dyDescent="0.25">
      <c r="A318" s="61" t="s">
        <v>505</v>
      </c>
      <c r="B318" s="113" t="s">
        <v>1148</v>
      </c>
      <c r="C318" s="62" t="s">
        <v>53</v>
      </c>
      <c r="D318" s="107" t="s">
        <v>1216</v>
      </c>
      <c r="E318" s="108" t="s">
        <v>1216</v>
      </c>
      <c r="F318" s="63">
        <v>1046</v>
      </c>
      <c r="G318" s="111" t="str">
        <f>VLOOKUP(Tabelle132[[#This Row],[CC
(FIBU)]],INDEX!D:E,2,FALSE)</f>
        <v>Abteilung 13</v>
      </c>
      <c r="H318" s="117" t="s">
        <v>1292</v>
      </c>
      <c r="I318" s="64" t="s">
        <v>54</v>
      </c>
      <c r="J318" s="72">
        <v>44197</v>
      </c>
      <c r="K318" s="72">
        <v>44469</v>
      </c>
      <c r="L318" s="73"/>
      <c r="M318" s="77">
        <v>2695</v>
      </c>
      <c r="N318" s="104" t="s">
        <v>2091</v>
      </c>
      <c r="O318" s="78">
        <v>44197</v>
      </c>
      <c r="P318" s="80">
        <v>44469</v>
      </c>
      <c r="Q318" s="62" t="s">
        <v>311</v>
      </c>
      <c r="R318" s="5" t="str">
        <f ca="1">IF(Tabelle132[[#This Row],[STOPPED
ON]]&lt;&gt;"","STOPPED",IF(AND(Tabelle132[[#This Row],[ACT. VALID
TILL]]&lt;TODAY(),Tabelle132[[#This Row],[ACT. VALID
TILL]]&lt;&gt;""),"INACTIVE",IF(Tabelle132[[#This Row],[Employee]]="NN","RECRUITE",IF(Tabelle132[[#This Row],[ACT. VALID
FROM]]&gt;TODAY(),"INACTIVE","ACTIVE"))))</f>
        <v>ACTIVE</v>
      </c>
      <c r="S318" s="85"/>
      <c r="T318" s="85"/>
      <c r="U318" s="11">
        <f>COUNTIFS(Tabelle2[Function-
No.],Tabelle132[[#This Row],[FUNC.-NO]],Tabelle2[Pers-
No.],Tabelle132[[#This Row],[P-No.]])</f>
        <v>0</v>
      </c>
      <c r="V318" s="89">
        <v>15</v>
      </c>
      <c r="W318" s="11">
        <f>IF(Tabelle132[[#This Row],[WAZ2]]&gt;39,1,Tabelle132[[#This Row],[WAZ2]]/39)/IF(Tabelle132[[#This Row],[SPLIT]]="YES",2,1)</f>
        <v>0.38461538461538464</v>
      </c>
      <c r="X318" s="93">
        <v>5031</v>
      </c>
      <c r="Y31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318" s="21" cm="1">
        <f t="array" ref="Z31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5031</v>
      </c>
      <c r="AA31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318" s="21" cm="1">
        <f t="array" ref="AB31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5031</v>
      </c>
      <c r="AC31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318" s="21" cm="1">
        <f t="array" ref="AD31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5031</v>
      </c>
      <c r="AE31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318" s="21" cm="1">
        <f t="array" ref="AF31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5031</v>
      </c>
      <c r="AG31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318" s="21" cm="1">
        <f t="array" ref="AH31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5031</v>
      </c>
      <c r="AI31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318" s="21" cm="1">
        <f t="array" ref="AJ31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5031</v>
      </c>
      <c r="AK31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318" s="21" cm="1">
        <f t="array" ref="AL31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31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318" s="21" cm="1">
        <f t="array" ref="AN31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31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318" s="21" cm="1">
        <f t="array" ref="AP31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31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318" s="21" cm="1">
        <f t="array" ref="AR31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31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318" s="21" cm="1">
        <f t="array" ref="AT31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31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318" s="21" cm="1">
        <f t="array" ref="AV31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31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18" s="41">
        <f>SUMIFS(Tabelle132[[#This Row],[FTE 01]:[SAL 12]],Tabelle132[[#Headers],[FTE 01]:[SAL 12]],"*" &amp; "SAL" &amp;"*")</f>
        <v>30186</v>
      </c>
    </row>
    <row r="319" spans="1:50" ht="20.100000000000001" customHeight="1" x14ac:dyDescent="0.25">
      <c r="A319" s="61" t="s">
        <v>346</v>
      </c>
      <c r="B319" s="114" t="s">
        <v>1001</v>
      </c>
      <c r="C319" s="62" t="s">
        <v>53</v>
      </c>
      <c r="D319" s="107" t="s">
        <v>1216</v>
      </c>
      <c r="E319" s="108" t="s">
        <v>1216</v>
      </c>
      <c r="F319" s="63">
        <v>1046</v>
      </c>
      <c r="G319" s="111" t="str">
        <f>VLOOKUP(Tabelle132[[#This Row],[CC
(FIBU)]],INDEX!D:E,2,FALSE)</f>
        <v>Abteilung 13</v>
      </c>
      <c r="H319" s="117" t="s">
        <v>1354</v>
      </c>
      <c r="I319" s="71" t="s">
        <v>54</v>
      </c>
      <c r="J319" s="72">
        <v>44378</v>
      </c>
      <c r="K319" s="72"/>
      <c r="L319" s="73"/>
      <c r="M319" s="77" t="s">
        <v>239</v>
      </c>
      <c r="N319" s="104" t="s">
        <v>240</v>
      </c>
      <c r="O319" s="78">
        <v>44378</v>
      </c>
      <c r="P319" s="80"/>
      <c r="Q319" s="62" t="s">
        <v>55</v>
      </c>
      <c r="R319" s="5" t="str">
        <f ca="1">IF(Tabelle132[[#This Row],[STOPPED
ON]]&lt;&gt;"","STOPPED",IF(AND(Tabelle132[[#This Row],[ACT. VALID
TILL]]&lt;TODAY(),Tabelle132[[#This Row],[ACT. VALID
TILL]]&lt;&gt;""),"INACTIVE",IF(Tabelle132[[#This Row],[Employee]]="NN","RECRUITE",IF(Tabelle132[[#This Row],[ACT. VALID
FROM]]&gt;TODAY(),"INACTIVE","ACTIVE"))))</f>
        <v>RECRUITE</v>
      </c>
      <c r="S319" s="85"/>
      <c r="T319" s="85"/>
      <c r="U319" s="11">
        <f>COUNTIFS(Tabelle2[Function-
No.],Tabelle132[[#This Row],[FUNC.-NO]],Tabelle2[Pers-
No.],Tabelle132[[#This Row],[P-No.]])</f>
        <v>0</v>
      </c>
      <c r="V319" s="89">
        <v>39</v>
      </c>
      <c r="W319" s="11">
        <f>IF(Tabelle132[[#This Row],[WAZ2]]&gt;39,1,Tabelle132[[#This Row],[WAZ2]]/39)/IF(Tabelle132[[#This Row],[SPLIT]]="YES",2,1)</f>
        <v>1</v>
      </c>
      <c r="X319" s="93">
        <v>5559</v>
      </c>
      <c r="Y31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319" s="21" cm="1">
        <f t="array" ref="Z31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31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319" s="21" cm="1">
        <f t="array" ref="AB31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31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319" s="21" cm="1">
        <f t="array" ref="AD31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31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19" s="21" cm="1">
        <f t="array" ref="AF31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5559</v>
      </c>
      <c r="AG31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19" s="21" cm="1">
        <f t="array" ref="AH31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5559</v>
      </c>
      <c r="AI31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19" s="21" cm="1">
        <f t="array" ref="AJ31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5559</v>
      </c>
      <c r="AK31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19" s="21" cm="1">
        <f t="array" ref="AL31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5559</v>
      </c>
      <c r="AM31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19" s="21" cm="1">
        <f t="array" ref="AN31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5559</v>
      </c>
      <c r="AO31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19" s="21" cm="1">
        <f t="array" ref="AP31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5559</v>
      </c>
      <c r="AQ31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19" s="21" cm="1">
        <f t="array" ref="AR31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5559</v>
      </c>
      <c r="AS31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19" s="21" cm="1">
        <f t="array" ref="AT31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5559</v>
      </c>
      <c r="AU31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19" s="21" cm="1">
        <f t="array" ref="AV31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5559</v>
      </c>
      <c r="AW31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19" s="41">
        <f>SUMIFS(Tabelle132[[#This Row],[FTE 01]:[SAL 12]],Tabelle132[[#Headers],[FTE 01]:[SAL 12]],"*" &amp; "SAL" &amp;"*")</f>
        <v>50031</v>
      </c>
    </row>
    <row r="320" spans="1:50" ht="20.100000000000001" customHeight="1" x14ac:dyDescent="0.25">
      <c r="A320" s="61" t="s">
        <v>362</v>
      </c>
      <c r="B320" s="113" t="s">
        <v>1013</v>
      </c>
      <c r="C320" s="62" t="s">
        <v>53</v>
      </c>
      <c r="D320" s="107" t="s">
        <v>1216</v>
      </c>
      <c r="E320" s="108" t="s">
        <v>1216</v>
      </c>
      <c r="F320" s="63">
        <v>1047</v>
      </c>
      <c r="G320" s="111" t="str">
        <f>VLOOKUP(Tabelle132[[#This Row],[CC
(FIBU)]],INDEX!D:E,2,FALSE)</f>
        <v>Abteilung 13</v>
      </c>
      <c r="H320" s="117" t="s">
        <v>1319</v>
      </c>
      <c r="I320" s="64" t="s">
        <v>54</v>
      </c>
      <c r="J320" s="72">
        <v>33909</v>
      </c>
      <c r="K320" s="72"/>
      <c r="L320" s="73"/>
      <c r="M320" s="77">
        <v>2029</v>
      </c>
      <c r="N320" s="104" t="s">
        <v>1425</v>
      </c>
      <c r="O320" s="78">
        <v>33909</v>
      </c>
      <c r="P320" s="80"/>
      <c r="Q320" s="62" t="s">
        <v>55</v>
      </c>
      <c r="R320" s="5" t="str">
        <f ca="1">IF(Tabelle132[[#This Row],[STOPPED
ON]]&lt;&gt;"","STOPPED",IF(AND(Tabelle132[[#This Row],[ACT. VALID
TILL]]&lt;TODAY(),Tabelle132[[#This Row],[ACT. VALID
TILL]]&lt;&gt;""),"INACTIVE",IF(Tabelle132[[#This Row],[Employee]]="NN","RECRUITE",IF(Tabelle132[[#This Row],[ACT. VALID
FROM]]&gt;TODAY(),"INACTIVE","ACTIVE"))))</f>
        <v>ACTIVE</v>
      </c>
      <c r="S320" s="85"/>
      <c r="T320" s="85"/>
      <c r="U320" s="11">
        <f>COUNTIFS(Tabelle2[Function-
No.],Tabelle132[[#This Row],[FUNC.-NO]],Tabelle2[Pers-
No.],Tabelle132[[#This Row],[P-No.]])</f>
        <v>0</v>
      </c>
      <c r="V320" s="89">
        <v>39</v>
      </c>
      <c r="W320" s="11">
        <f>IF(Tabelle132[[#This Row],[WAZ2]]&gt;39,1,Tabelle132[[#This Row],[WAZ2]]/39)/IF(Tabelle132[[#This Row],[SPLIT]]="YES",2,1)</f>
        <v>1</v>
      </c>
      <c r="X320" s="93">
        <v>5744</v>
      </c>
      <c r="Y32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20" s="21" cm="1">
        <f t="array" ref="Z32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5744</v>
      </c>
      <c r="AA32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20" s="21" cm="1">
        <f t="array" ref="AB32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5744</v>
      </c>
      <c r="AC32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20" s="21" cm="1">
        <f t="array" ref="AD32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5744</v>
      </c>
      <c r="AE32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20" s="21" cm="1">
        <f t="array" ref="AF32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5744</v>
      </c>
      <c r="AG32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20" s="21" cm="1">
        <f t="array" ref="AH32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5744</v>
      </c>
      <c r="AI32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20" s="21" cm="1">
        <f t="array" ref="AJ32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5744</v>
      </c>
      <c r="AK32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20" s="21" cm="1">
        <f t="array" ref="AL32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5744</v>
      </c>
      <c r="AM32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20" s="21" cm="1">
        <f t="array" ref="AN32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5744</v>
      </c>
      <c r="AO32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20" s="21" cm="1">
        <f t="array" ref="AP32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5744</v>
      </c>
      <c r="AQ32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20" s="21" cm="1">
        <f t="array" ref="AR32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5744</v>
      </c>
      <c r="AS32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20" s="21" cm="1">
        <f t="array" ref="AT32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5744</v>
      </c>
      <c r="AU32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20" s="21" cm="1">
        <f t="array" ref="AV32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5744</v>
      </c>
      <c r="AW32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20" s="41">
        <f>SUMIFS(Tabelle132[[#This Row],[FTE 01]:[SAL 12]],Tabelle132[[#Headers],[FTE 01]:[SAL 12]],"*" &amp; "SAL" &amp;"*")</f>
        <v>68928</v>
      </c>
    </row>
    <row r="321" spans="1:50" ht="20.100000000000001" customHeight="1" x14ac:dyDescent="0.25">
      <c r="A321" s="61" t="s">
        <v>370</v>
      </c>
      <c r="B321" s="113" t="s">
        <v>1072</v>
      </c>
      <c r="C321" s="62" t="s">
        <v>53</v>
      </c>
      <c r="D321" s="107" t="s">
        <v>1216</v>
      </c>
      <c r="E321" s="108" t="s">
        <v>1216</v>
      </c>
      <c r="F321" s="63">
        <v>1047</v>
      </c>
      <c r="G321" s="111" t="str">
        <f>VLOOKUP(Tabelle132[[#This Row],[CC
(FIBU)]],INDEX!D:E,2,FALSE)</f>
        <v>Abteilung 13</v>
      </c>
      <c r="H321" s="117" t="s">
        <v>1359</v>
      </c>
      <c r="I321" s="64" t="s">
        <v>54</v>
      </c>
      <c r="J321" s="72">
        <v>34554</v>
      </c>
      <c r="K321" s="72"/>
      <c r="L321" s="73"/>
      <c r="M321" s="77">
        <v>2034</v>
      </c>
      <c r="N321" s="104" t="s">
        <v>1430</v>
      </c>
      <c r="O321" s="78">
        <v>34554</v>
      </c>
      <c r="P321" s="80"/>
      <c r="Q321" s="62" t="s">
        <v>55</v>
      </c>
      <c r="R321" s="5" t="str">
        <f ca="1">IF(Tabelle132[[#This Row],[STOPPED
ON]]&lt;&gt;"","STOPPED",IF(AND(Tabelle132[[#This Row],[ACT. VALID
TILL]]&lt;TODAY(),Tabelle132[[#This Row],[ACT. VALID
TILL]]&lt;&gt;""),"INACTIVE",IF(Tabelle132[[#This Row],[Employee]]="NN","RECRUITE",IF(Tabelle132[[#This Row],[ACT. VALID
FROM]]&gt;TODAY(),"INACTIVE","ACTIVE"))))</f>
        <v>ACTIVE</v>
      </c>
      <c r="S321" s="85"/>
      <c r="T321" s="85"/>
      <c r="U321" s="11">
        <f>COUNTIFS(Tabelle2[Function-
No.],Tabelle132[[#This Row],[FUNC.-NO]],Tabelle2[Pers-
No.],Tabelle132[[#This Row],[P-No.]])</f>
        <v>0</v>
      </c>
      <c r="V321" s="89">
        <v>39</v>
      </c>
      <c r="W321" s="11">
        <f>IF(Tabelle132[[#This Row],[WAZ2]]&gt;39,1,Tabelle132[[#This Row],[WAZ2]]/39)/IF(Tabelle132[[#This Row],[SPLIT]]="YES",2,1)</f>
        <v>1</v>
      </c>
      <c r="X321" s="93">
        <v>5737</v>
      </c>
      <c r="Y32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21" s="21" cm="1">
        <f t="array" ref="Z32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5737</v>
      </c>
      <c r="AA32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21" s="21" cm="1">
        <f t="array" ref="AB32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5737</v>
      </c>
      <c r="AC32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21" s="21" cm="1">
        <f t="array" ref="AD32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5737</v>
      </c>
      <c r="AE32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21" s="21" cm="1">
        <f t="array" ref="AF32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5737</v>
      </c>
      <c r="AG32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21" s="21" cm="1">
        <f t="array" ref="AH32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5737</v>
      </c>
      <c r="AI32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21" s="21" cm="1">
        <f t="array" ref="AJ32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5737</v>
      </c>
      <c r="AK32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21" s="21" cm="1">
        <f t="array" ref="AL32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5737</v>
      </c>
      <c r="AM32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21" s="21" cm="1">
        <f t="array" ref="AN32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5737</v>
      </c>
      <c r="AO32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21" s="21" cm="1">
        <f t="array" ref="AP32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5737</v>
      </c>
      <c r="AQ32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21" s="21" cm="1">
        <f t="array" ref="AR32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5737</v>
      </c>
      <c r="AS32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21" s="21" cm="1">
        <f t="array" ref="AT32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5737</v>
      </c>
      <c r="AU32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21" s="21" cm="1">
        <f t="array" ref="AV32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5737</v>
      </c>
      <c r="AW32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21" s="41">
        <f>SUMIFS(Tabelle132[[#This Row],[FTE 01]:[SAL 12]],Tabelle132[[#Headers],[FTE 01]:[SAL 12]],"*" &amp; "SAL" &amp;"*")</f>
        <v>68844</v>
      </c>
    </row>
    <row r="322" spans="1:50" ht="20.100000000000001" customHeight="1" x14ac:dyDescent="0.25">
      <c r="A322" s="61" t="s">
        <v>366</v>
      </c>
      <c r="B322" s="113" t="s">
        <v>1044</v>
      </c>
      <c r="C322" s="62" t="s">
        <v>53</v>
      </c>
      <c r="D322" s="107" t="s">
        <v>1216</v>
      </c>
      <c r="E322" s="108" t="s">
        <v>1216</v>
      </c>
      <c r="F322" s="63">
        <v>1047</v>
      </c>
      <c r="G322" s="111" t="str">
        <f>VLOOKUP(Tabelle132[[#This Row],[CC
(FIBU)]],INDEX!D:E,2,FALSE)</f>
        <v>Abteilung 13</v>
      </c>
      <c r="H322" s="117" t="s">
        <v>1319</v>
      </c>
      <c r="I322" s="64" t="s">
        <v>54</v>
      </c>
      <c r="J322" s="72">
        <v>35186</v>
      </c>
      <c r="K322" s="72"/>
      <c r="L322" s="73"/>
      <c r="M322" s="77">
        <v>2045</v>
      </c>
      <c r="N322" s="104" t="s">
        <v>1441</v>
      </c>
      <c r="O322" s="78">
        <v>35186</v>
      </c>
      <c r="P322" s="80"/>
      <c r="Q322" s="62" t="s">
        <v>55</v>
      </c>
      <c r="R322" s="5" t="str">
        <f ca="1">IF(Tabelle132[[#This Row],[STOPPED
ON]]&lt;&gt;"","STOPPED",IF(AND(Tabelle132[[#This Row],[ACT. VALID
TILL]]&lt;TODAY(),Tabelle132[[#This Row],[ACT. VALID
TILL]]&lt;&gt;""),"INACTIVE",IF(Tabelle132[[#This Row],[Employee]]="NN","RECRUITE",IF(Tabelle132[[#This Row],[ACT. VALID
FROM]]&gt;TODAY(),"INACTIVE","ACTIVE"))))</f>
        <v>ACTIVE</v>
      </c>
      <c r="S322" s="85"/>
      <c r="T322" s="85"/>
      <c r="U322" s="11">
        <f>COUNTIFS(Tabelle2[Function-
No.],Tabelle132[[#This Row],[FUNC.-NO]],Tabelle2[Pers-
No.],Tabelle132[[#This Row],[P-No.]])</f>
        <v>0</v>
      </c>
      <c r="V322" s="89">
        <v>39</v>
      </c>
      <c r="W322" s="11">
        <f>IF(Tabelle132[[#This Row],[WAZ2]]&gt;39,1,Tabelle132[[#This Row],[WAZ2]]/39)/IF(Tabelle132[[#This Row],[SPLIT]]="YES",2,1)</f>
        <v>1</v>
      </c>
      <c r="X322" s="93">
        <v>5644</v>
      </c>
      <c r="Y32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22" s="21" cm="1">
        <f t="array" ref="Z32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5644</v>
      </c>
      <c r="AA32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22" s="21" cm="1">
        <f t="array" ref="AB32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5644</v>
      </c>
      <c r="AC32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22" s="21" cm="1">
        <f t="array" ref="AD32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5644</v>
      </c>
      <c r="AE32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22" s="21" cm="1">
        <f t="array" ref="AF32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5644</v>
      </c>
      <c r="AG32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22" s="21" cm="1">
        <f t="array" ref="AH32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5644</v>
      </c>
      <c r="AI32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22" s="21" cm="1">
        <f t="array" ref="AJ32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5644</v>
      </c>
      <c r="AK32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22" s="21" cm="1">
        <f t="array" ref="AL32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5644</v>
      </c>
      <c r="AM32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22" s="21" cm="1">
        <f t="array" ref="AN32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5644</v>
      </c>
      <c r="AO32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22" s="21" cm="1">
        <f t="array" ref="AP32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5644</v>
      </c>
      <c r="AQ32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22" s="21" cm="1">
        <f t="array" ref="AR32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5644</v>
      </c>
      <c r="AS32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22" s="21" cm="1">
        <f t="array" ref="AT32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5644</v>
      </c>
      <c r="AU32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22" s="21" cm="1">
        <f t="array" ref="AV32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5644</v>
      </c>
      <c r="AW32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22" s="41">
        <f>SUMIFS(Tabelle132[[#This Row],[FTE 01]:[SAL 12]],Tabelle132[[#Headers],[FTE 01]:[SAL 12]],"*" &amp; "SAL" &amp;"*")</f>
        <v>67728</v>
      </c>
    </row>
    <row r="323" spans="1:50" ht="20.100000000000001" customHeight="1" x14ac:dyDescent="0.25">
      <c r="A323" s="61" t="s">
        <v>358</v>
      </c>
      <c r="B323" s="113" t="s">
        <v>926</v>
      </c>
      <c r="C323" s="62" t="s">
        <v>53</v>
      </c>
      <c r="D323" s="107" t="s">
        <v>1216</v>
      </c>
      <c r="E323" s="108" t="s">
        <v>1216</v>
      </c>
      <c r="F323" s="63">
        <v>1047</v>
      </c>
      <c r="G323" s="111" t="str">
        <f>VLOOKUP(Tabelle132[[#This Row],[CC
(FIBU)]],INDEX!D:E,2,FALSE)</f>
        <v>Abteilung 13</v>
      </c>
      <c r="H323" s="117" t="s">
        <v>1359</v>
      </c>
      <c r="I323" s="64" t="s">
        <v>54</v>
      </c>
      <c r="J323" s="72">
        <v>35735</v>
      </c>
      <c r="K323" s="72"/>
      <c r="L323" s="73"/>
      <c r="M323" s="77">
        <v>2050</v>
      </c>
      <c r="N323" s="104" t="s">
        <v>1446</v>
      </c>
      <c r="O323" s="78">
        <v>35735</v>
      </c>
      <c r="P323" s="80"/>
      <c r="Q323" s="62" t="s">
        <v>55</v>
      </c>
      <c r="R323" s="5" t="str">
        <f ca="1">IF(Tabelle132[[#This Row],[STOPPED
ON]]&lt;&gt;"","STOPPED",IF(AND(Tabelle132[[#This Row],[ACT. VALID
TILL]]&lt;TODAY(),Tabelle132[[#This Row],[ACT. VALID
TILL]]&lt;&gt;""),"INACTIVE",IF(Tabelle132[[#This Row],[Employee]]="NN","RECRUITE",IF(Tabelle132[[#This Row],[ACT. VALID
FROM]]&gt;TODAY(),"INACTIVE","ACTIVE"))))</f>
        <v>ACTIVE</v>
      </c>
      <c r="S323" s="85"/>
      <c r="T323" s="85"/>
      <c r="U323" s="11">
        <f>COUNTIFS(Tabelle2[Function-
No.],Tabelle132[[#This Row],[FUNC.-NO]],Tabelle2[Pers-
No.],Tabelle132[[#This Row],[P-No.]])</f>
        <v>0</v>
      </c>
      <c r="V323" s="89">
        <v>39</v>
      </c>
      <c r="W323" s="11">
        <f>IF(Tabelle132[[#This Row],[WAZ2]]&gt;39,1,Tabelle132[[#This Row],[WAZ2]]/39)/IF(Tabelle132[[#This Row],[SPLIT]]="YES",2,1)</f>
        <v>1</v>
      </c>
      <c r="X323" s="93">
        <v>5623</v>
      </c>
      <c r="Y32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23" s="21" cm="1">
        <f t="array" ref="Z32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5623</v>
      </c>
      <c r="AA32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23" s="21" cm="1">
        <f t="array" ref="AB32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5623</v>
      </c>
      <c r="AC32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23" s="21" cm="1">
        <f t="array" ref="AD32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5623</v>
      </c>
      <c r="AE32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23" s="21" cm="1">
        <f t="array" ref="AF32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5623</v>
      </c>
      <c r="AG32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23" s="21" cm="1">
        <f t="array" ref="AH32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5623</v>
      </c>
      <c r="AI32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23" s="21" cm="1">
        <f t="array" ref="AJ32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5623</v>
      </c>
      <c r="AK32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23" s="21" cm="1">
        <f t="array" ref="AL32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5623</v>
      </c>
      <c r="AM32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23" s="21" cm="1">
        <f t="array" ref="AN32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5623</v>
      </c>
      <c r="AO32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23" s="21" cm="1">
        <f t="array" ref="AP32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5623</v>
      </c>
      <c r="AQ32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23" s="21" cm="1">
        <f t="array" ref="AR32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5623</v>
      </c>
      <c r="AS32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23" s="21" cm="1">
        <f t="array" ref="AT32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5623</v>
      </c>
      <c r="AU32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23" s="21" cm="1">
        <f t="array" ref="AV32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5623</v>
      </c>
      <c r="AW32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23" s="41">
        <f>SUMIFS(Tabelle132[[#This Row],[FTE 01]:[SAL 12]],Tabelle132[[#Headers],[FTE 01]:[SAL 12]],"*" &amp; "SAL" &amp;"*")</f>
        <v>67476</v>
      </c>
    </row>
    <row r="324" spans="1:50" ht="20.100000000000001" customHeight="1" x14ac:dyDescent="0.25">
      <c r="A324" s="61" t="s">
        <v>364</v>
      </c>
      <c r="B324" s="113" t="s">
        <v>1042</v>
      </c>
      <c r="C324" s="62" t="s">
        <v>53</v>
      </c>
      <c r="D324" s="107" t="s">
        <v>1216</v>
      </c>
      <c r="E324" s="108" t="s">
        <v>1216</v>
      </c>
      <c r="F324" s="63">
        <v>1047</v>
      </c>
      <c r="G324" s="111" t="str">
        <f>VLOOKUP(Tabelle132[[#This Row],[CC
(FIBU)]],INDEX!D:E,2,FALSE)</f>
        <v>Abteilung 13</v>
      </c>
      <c r="H324" s="117" t="s">
        <v>1359</v>
      </c>
      <c r="I324" s="64" t="s">
        <v>54</v>
      </c>
      <c r="J324" s="72">
        <v>37578</v>
      </c>
      <c r="K324" s="72"/>
      <c r="L324" s="73"/>
      <c r="M324" s="77">
        <v>2093</v>
      </c>
      <c r="N324" s="104" t="s">
        <v>1489</v>
      </c>
      <c r="O324" s="78">
        <v>37578</v>
      </c>
      <c r="P324" s="80"/>
      <c r="Q324" s="62" t="s">
        <v>55</v>
      </c>
      <c r="R324" s="5" t="str">
        <f ca="1">IF(Tabelle132[[#This Row],[STOPPED
ON]]&lt;&gt;"","STOPPED",IF(AND(Tabelle132[[#This Row],[ACT. VALID
TILL]]&lt;TODAY(),Tabelle132[[#This Row],[ACT. VALID
TILL]]&lt;&gt;""),"INACTIVE",IF(Tabelle132[[#This Row],[Employee]]="NN","RECRUITE",IF(Tabelle132[[#This Row],[ACT. VALID
FROM]]&gt;TODAY(),"INACTIVE","ACTIVE"))))</f>
        <v>ACTIVE</v>
      </c>
      <c r="S324" s="85"/>
      <c r="T324" s="85"/>
      <c r="U324" s="11">
        <f>COUNTIFS(Tabelle2[Function-
No.],Tabelle132[[#This Row],[FUNC.-NO]],Tabelle2[Pers-
No.],Tabelle132[[#This Row],[P-No.]])</f>
        <v>0</v>
      </c>
      <c r="V324" s="89">
        <v>39</v>
      </c>
      <c r="W324" s="11">
        <f>IF(Tabelle132[[#This Row],[WAZ2]]&gt;39,1,Tabelle132[[#This Row],[WAZ2]]/39)/IF(Tabelle132[[#This Row],[SPLIT]]="YES",2,1)</f>
        <v>1</v>
      </c>
      <c r="X324" s="93">
        <v>5609</v>
      </c>
      <c r="Y32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24" s="21" cm="1">
        <f t="array" ref="Z32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5609</v>
      </c>
      <c r="AA32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24" s="21" cm="1">
        <f t="array" ref="AB32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5609</v>
      </c>
      <c r="AC32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24" s="21" cm="1">
        <f t="array" ref="AD32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5609</v>
      </c>
      <c r="AE32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24" s="21" cm="1">
        <f t="array" ref="AF32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5609</v>
      </c>
      <c r="AG32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24" s="21" cm="1">
        <f t="array" ref="AH32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5609</v>
      </c>
      <c r="AI32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24" s="21" cm="1">
        <f t="array" ref="AJ32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5609</v>
      </c>
      <c r="AK32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24" s="21" cm="1">
        <f t="array" ref="AL32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5609</v>
      </c>
      <c r="AM32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24" s="21" cm="1">
        <f t="array" ref="AN32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5609</v>
      </c>
      <c r="AO32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24" s="21" cm="1">
        <f t="array" ref="AP32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5609</v>
      </c>
      <c r="AQ32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24" s="21" cm="1">
        <f t="array" ref="AR32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5609</v>
      </c>
      <c r="AS32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24" s="21" cm="1">
        <f t="array" ref="AT32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5609</v>
      </c>
      <c r="AU32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24" s="21" cm="1">
        <f t="array" ref="AV32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5609</v>
      </c>
      <c r="AW32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24" s="41">
        <f>SUMIFS(Tabelle132[[#This Row],[FTE 01]:[SAL 12]],Tabelle132[[#Headers],[FTE 01]:[SAL 12]],"*" &amp; "SAL" &amp;"*")</f>
        <v>67308</v>
      </c>
    </row>
    <row r="325" spans="1:50" ht="20.100000000000001" customHeight="1" x14ac:dyDescent="0.25">
      <c r="A325" s="61" t="s">
        <v>354</v>
      </c>
      <c r="B325" s="113" t="s">
        <v>910</v>
      </c>
      <c r="C325" s="62" t="s">
        <v>53</v>
      </c>
      <c r="D325" s="107" t="s">
        <v>1216</v>
      </c>
      <c r="E325" s="108" t="s">
        <v>1216</v>
      </c>
      <c r="F325" s="63">
        <v>1047</v>
      </c>
      <c r="G325" s="111" t="str">
        <f>VLOOKUP(Tabelle132[[#This Row],[CC
(FIBU)]],INDEX!D:E,2,FALSE)</f>
        <v>Abteilung 13</v>
      </c>
      <c r="H325" s="117" t="s">
        <v>1359</v>
      </c>
      <c r="I325" s="64" t="s">
        <v>54</v>
      </c>
      <c r="J325" s="72">
        <v>39722</v>
      </c>
      <c r="K325" s="72"/>
      <c r="L325" s="73"/>
      <c r="M325" s="77">
        <v>2154</v>
      </c>
      <c r="N325" s="104" t="s">
        <v>1550</v>
      </c>
      <c r="O325" s="78">
        <v>39722</v>
      </c>
      <c r="P325" s="80"/>
      <c r="Q325" s="62" t="s">
        <v>55</v>
      </c>
      <c r="R325" s="5" t="str">
        <f ca="1">IF(Tabelle132[[#This Row],[STOPPED
ON]]&lt;&gt;"","STOPPED",IF(AND(Tabelle132[[#This Row],[ACT. VALID
TILL]]&lt;TODAY(),Tabelle132[[#This Row],[ACT. VALID
TILL]]&lt;&gt;""),"INACTIVE",IF(Tabelle132[[#This Row],[Employee]]="NN","RECRUITE",IF(Tabelle132[[#This Row],[ACT. VALID
FROM]]&gt;TODAY(),"INACTIVE","ACTIVE"))))</f>
        <v>ACTIVE</v>
      </c>
      <c r="S325" s="85"/>
      <c r="T325" s="85"/>
      <c r="U325" s="11">
        <f>COUNTIFS(Tabelle2[Function-
No.],Tabelle132[[#This Row],[FUNC.-NO]],Tabelle2[Pers-
No.],Tabelle132[[#This Row],[P-No.]])</f>
        <v>0</v>
      </c>
      <c r="V325" s="89">
        <v>39</v>
      </c>
      <c r="W325" s="11">
        <f>IF(Tabelle132[[#This Row],[WAZ2]]&gt;39,1,Tabelle132[[#This Row],[WAZ2]]/39)/IF(Tabelle132[[#This Row],[SPLIT]]="YES",2,1)</f>
        <v>1</v>
      </c>
      <c r="X325" s="93">
        <v>5660</v>
      </c>
      <c r="Y32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25" s="21" cm="1">
        <f t="array" ref="Z32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5660</v>
      </c>
      <c r="AA32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25" s="21" cm="1">
        <f t="array" ref="AB32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5660</v>
      </c>
      <c r="AC32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25" s="21" cm="1">
        <f t="array" ref="AD32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5660</v>
      </c>
      <c r="AE32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25" s="21" cm="1">
        <f t="array" ref="AF32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5660</v>
      </c>
      <c r="AG32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25" s="21" cm="1">
        <f t="array" ref="AH32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5660</v>
      </c>
      <c r="AI32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25" s="21" cm="1">
        <f t="array" ref="AJ32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5660</v>
      </c>
      <c r="AK32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25" s="21" cm="1">
        <f t="array" ref="AL32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5660</v>
      </c>
      <c r="AM32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25" s="21" cm="1">
        <f t="array" ref="AN32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5660</v>
      </c>
      <c r="AO32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25" s="21" cm="1">
        <f t="array" ref="AP32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5660</v>
      </c>
      <c r="AQ32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25" s="21" cm="1">
        <f t="array" ref="AR32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5660</v>
      </c>
      <c r="AS32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25" s="21" cm="1">
        <f t="array" ref="AT32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5660</v>
      </c>
      <c r="AU32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25" s="21" cm="1">
        <f t="array" ref="AV32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5660</v>
      </c>
      <c r="AW32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25" s="41">
        <f>SUMIFS(Tabelle132[[#This Row],[FTE 01]:[SAL 12]],Tabelle132[[#Headers],[FTE 01]:[SAL 12]],"*" &amp; "SAL" &amp;"*")</f>
        <v>67920</v>
      </c>
    </row>
    <row r="326" spans="1:50" ht="20.100000000000001" customHeight="1" x14ac:dyDescent="0.25">
      <c r="A326" s="61" t="s">
        <v>361</v>
      </c>
      <c r="B326" s="113" t="s">
        <v>930</v>
      </c>
      <c r="C326" s="62" t="s">
        <v>53</v>
      </c>
      <c r="D326" s="107" t="s">
        <v>1216</v>
      </c>
      <c r="E326" s="108" t="s">
        <v>1216</v>
      </c>
      <c r="F326" s="63">
        <v>1047</v>
      </c>
      <c r="G326" s="111" t="str">
        <f>VLOOKUP(Tabelle132[[#This Row],[CC
(FIBU)]],INDEX!D:E,2,FALSE)</f>
        <v>Abteilung 13</v>
      </c>
      <c r="H326" s="117" t="s">
        <v>1359</v>
      </c>
      <c r="I326" s="64" t="s">
        <v>54</v>
      </c>
      <c r="J326" s="72">
        <v>40544</v>
      </c>
      <c r="K326" s="72"/>
      <c r="L326" s="73"/>
      <c r="M326" s="77">
        <v>2170</v>
      </c>
      <c r="N326" s="104" t="s">
        <v>1566</v>
      </c>
      <c r="O326" s="78">
        <v>40544</v>
      </c>
      <c r="P326" s="80"/>
      <c r="Q326" s="62" t="s">
        <v>55</v>
      </c>
      <c r="R326" s="5" t="str">
        <f ca="1">IF(Tabelle132[[#This Row],[STOPPED
ON]]&lt;&gt;"","STOPPED",IF(AND(Tabelle132[[#This Row],[ACT. VALID
TILL]]&lt;TODAY(),Tabelle132[[#This Row],[ACT. VALID
TILL]]&lt;&gt;""),"INACTIVE",IF(Tabelle132[[#This Row],[Employee]]="NN","RECRUITE",IF(Tabelle132[[#This Row],[ACT. VALID
FROM]]&gt;TODAY(),"INACTIVE","ACTIVE"))))</f>
        <v>ACTIVE</v>
      </c>
      <c r="S326" s="85"/>
      <c r="T326" s="85"/>
      <c r="U326" s="11">
        <f>COUNTIFS(Tabelle2[Function-
No.],Tabelle132[[#This Row],[FUNC.-NO]],Tabelle2[Pers-
No.],Tabelle132[[#This Row],[P-No.]])</f>
        <v>0</v>
      </c>
      <c r="V326" s="89">
        <v>39</v>
      </c>
      <c r="W326" s="11">
        <f>IF(Tabelle132[[#This Row],[WAZ2]]&gt;39,1,Tabelle132[[#This Row],[WAZ2]]/39)/IF(Tabelle132[[#This Row],[SPLIT]]="YES",2,1)</f>
        <v>1</v>
      </c>
      <c r="X326" s="93">
        <v>5635</v>
      </c>
      <c r="Y32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26" s="21" cm="1">
        <f t="array" ref="Z32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5635</v>
      </c>
      <c r="AA32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26" s="21" cm="1">
        <f t="array" ref="AB32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5635</v>
      </c>
      <c r="AC32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26" s="21" cm="1">
        <f t="array" ref="AD32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5635</v>
      </c>
      <c r="AE32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26" s="21" cm="1">
        <f t="array" ref="AF32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5635</v>
      </c>
      <c r="AG32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26" s="21" cm="1">
        <f t="array" ref="AH32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5635</v>
      </c>
      <c r="AI32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26" s="21" cm="1">
        <f t="array" ref="AJ32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5635</v>
      </c>
      <c r="AK32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26" s="21" cm="1">
        <f t="array" ref="AL32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5635</v>
      </c>
      <c r="AM32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26" s="21" cm="1">
        <f t="array" ref="AN32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5635</v>
      </c>
      <c r="AO32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26" s="21" cm="1">
        <f t="array" ref="AP32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5635</v>
      </c>
      <c r="AQ32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26" s="21" cm="1">
        <f t="array" ref="AR32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5635</v>
      </c>
      <c r="AS32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26" s="21" cm="1">
        <f t="array" ref="AT32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5635</v>
      </c>
      <c r="AU32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26" s="21" cm="1">
        <f t="array" ref="AV32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5635</v>
      </c>
      <c r="AW32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26" s="41">
        <f>SUMIFS(Tabelle132[[#This Row],[FTE 01]:[SAL 12]],Tabelle132[[#Headers],[FTE 01]:[SAL 12]],"*" &amp; "SAL" &amp;"*")</f>
        <v>67620</v>
      </c>
    </row>
    <row r="327" spans="1:50" ht="20.100000000000001" customHeight="1" x14ac:dyDescent="0.25">
      <c r="A327" s="61" t="s">
        <v>365</v>
      </c>
      <c r="B327" s="113" t="s">
        <v>1043</v>
      </c>
      <c r="C327" s="62" t="s">
        <v>53</v>
      </c>
      <c r="D327" s="107" t="s">
        <v>1216</v>
      </c>
      <c r="E327" s="108" t="s">
        <v>1216</v>
      </c>
      <c r="F327" s="63">
        <v>1047</v>
      </c>
      <c r="G327" s="111" t="str">
        <f>VLOOKUP(Tabelle132[[#This Row],[CC
(FIBU)]],INDEX!D:E,2,FALSE)</f>
        <v>Abteilung 13</v>
      </c>
      <c r="H327" s="117" t="s">
        <v>1319</v>
      </c>
      <c r="I327" s="64" t="s">
        <v>54</v>
      </c>
      <c r="J327" s="72">
        <v>40617</v>
      </c>
      <c r="K327" s="72"/>
      <c r="L327" s="73"/>
      <c r="M327" s="77">
        <v>2174</v>
      </c>
      <c r="N327" s="104" t="s">
        <v>1570</v>
      </c>
      <c r="O327" s="78">
        <v>40617</v>
      </c>
      <c r="P327" s="80"/>
      <c r="Q327" s="62" t="s">
        <v>55</v>
      </c>
      <c r="R327" s="5" t="str">
        <f ca="1">IF(Tabelle132[[#This Row],[STOPPED
ON]]&lt;&gt;"","STOPPED",IF(AND(Tabelle132[[#This Row],[ACT. VALID
TILL]]&lt;TODAY(),Tabelle132[[#This Row],[ACT. VALID
TILL]]&lt;&gt;""),"INACTIVE",IF(Tabelle132[[#This Row],[Employee]]="NN","RECRUITE",IF(Tabelle132[[#This Row],[ACT. VALID
FROM]]&gt;TODAY(),"INACTIVE","ACTIVE"))))</f>
        <v>ACTIVE</v>
      </c>
      <c r="S327" s="85"/>
      <c r="T327" s="85"/>
      <c r="U327" s="11">
        <f>COUNTIFS(Tabelle2[Function-
No.],Tabelle132[[#This Row],[FUNC.-NO]],Tabelle2[Pers-
No.],Tabelle132[[#This Row],[P-No.]])</f>
        <v>0</v>
      </c>
      <c r="V327" s="89">
        <v>39</v>
      </c>
      <c r="W327" s="11">
        <f>IF(Tabelle132[[#This Row],[WAZ2]]&gt;39,1,Tabelle132[[#This Row],[WAZ2]]/39)/IF(Tabelle132[[#This Row],[SPLIT]]="YES",2,1)</f>
        <v>1</v>
      </c>
      <c r="X327" s="93">
        <v>5602</v>
      </c>
      <c r="Y32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27" s="21" cm="1">
        <f t="array" ref="Z32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5602</v>
      </c>
      <c r="AA32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27" s="21" cm="1">
        <f t="array" ref="AB32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5602</v>
      </c>
      <c r="AC32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27" s="21" cm="1">
        <f t="array" ref="AD32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5602</v>
      </c>
      <c r="AE32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27" s="21" cm="1">
        <f t="array" ref="AF32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5602</v>
      </c>
      <c r="AG32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27" s="21" cm="1">
        <f t="array" ref="AH32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5602</v>
      </c>
      <c r="AI32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27" s="21" cm="1">
        <f t="array" ref="AJ32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5602</v>
      </c>
      <c r="AK32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27" s="21" cm="1">
        <f t="array" ref="AL32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5602</v>
      </c>
      <c r="AM32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27" s="21" cm="1">
        <f t="array" ref="AN32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5602</v>
      </c>
      <c r="AO32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27" s="21" cm="1">
        <f t="array" ref="AP32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5602</v>
      </c>
      <c r="AQ32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27" s="21" cm="1">
        <f t="array" ref="AR32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5602</v>
      </c>
      <c r="AS32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27" s="21" cm="1">
        <f t="array" ref="AT32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5602</v>
      </c>
      <c r="AU32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27" s="21" cm="1">
        <f t="array" ref="AV32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5602</v>
      </c>
      <c r="AW32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27" s="41">
        <f>SUMIFS(Tabelle132[[#This Row],[FTE 01]:[SAL 12]],Tabelle132[[#Headers],[FTE 01]:[SAL 12]],"*" &amp; "SAL" &amp;"*")</f>
        <v>67224</v>
      </c>
    </row>
    <row r="328" spans="1:50" ht="20.100000000000001" customHeight="1" x14ac:dyDescent="0.25">
      <c r="A328" s="61" t="s">
        <v>355</v>
      </c>
      <c r="B328" s="113" t="s">
        <v>926</v>
      </c>
      <c r="C328" s="62" t="s">
        <v>53</v>
      </c>
      <c r="D328" s="107" t="s">
        <v>1216</v>
      </c>
      <c r="E328" s="108" t="s">
        <v>1216</v>
      </c>
      <c r="F328" s="63">
        <v>1047</v>
      </c>
      <c r="G328" s="111" t="str">
        <f>VLOOKUP(Tabelle132[[#This Row],[CC
(FIBU)]],INDEX!D:E,2,FALSE)</f>
        <v>Abteilung 13</v>
      </c>
      <c r="H328" s="117" t="s">
        <v>1282</v>
      </c>
      <c r="I328" s="64" t="s">
        <v>54</v>
      </c>
      <c r="J328" s="72">
        <v>40617</v>
      </c>
      <c r="K328" s="72"/>
      <c r="L328" s="73"/>
      <c r="M328" s="77">
        <v>2175</v>
      </c>
      <c r="N328" s="104" t="s">
        <v>1571</v>
      </c>
      <c r="O328" s="78">
        <v>40617</v>
      </c>
      <c r="P328" s="80"/>
      <c r="Q328" s="62" t="s">
        <v>55</v>
      </c>
      <c r="R328" s="5" t="str">
        <f ca="1">IF(Tabelle132[[#This Row],[STOPPED
ON]]&lt;&gt;"","STOPPED",IF(AND(Tabelle132[[#This Row],[ACT. VALID
TILL]]&lt;TODAY(),Tabelle132[[#This Row],[ACT. VALID
TILL]]&lt;&gt;""),"INACTIVE",IF(Tabelle132[[#This Row],[Employee]]="NN","RECRUITE",IF(Tabelle132[[#This Row],[ACT. VALID
FROM]]&gt;TODAY(),"INACTIVE","ACTIVE"))))</f>
        <v>ACTIVE</v>
      </c>
      <c r="S328" s="85"/>
      <c r="T328" s="85"/>
      <c r="U328" s="11">
        <f>COUNTIFS(Tabelle2[Function-
No.],Tabelle132[[#This Row],[FUNC.-NO]],Tabelle2[Pers-
No.],Tabelle132[[#This Row],[P-No.]])</f>
        <v>1</v>
      </c>
      <c r="V328" s="89">
        <v>39</v>
      </c>
      <c r="W328" s="11">
        <f>IF(Tabelle132[[#This Row],[WAZ2]]&gt;39,1,Tabelle132[[#This Row],[WAZ2]]/39)/IF(Tabelle132[[#This Row],[SPLIT]]="YES",2,1)</f>
        <v>1</v>
      </c>
      <c r="X328" s="93">
        <v>5715</v>
      </c>
      <c r="Y32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28" s="21" cm="1">
        <f t="array" ref="Z32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5715</v>
      </c>
      <c r="AA32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28" s="21" cm="1">
        <f t="array" ref="AB32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5715</v>
      </c>
      <c r="AC32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28" s="21" cm="1">
        <f t="array" ref="AD32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5715</v>
      </c>
      <c r="AE32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28" s="21" cm="1">
        <f t="array" ref="AF32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5715</v>
      </c>
      <c r="AG32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28" s="21" cm="1">
        <f t="array" ref="AH32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5715</v>
      </c>
      <c r="AI32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28" s="21" cm="1">
        <f t="array" ref="AJ32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5715</v>
      </c>
      <c r="AK32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28" s="21" cm="1">
        <f t="array" ref="AL32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5715</v>
      </c>
      <c r="AM32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28" s="21" cm="1">
        <f t="array" ref="AN32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5715</v>
      </c>
      <c r="AO32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28" s="21" cm="1">
        <f t="array" ref="AP32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5715</v>
      </c>
      <c r="AQ32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28" s="21" cm="1">
        <f t="array" ref="AR32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5715</v>
      </c>
      <c r="AS32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28" s="21" cm="1">
        <f t="array" ref="AT32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5715</v>
      </c>
      <c r="AU328" s="36" t="str">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FZ</v>
      </c>
      <c r="AV328" s="21" cm="1">
        <f t="array" ref="AV32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3871.4516129032263</v>
      </c>
      <c r="AW32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28" s="41">
        <f>SUMIFS(Tabelle132[[#This Row],[FTE 01]:[SAL 12]],Tabelle132[[#Headers],[FTE 01]:[SAL 12]],"*" &amp; "SAL" &amp;"*")</f>
        <v>66736.451612903227</v>
      </c>
    </row>
    <row r="329" spans="1:50" ht="20.100000000000001" customHeight="1" x14ac:dyDescent="0.25">
      <c r="A329" s="61" t="s">
        <v>360</v>
      </c>
      <c r="B329" s="113" t="s">
        <v>930</v>
      </c>
      <c r="C329" s="62" t="s">
        <v>53</v>
      </c>
      <c r="D329" s="107" t="s">
        <v>1216</v>
      </c>
      <c r="E329" s="108" t="s">
        <v>1216</v>
      </c>
      <c r="F329" s="63">
        <v>1047</v>
      </c>
      <c r="G329" s="111" t="str">
        <f>VLOOKUP(Tabelle132[[#This Row],[CC
(FIBU)]],INDEX!D:E,2,FALSE)</f>
        <v>Abteilung 13</v>
      </c>
      <c r="H329" s="117" t="s">
        <v>1282</v>
      </c>
      <c r="I329" s="64" t="s">
        <v>54</v>
      </c>
      <c r="J329" s="72">
        <v>40848</v>
      </c>
      <c r="K329" s="72"/>
      <c r="L329" s="73"/>
      <c r="M329" s="77">
        <v>2193</v>
      </c>
      <c r="N329" s="104" t="s">
        <v>1589</v>
      </c>
      <c r="O329" s="78">
        <v>40848</v>
      </c>
      <c r="P329" s="80"/>
      <c r="Q329" s="62" t="s">
        <v>55</v>
      </c>
      <c r="R329" s="5" t="str">
        <f ca="1">IF(Tabelle132[[#This Row],[STOPPED
ON]]&lt;&gt;"","STOPPED",IF(AND(Tabelle132[[#This Row],[ACT. VALID
TILL]]&lt;TODAY(),Tabelle132[[#This Row],[ACT. VALID
TILL]]&lt;&gt;""),"INACTIVE",IF(Tabelle132[[#This Row],[Employee]]="NN","RECRUITE",IF(Tabelle132[[#This Row],[ACT. VALID
FROM]]&gt;TODAY(),"INACTIVE","ACTIVE"))))</f>
        <v>ACTIVE</v>
      </c>
      <c r="S329" s="85"/>
      <c r="T329" s="85"/>
      <c r="U329" s="11">
        <f>COUNTIFS(Tabelle2[Function-
No.],Tabelle132[[#This Row],[FUNC.-NO]],Tabelle2[Pers-
No.],Tabelle132[[#This Row],[P-No.]])</f>
        <v>1</v>
      </c>
      <c r="V329" s="89">
        <v>39</v>
      </c>
      <c r="W329" s="11">
        <f>IF(Tabelle132[[#This Row],[WAZ2]]&gt;39,1,Tabelle132[[#This Row],[WAZ2]]/39)/IF(Tabelle132[[#This Row],[SPLIT]]="YES",2,1)</f>
        <v>1</v>
      </c>
      <c r="X329" s="93">
        <v>5636</v>
      </c>
      <c r="Y32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29" s="21" cm="1">
        <f t="array" ref="Z32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5636</v>
      </c>
      <c r="AA32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29" s="21" cm="1">
        <f t="array" ref="AB32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5636</v>
      </c>
      <c r="AC329"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329" s="21" cm="1">
        <f t="array" ref="AD32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3945.2</v>
      </c>
      <c r="AE32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29" s="21" cm="1">
        <f t="array" ref="AF32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1818.0645161290324</v>
      </c>
      <c r="AG32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29" s="21" cm="1">
        <f t="array" ref="AH32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5636</v>
      </c>
      <c r="AI32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29" s="21" cm="1">
        <f t="array" ref="AJ32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5636</v>
      </c>
      <c r="AK32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29" s="21" cm="1">
        <f t="array" ref="AL32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5636</v>
      </c>
      <c r="AM32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29" s="21" cm="1">
        <f t="array" ref="AN32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5636</v>
      </c>
      <c r="AO32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29" s="21" cm="1">
        <f t="array" ref="AP32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5636</v>
      </c>
      <c r="AQ32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29" s="21" cm="1">
        <f t="array" ref="AR32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5636</v>
      </c>
      <c r="AS32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29" s="21" cm="1">
        <f t="array" ref="AT32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5636</v>
      </c>
      <c r="AU32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29" s="21" cm="1">
        <f t="array" ref="AV32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5636</v>
      </c>
      <c r="AW32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29" s="41">
        <f>SUMIFS(Tabelle132[[#This Row],[FTE 01]:[SAL 12]],Tabelle132[[#Headers],[FTE 01]:[SAL 12]],"*" &amp; "SAL" &amp;"*")</f>
        <v>62123.264516129035</v>
      </c>
    </row>
    <row r="330" spans="1:50" ht="20.100000000000001" customHeight="1" x14ac:dyDescent="0.25">
      <c r="A330" s="61" t="s">
        <v>369</v>
      </c>
      <c r="B330" s="113" t="s">
        <v>1054</v>
      </c>
      <c r="C330" s="62" t="s">
        <v>53</v>
      </c>
      <c r="D330" s="107" t="s">
        <v>1216</v>
      </c>
      <c r="E330" s="108" t="s">
        <v>1216</v>
      </c>
      <c r="F330" s="63">
        <v>1047</v>
      </c>
      <c r="G330" s="111" t="str">
        <f>VLOOKUP(Tabelle132[[#This Row],[CC
(FIBU)]],INDEX!D:E,2,FALSE)</f>
        <v>Abteilung 13</v>
      </c>
      <c r="H330" s="117" t="s">
        <v>1359</v>
      </c>
      <c r="I330" s="64" t="s">
        <v>54</v>
      </c>
      <c r="J330" s="72">
        <v>41061</v>
      </c>
      <c r="K330" s="72"/>
      <c r="L330" s="73"/>
      <c r="M330" s="77">
        <v>2207</v>
      </c>
      <c r="N330" s="104" t="s">
        <v>1603</v>
      </c>
      <c r="O330" s="78">
        <v>41061</v>
      </c>
      <c r="P330" s="80"/>
      <c r="Q330" s="62" t="s">
        <v>55</v>
      </c>
      <c r="R330" s="5" t="str">
        <f ca="1">IF(Tabelle132[[#This Row],[STOPPED
ON]]&lt;&gt;"","STOPPED",IF(AND(Tabelle132[[#This Row],[ACT. VALID
TILL]]&lt;TODAY(),Tabelle132[[#This Row],[ACT. VALID
TILL]]&lt;&gt;""),"INACTIVE",IF(Tabelle132[[#This Row],[Employee]]="NN","RECRUITE",IF(Tabelle132[[#This Row],[ACT. VALID
FROM]]&gt;TODAY(),"INACTIVE","ACTIVE"))))</f>
        <v>ACTIVE</v>
      </c>
      <c r="S330" s="85"/>
      <c r="T330" s="85"/>
      <c r="U330" s="11">
        <f>COUNTIFS(Tabelle2[Function-
No.],Tabelle132[[#This Row],[FUNC.-NO]],Tabelle2[Pers-
No.],Tabelle132[[#This Row],[P-No.]])</f>
        <v>0</v>
      </c>
      <c r="V330" s="89">
        <v>39</v>
      </c>
      <c r="W330" s="11">
        <f>IF(Tabelle132[[#This Row],[WAZ2]]&gt;39,1,Tabelle132[[#This Row],[WAZ2]]/39)/IF(Tabelle132[[#This Row],[SPLIT]]="YES",2,1)</f>
        <v>1</v>
      </c>
      <c r="X330" s="93">
        <v>5621</v>
      </c>
      <c r="Y33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30" s="21" cm="1">
        <f t="array" ref="Z33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5621</v>
      </c>
      <c r="AA33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30" s="21" cm="1">
        <f t="array" ref="AB33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5621</v>
      </c>
      <c r="AC33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30" s="21" cm="1">
        <f t="array" ref="AD33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5621</v>
      </c>
      <c r="AE33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30" s="21" cm="1">
        <f t="array" ref="AF33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5621</v>
      </c>
      <c r="AG33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30" s="21" cm="1">
        <f t="array" ref="AH33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5621</v>
      </c>
      <c r="AI33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30" s="21" cm="1">
        <f t="array" ref="AJ33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5621</v>
      </c>
      <c r="AK33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30" s="21" cm="1">
        <f t="array" ref="AL33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5621</v>
      </c>
      <c r="AM33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30" s="21" cm="1">
        <f t="array" ref="AN33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5621</v>
      </c>
      <c r="AO33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30" s="21" cm="1">
        <f t="array" ref="AP33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5621</v>
      </c>
      <c r="AQ33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30" s="21" cm="1">
        <f t="array" ref="AR33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5621</v>
      </c>
      <c r="AS33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30" s="21" cm="1">
        <f t="array" ref="AT33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5621</v>
      </c>
      <c r="AU33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30" s="21" cm="1">
        <f t="array" ref="AV33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5621</v>
      </c>
      <c r="AW33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30" s="41">
        <f>SUMIFS(Tabelle132[[#This Row],[FTE 01]:[SAL 12]],Tabelle132[[#Headers],[FTE 01]:[SAL 12]],"*" &amp; "SAL" &amp;"*")</f>
        <v>67452</v>
      </c>
    </row>
    <row r="331" spans="1:50" ht="20.100000000000001" customHeight="1" x14ac:dyDescent="0.25">
      <c r="A331" s="61" t="s">
        <v>356</v>
      </c>
      <c r="B331" s="113" t="s">
        <v>926</v>
      </c>
      <c r="C331" s="62" t="s">
        <v>53</v>
      </c>
      <c r="D331" s="107" t="s">
        <v>1216</v>
      </c>
      <c r="E331" s="108" t="s">
        <v>1216</v>
      </c>
      <c r="F331" s="63">
        <v>1047</v>
      </c>
      <c r="G331" s="111" t="str">
        <f>VLOOKUP(Tabelle132[[#This Row],[CC
(FIBU)]],INDEX!D:E,2,FALSE)</f>
        <v>Abteilung 13</v>
      </c>
      <c r="H331" s="117" t="s">
        <v>1319</v>
      </c>
      <c r="I331" s="64" t="s">
        <v>54</v>
      </c>
      <c r="J331" s="72">
        <v>42614</v>
      </c>
      <c r="K331" s="72"/>
      <c r="L331" s="73"/>
      <c r="M331" s="77">
        <v>2370</v>
      </c>
      <c r="N331" s="104" t="s">
        <v>1766</v>
      </c>
      <c r="O331" s="78">
        <v>42614</v>
      </c>
      <c r="P331" s="80"/>
      <c r="Q331" s="62" t="s">
        <v>55</v>
      </c>
      <c r="R331" s="5" t="str">
        <f ca="1">IF(Tabelle132[[#This Row],[STOPPED
ON]]&lt;&gt;"","STOPPED",IF(AND(Tabelle132[[#This Row],[ACT. VALID
TILL]]&lt;TODAY(),Tabelle132[[#This Row],[ACT. VALID
TILL]]&lt;&gt;""),"INACTIVE",IF(Tabelle132[[#This Row],[Employee]]="NN","RECRUITE",IF(Tabelle132[[#This Row],[ACT. VALID
FROM]]&gt;TODAY(),"INACTIVE","ACTIVE"))))</f>
        <v>ACTIVE</v>
      </c>
      <c r="S331" s="85"/>
      <c r="T331" s="85"/>
      <c r="U331" s="11">
        <f>COUNTIFS(Tabelle2[Function-
No.],Tabelle132[[#This Row],[FUNC.-NO]],Tabelle2[Pers-
No.],Tabelle132[[#This Row],[P-No.]])</f>
        <v>0</v>
      </c>
      <c r="V331" s="89">
        <v>39</v>
      </c>
      <c r="W331" s="11">
        <f>IF(Tabelle132[[#This Row],[WAZ2]]&gt;39,1,Tabelle132[[#This Row],[WAZ2]]/39)/IF(Tabelle132[[#This Row],[SPLIT]]="YES",2,1)</f>
        <v>1</v>
      </c>
      <c r="X331" s="93">
        <v>5552</v>
      </c>
      <c r="Y33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31" s="21" cm="1">
        <f t="array" ref="Z33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5552</v>
      </c>
      <c r="AA33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31" s="21" cm="1">
        <f t="array" ref="AB33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5552</v>
      </c>
      <c r="AC33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31" s="21" cm="1">
        <f t="array" ref="AD33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5552</v>
      </c>
      <c r="AE33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31" s="21" cm="1">
        <f t="array" ref="AF33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5552</v>
      </c>
      <c r="AG33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31" s="21" cm="1">
        <f t="array" ref="AH33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5552</v>
      </c>
      <c r="AI33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31" s="21" cm="1">
        <f t="array" ref="AJ33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5552</v>
      </c>
      <c r="AK33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31" s="21" cm="1">
        <f t="array" ref="AL33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5552</v>
      </c>
      <c r="AM33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31" s="21" cm="1">
        <f t="array" ref="AN33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5552</v>
      </c>
      <c r="AO33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31" s="21" cm="1">
        <f t="array" ref="AP33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5552</v>
      </c>
      <c r="AQ33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31" s="21" cm="1">
        <f t="array" ref="AR33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5552</v>
      </c>
      <c r="AS33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31" s="21" cm="1">
        <f t="array" ref="AT33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5552</v>
      </c>
      <c r="AU33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31" s="21" cm="1">
        <f t="array" ref="AV33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5552</v>
      </c>
      <c r="AW33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31" s="41">
        <f>SUMIFS(Tabelle132[[#This Row],[FTE 01]:[SAL 12]],Tabelle132[[#Headers],[FTE 01]:[SAL 12]],"*" &amp; "SAL" &amp;"*")</f>
        <v>66624</v>
      </c>
    </row>
    <row r="332" spans="1:50" ht="20.100000000000001" customHeight="1" x14ac:dyDescent="0.25">
      <c r="A332" s="61" t="s">
        <v>357</v>
      </c>
      <c r="B332" s="113" t="s">
        <v>926</v>
      </c>
      <c r="C332" s="62" t="s">
        <v>53</v>
      </c>
      <c r="D332" s="107" t="s">
        <v>1216</v>
      </c>
      <c r="E332" s="108" t="s">
        <v>1216</v>
      </c>
      <c r="F332" s="63">
        <v>1047</v>
      </c>
      <c r="G332" s="111" t="str">
        <f>VLOOKUP(Tabelle132[[#This Row],[CC
(FIBU)]],INDEX!D:E,2,FALSE)</f>
        <v>Abteilung 13</v>
      </c>
      <c r="H332" s="117" t="s">
        <v>1319</v>
      </c>
      <c r="I332" s="64" t="s">
        <v>54</v>
      </c>
      <c r="J332" s="72">
        <v>42628</v>
      </c>
      <c r="K332" s="72"/>
      <c r="L332" s="73"/>
      <c r="M332" s="77">
        <v>2372</v>
      </c>
      <c r="N332" s="104" t="s">
        <v>1768</v>
      </c>
      <c r="O332" s="78">
        <v>42628</v>
      </c>
      <c r="P332" s="80"/>
      <c r="Q332" s="62" t="s">
        <v>55</v>
      </c>
      <c r="R332" s="5" t="str">
        <f ca="1">IF(Tabelle132[[#This Row],[STOPPED
ON]]&lt;&gt;"","STOPPED",IF(AND(Tabelle132[[#This Row],[ACT. VALID
TILL]]&lt;TODAY(),Tabelle132[[#This Row],[ACT. VALID
TILL]]&lt;&gt;""),"INACTIVE",IF(Tabelle132[[#This Row],[Employee]]="NN","RECRUITE",IF(Tabelle132[[#This Row],[ACT. VALID
FROM]]&gt;TODAY(),"INACTIVE","ACTIVE"))))</f>
        <v>ACTIVE</v>
      </c>
      <c r="S332" s="85"/>
      <c r="T332" s="85"/>
      <c r="U332" s="11">
        <f>COUNTIFS(Tabelle2[Function-
No.],Tabelle132[[#This Row],[FUNC.-NO]],Tabelle2[Pers-
No.],Tabelle132[[#This Row],[P-No.]])</f>
        <v>0</v>
      </c>
      <c r="V332" s="89">
        <v>39</v>
      </c>
      <c r="W332" s="11">
        <f>IF(Tabelle132[[#This Row],[WAZ2]]&gt;39,1,Tabelle132[[#This Row],[WAZ2]]/39)/IF(Tabelle132[[#This Row],[SPLIT]]="YES",2,1)</f>
        <v>1</v>
      </c>
      <c r="X332" s="93">
        <v>5611</v>
      </c>
      <c r="Y33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32" s="21" cm="1">
        <f t="array" ref="Z33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5611</v>
      </c>
      <c r="AA33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32" s="21" cm="1">
        <f t="array" ref="AB33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5611</v>
      </c>
      <c r="AC33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32" s="21" cm="1">
        <f t="array" ref="AD33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5611</v>
      </c>
      <c r="AE33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32" s="21" cm="1">
        <f t="array" ref="AF33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5611</v>
      </c>
      <c r="AG33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32" s="21" cm="1">
        <f t="array" ref="AH33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5611</v>
      </c>
      <c r="AI33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32" s="21" cm="1">
        <f t="array" ref="AJ33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5611</v>
      </c>
      <c r="AK33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32" s="21" cm="1">
        <f t="array" ref="AL33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5611</v>
      </c>
      <c r="AM33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32" s="21" cm="1">
        <f t="array" ref="AN33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5611</v>
      </c>
      <c r="AO33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32" s="21" cm="1">
        <f t="array" ref="AP33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5611</v>
      </c>
      <c r="AQ33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32" s="21" cm="1">
        <f t="array" ref="AR33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5611</v>
      </c>
      <c r="AS33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32" s="21" cm="1">
        <f t="array" ref="AT33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5611</v>
      </c>
      <c r="AU33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32" s="21" cm="1">
        <f t="array" ref="AV33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5611</v>
      </c>
      <c r="AW33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32" s="41">
        <f>SUMIFS(Tabelle132[[#This Row],[FTE 01]:[SAL 12]],Tabelle132[[#Headers],[FTE 01]:[SAL 12]],"*" &amp; "SAL" &amp;"*")</f>
        <v>67332</v>
      </c>
    </row>
    <row r="333" spans="1:50" ht="20.100000000000001" customHeight="1" x14ac:dyDescent="0.25">
      <c r="A333" s="61" t="s">
        <v>367</v>
      </c>
      <c r="B333" s="113" t="s">
        <v>1045</v>
      </c>
      <c r="C333" s="62" t="s">
        <v>53</v>
      </c>
      <c r="D333" s="107" t="s">
        <v>1216</v>
      </c>
      <c r="E333" s="108" t="s">
        <v>1216</v>
      </c>
      <c r="F333" s="63">
        <v>1047</v>
      </c>
      <c r="G333" s="111" t="str">
        <f>VLOOKUP(Tabelle132[[#This Row],[CC
(FIBU)]],INDEX!D:E,2,FALSE)</f>
        <v>Abteilung 13</v>
      </c>
      <c r="H333" s="117" t="s">
        <v>1319</v>
      </c>
      <c r="I333" s="64" t="s">
        <v>54</v>
      </c>
      <c r="J333" s="72">
        <v>43160</v>
      </c>
      <c r="K333" s="72"/>
      <c r="L333" s="73"/>
      <c r="M333" s="77">
        <v>2456</v>
      </c>
      <c r="N333" s="104" t="s">
        <v>1852</v>
      </c>
      <c r="O333" s="78">
        <v>43160</v>
      </c>
      <c r="P333" s="80"/>
      <c r="Q333" s="62" t="s">
        <v>55</v>
      </c>
      <c r="R333" s="5" t="str">
        <f ca="1">IF(Tabelle132[[#This Row],[STOPPED
ON]]&lt;&gt;"","STOPPED",IF(AND(Tabelle132[[#This Row],[ACT. VALID
TILL]]&lt;TODAY(),Tabelle132[[#This Row],[ACT. VALID
TILL]]&lt;&gt;""),"INACTIVE",IF(Tabelle132[[#This Row],[Employee]]="NN","RECRUITE",IF(Tabelle132[[#This Row],[ACT. VALID
FROM]]&gt;TODAY(),"INACTIVE","ACTIVE"))))</f>
        <v>ACTIVE</v>
      </c>
      <c r="S333" s="85"/>
      <c r="T333" s="85"/>
      <c r="U333" s="11">
        <f>COUNTIFS(Tabelle2[Function-
No.],Tabelle132[[#This Row],[FUNC.-NO]],Tabelle2[Pers-
No.],Tabelle132[[#This Row],[P-No.]])</f>
        <v>0</v>
      </c>
      <c r="V333" s="89">
        <v>39</v>
      </c>
      <c r="W333" s="11">
        <f>IF(Tabelle132[[#This Row],[WAZ2]]&gt;39,1,Tabelle132[[#This Row],[WAZ2]]/39)/IF(Tabelle132[[#This Row],[SPLIT]]="YES",2,1)</f>
        <v>1</v>
      </c>
      <c r="X333" s="93">
        <v>5615</v>
      </c>
      <c r="Y33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33" s="21" cm="1">
        <f t="array" ref="Z33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5615</v>
      </c>
      <c r="AA33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33" s="21" cm="1">
        <f t="array" ref="AB33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5615</v>
      </c>
      <c r="AC33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33" s="21" cm="1">
        <f t="array" ref="AD33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5615</v>
      </c>
      <c r="AE33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33" s="21" cm="1">
        <f t="array" ref="AF33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5615</v>
      </c>
      <c r="AG33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33" s="21" cm="1">
        <f t="array" ref="AH33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5615</v>
      </c>
      <c r="AI33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33" s="21" cm="1">
        <f t="array" ref="AJ33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5615</v>
      </c>
      <c r="AK33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33" s="21" cm="1">
        <f t="array" ref="AL33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5615</v>
      </c>
      <c r="AM33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33" s="21" cm="1">
        <f t="array" ref="AN33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5615</v>
      </c>
      <c r="AO33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33" s="21" cm="1">
        <f t="array" ref="AP33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5615</v>
      </c>
      <c r="AQ33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33" s="21" cm="1">
        <f t="array" ref="AR33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5615</v>
      </c>
      <c r="AS33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33" s="21" cm="1">
        <f t="array" ref="AT33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5615</v>
      </c>
      <c r="AU33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33" s="21" cm="1">
        <f t="array" ref="AV33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5615</v>
      </c>
      <c r="AW33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33" s="41">
        <f>SUMIFS(Tabelle132[[#This Row],[FTE 01]:[SAL 12]],Tabelle132[[#Headers],[FTE 01]:[SAL 12]],"*" &amp; "SAL" &amp;"*")</f>
        <v>67380</v>
      </c>
    </row>
    <row r="334" spans="1:50" ht="20.100000000000001" customHeight="1" x14ac:dyDescent="0.25">
      <c r="A334" s="61" t="s">
        <v>359</v>
      </c>
      <c r="B334" s="113" t="s">
        <v>929</v>
      </c>
      <c r="C334" s="62" t="s">
        <v>53</v>
      </c>
      <c r="D334" s="107" t="s">
        <v>1216</v>
      </c>
      <c r="E334" s="108" t="s">
        <v>1216</v>
      </c>
      <c r="F334" s="63">
        <v>1047</v>
      </c>
      <c r="G334" s="111" t="str">
        <f>VLOOKUP(Tabelle132[[#This Row],[CC
(FIBU)]],INDEX!D:E,2,FALSE)</f>
        <v>Abteilung 13</v>
      </c>
      <c r="H334" s="117" t="s">
        <v>1319</v>
      </c>
      <c r="I334" s="64" t="s">
        <v>54</v>
      </c>
      <c r="J334" s="72">
        <v>43252</v>
      </c>
      <c r="K334" s="72"/>
      <c r="L334" s="73"/>
      <c r="M334" s="77">
        <v>2483</v>
      </c>
      <c r="N334" s="104" t="s">
        <v>1879</v>
      </c>
      <c r="O334" s="78">
        <v>43252</v>
      </c>
      <c r="P334" s="80"/>
      <c r="Q334" s="62" t="s">
        <v>55</v>
      </c>
      <c r="R334" s="5" t="str">
        <f ca="1">IF(Tabelle132[[#This Row],[STOPPED
ON]]&lt;&gt;"","STOPPED",IF(AND(Tabelle132[[#This Row],[ACT. VALID
TILL]]&lt;TODAY(),Tabelle132[[#This Row],[ACT. VALID
TILL]]&lt;&gt;""),"INACTIVE",IF(Tabelle132[[#This Row],[Employee]]="NN","RECRUITE",IF(Tabelle132[[#This Row],[ACT. VALID
FROM]]&gt;TODAY(),"INACTIVE","ACTIVE"))))</f>
        <v>ACTIVE</v>
      </c>
      <c r="S334" s="85"/>
      <c r="T334" s="85"/>
      <c r="U334" s="11">
        <f>COUNTIFS(Tabelle2[Function-
No.],Tabelle132[[#This Row],[FUNC.-NO]],Tabelle2[Pers-
No.],Tabelle132[[#This Row],[P-No.]])</f>
        <v>0</v>
      </c>
      <c r="V334" s="89">
        <v>39</v>
      </c>
      <c r="W334" s="11">
        <f>IF(Tabelle132[[#This Row],[WAZ2]]&gt;39,1,Tabelle132[[#This Row],[WAZ2]]/39)/IF(Tabelle132[[#This Row],[SPLIT]]="YES",2,1)</f>
        <v>1</v>
      </c>
      <c r="X334" s="93">
        <v>5519</v>
      </c>
      <c r="Y33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34" s="21" cm="1">
        <f t="array" ref="Z33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5519</v>
      </c>
      <c r="AA33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34" s="21" cm="1">
        <f t="array" ref="AB33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5519</v>
      </c>
      <c r="AC33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34" s="21" cm="1">
        <f t="array" ref="AD33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5519</v>
      </c>
      <c r="AE33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34" s="21" cm="1">
        <f t="array" ref="AF33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5519</v>
      </c>
      <c r="AG33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34" s="21" cm="1">
        <f t="array" ref="AH33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5519</v>
      </c>
      <c r="AI33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34" s="21" cm="1">
        <f t="array" ref="AJ33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5519</v>
      </c>
      <c r="AK33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34" s="21" cm="1">
        <f t="array" ref="AL33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5519</v>
      </c>
      <c r="AM33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34" s="21" cm="1">
        <f t="array" ref="AN33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5519</v>
      </c>
      <c r="AO33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34" s="21" cm="1">
        <f t="array" ref="AP33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5519</v>
      </c>
      <c r="AQ33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34" s="21" cm="1">
        <f t="array" ref="AR33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5519</v>
      </c>
      <c r="AS33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34" s="21" cm="1">
        <f t="array" ref="AT33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5519</v>
      </c>
      <c r="AU33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34" s="21" cm="1">
        <f t="array" ref="AV33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5519</v>
      </c>
      <c r="AW33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34" s="41">
        <f>SUMIFS(Tabelle132[[#This Row],[FTE 01]:[SAL 12]],Tabelle132[[#Headers],[FTE 01]:[SAL 12]],"*" &amp; "SAL" &amp;"*")</f>
        <v>66228</v>
      </c>
    </row>
    <row r="335" spans="1:50" ht="20.100000000000001" customHeight="1" x14ac:dyDescent="0.25">
      <c r="A335" s="61" t="s">
        <v>368</v>
      </c>
      <c r="B335" s="113" t="s">
        <v>1046</v>
      </c>
      <c r="C335" s="62" t="s">
        <v>53</v>
      </c>
      <c r="D335" s="107" t="s">
        <v>1216</v>
      </c>
      <c r="E335" s="108" t="s">
        <v>1216</v>
      </c>
      <c r="F335" s="63">
        <v>1047</v>
      </c>
      <c r="G335" s="111" t="str">
        <f>VLOOKUP(Tabelle132[[#This Row],[CC
(FIBU)]],INDEX!D:E,2,FALSE)</f>
        <v>Abteilung 13</v>
      </c>
      <c r="H335" s="117" t="s">
        <v>1359</v>
      </c>
      <c r="I335" s="64" t="s">
        <v>54</v>
      </c>
      <c r="J335" s="72">
        <v>43374</v>
      </c>
      <c r="K335" s="72"/>
      <c r="L335" s="73"/>
      <c r="M335" s="77">
        <v>2532</v>
      </c>
      <c r="N335" s="104" t="s">
        <v>1928</v>
      </c>
      <c r="O335" s="78">
        <v>43374</v>
      </c>
      <c r="P335" s="80"/>
      <c r="Q335" s="62" t="s">
        <v>55</v>
      </c>
      <c r="R335" s="5" t="str">
        <f ca="1">IF(Tabelle132[[#This Row],[STOPPED
ON]]&lt;&gt;"","STOPPED",IF(AND(Tabelle132[[#This Row],[ACT. VALID
TILL]]&lt;TODAY(),Tabelle132[[#This Row],[ACT. VALID
TILL]]&lt;&gt;""),"INACTIVE",IF(Tabelle132[[#This Row],[Employee]]="NN","RECRUITE",IF(Tabelle132[[#This Row],[ACT. VALID
FROM]]&gt;TODAY(),"INACTIVE","ACTIVE"))))</f>
        <v>ACTIVE</v>
      </c>
      <c r="S335" s="85"/>
      <c r="T335" s="85"/>
      <c r="U335" s="11">
        <f>COUNTIFS(Tabelle2[Function-
No.],Tabelle132[[#This Row],[FUNC.-NO]],Tabelle2[Pers-
No.],Tabelle132[[#This Row],[P-No.]])</f>
        <v>1</v>
      </c>
      <c r="V335" s="89">
        <v>39</v>
      </c>
      <c r="W335" s="11">
        <f>IF(Tabelle132[[#This Row],[WAZ2]]&gt;39,1,Tabelle132[[#This Row],[WAZ2]]/39)/IF(Tabelle132[[#This Row],[SPLIT]]="YES",2,1)</f>
        <v>1</v>
      </c>
      <c r="X335" s="93">
        <v>5469</v>
      </c>
      <c r="Y33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35" s="21" cm="1">
        <f t="array" ref="Z33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5469</v>
      </c>
      <c r="AA33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35" s="21" cm="1">
        <f t="array" ref="AB33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5469</v>
      </c>
      <c r="AC335"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335" s="21" cm="1">
        <f t="array" ref="AD33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364.59999999999991</v>
      </c>
      <c r="AE33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35" s="21" cm="1">
        <f t="array" ref="AF33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5116.1612903225814</v>
      </c>
      <c r="AG33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35" s="21" cm="1">
        <f t="array" ref="AH33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5469</v>
      </c>
      <c r="AI33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35" s="21" cm="1">
        <f t="array" ref="AJ33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5469</v>
      </c>
      <c r="AK33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35" s="21" cm="1">
        <f t="array" ref="AL33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5469</v>
      </c>
      <c r="AM33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35" s="21" cm="1">
        <f t="array" ref="AN33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5469</v>
      </c>
      <c r="AO33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35" s="21" cm="1">
        <f t="array" ref="AP33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5469</v>
      </c>
      <c r="AQ33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35" s="21" cm="1">
        <f t="array" ref="AR33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5469</v>
      </c>
      <c r="AS33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35" s="21" cm="1">
        <f t="array" ref="AT33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5469</v>
      </c>
      <c r="AU33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35" s="21" cm="1">
        <f t="array" ref="AV33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5469</v>
      </c>
      <c r="AW33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35" s="41">
        <f>SUMIFS(Tabelle132[[#This Row],[FTE 01]:[SAL 12]],Tabelle132[[#Headers],[FTE 01]:[SAL 12]],"*" &amp; "SAL" &amp;"*")</f>
        <v>60170.761290322582</v>
      </c>
    </row>
    <row r="336" spans="1:50" ht="20.100000000000001" customHeight="1" x14ac:dyDescent="0.25">
      <c r="A336" s="61" t="s">
        <v>363</v>
      </c>
      <c r="B336" s="113" t="s">
        <v>1041</v>
      </c>
      <c r="C336" s="62" t="s">
        <v>53</v>
      </c>
      <c r="D336" s="107" t="s">
        <v>1216</v>
      </c>
      <c r="E336" s="108" t="s">
        <v>1216</v>
      </c>
      <c r="F336" s="63">
        <v>1047</v>
      </c>
      <c r="G336" s="111" t="str">
        <f>VLOOKUP(Tabelle132[[#This Row],[CC
(FIBU)]],INDEX!D:E,2,FALSE)</f>
        <v>Abteilung 13</v>
      </c>
      <c r="H336" s="117" t="s">
        <v>1359</v>
      </c>
      <c r="I336" s="64" t="s">
        <v>54</v>
      </c>
      <c r="J336" s="72">
        <v>43647</v>
      </c>
      <c r="K336" s="72"/>
      <c r="L336" s="73"/>
      <c r="M336" s="77">
        <v>2593</v>
      </c>
      <c r="N336" s="104" t="s">
        <v>1989</v>
      </c>
      <c r="O336" s="78">
        <v>43647</v>
      </c>
      <c r="P336" s="80"/>
      <c r="Q336" s="62" t="s">
        <v>55</v>
      </c>
      <c r="R336" s="5" t="str">
        <f ca="1">IF(Tabelle132[[#This Row],[STOPPED
ON]]&lt;&gt;"","STOPPED",IF(AND(Tabelle132[[#This Row],[ACT. VALID
TILL]]&lt;TODAY(),Tabelle132[[#This Row],[ACT. VALID
TILL]]&lt;&gt;""),"INACTIVE",IF(Tabelle132[[#This Row],[Employee]]="NN","RECRUITE",IF(Tabelle132[[#This Row],[ACT. VALID
FROM]]&gt;TODAY(),"INACTIVE","ACTIVE"))))</f>
        <v>ACTIVE</v>
      </c>
      <c r="S336" s="85"/>
      <c r="T336" s="85"/>
      <c r="U336" s="11">
        <f>COUNTIFS(Tabelle2[Function-
No.],Tabelle132[[#This Row],[FUNC.-NO]],Tabelle2[Pers-
No.],Tabelle132[[#This Row],[P-No.]])</f>
        <v>0</v>
      </c>
      <c r="V336" s="89">
        <v>39</v>
      </c>
      <c r="W336" s="11">
        <f>IF(Tabelle132[[#This Row],[WAZ2]]&gt;39,1,Tabelle132[[#This Row],[WAZ2]]/39)/IF(Tabelle132[[#This Row],[SPLIT]]="YES",2,1)</f>
        <v>1</v>
      </c>
      <c r="X336" s="93">
        <v>5560</v>
      </c>
      <c r="Y33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36" s="21" cm="1">
        <f t="array" ref="Z33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5560</v>
      </c>
      <c r="AA33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36" s="21" cm="1">
        <f t="array" ref="AB33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5560</v>
      </c>
      <c r="AC33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36" s="21" cm="1">
        <f t="array" ref="AD33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5560</v>
      </c>
      <c r="AE33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36" s="21" cm="1">
        <f t="array" ref="AF33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5560</v>
      </c>
      <c r="AG33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36" s="21" cm="1">
        <f t="array" ref="AH33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5560</v>
      </c>
      <c r="AI33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36" s="21" cm="1">
        <f t="array" ref="AJ33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5560</v>
      </c>
      <c r="AK33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36" s="21" cm="1">
        <f t="array" ref="AL33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5560</v>
      </c>
      <c r="AM33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36" s="21" cm="1">
        <f t="array" ref="AN33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5560</v>
      </c>
      <c r="AO33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36" s="21" cm="1">
        <f t="array" ref="AP33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5560</v>
      </c>
      <c r="AQ33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36" s="21" cm="1">
        <f t="array" ref="AR33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5560</v>
      </c>
      <c r="AS33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36" s="21" cm="1">
        <f t="array" ref="AT33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5560</v>
      </c>
      <c r="AU33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36" s="21" cm="1">
        <f t="array" ref="AV33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5560</v>
      </c>
      <c r="AW33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36" s="41">
        <f>SUMIFS(Tabelle132[[#This Row],[FTE 01]:[SAL 12]],Tabelle132[[#Headers],[FTE 01]:[SAL 12]],"*" &amp; "SAL" &amp;"*")</f>
        <v>66720</v>
      </c>
    </row>
    <row r="337" spans="1:50" ht="20.100000000000001" customHeight="1" x14ac:dyDescent="0.25">
      <c r="A337" s="70" t="s">
        <v>795</v>
      </c>
      <c r="B337" s="113" t="s">
        <v>1148</v>
      </c>
      <c r="C337" s="69"/>
      <c r="D337" s="107" t="s">
        <v>1216</v>
      </c>
      <c r="E337" s="108" t="s">
        <v>1216</v>
      </c>
      <c r="F337" s="63">
        <v>1047</v>
      </c>
      <c r="G337" s="111" t="str">
        <f>VLOOKUP(Tabelle132[[#This Row],[CC
(FIBU)]],INDEX!D:E,2,FALSE)</f>
        <v>Abteilung 13</v>
      </c>
      <c r="H337" s="117" t="s">
        <v>1359</v>
      </c>
      <c r="I337" s="64" t="s">
        <v>54</v>
      </c>
      <c r="J337" s="72">
        <v>44270</v>
      </c>
      <c r="K337" s="72">
        <v>44469</v>
      </c>
      <c r="L337" s="73"/>
      <c r="M337" s="77">
        <v>2711</v>
      </c>
      <c r="N337" s="104" t="s">
        <v>2107</v>
      </c>
      <c r="O337" s="78">
        <v>44270</v>
      </c>
      <c r="P337" s="80">
        <v>44469</v>
      </c>
      <c r="Q337" s="62" t="s">
        <v>311</v>
      </c>
      <c r="R337" s="5" t="str">
        <f ca="1">IF(Tabelle132[[#This Row],[STOPPED
ON]]&lt;&gt;"","STOPPED",IF(AND(Tabelle132[[#This Row],[ACT. VALID
TILL]]&lt;TODAY(),Tabelle132[[#This Row],[ACT. VALID
TILL]]&lt;&gt;""),"INACTIVE",IF(Tabelle132[[#This Row],[Employee]]="NN","RECRUITE",IF(Tabelle132[[#This Row],[ACT. VALID
FROM]]&gt;TODAY(),"INACTIVE","ACTIVE"))))</f>
        <v>ACTIVE</v>
      </c>
      <c r="S337" s="85"/>
      <c r="T337" s="85"/>
      <c r="U337" s="11">
        <f>COUNTIFS(Tabelle2[Function-
No.],Tabelle132[[#This Row],[FUNC.-NO]],Tabelle2[Pers-
No.],Tabelle132[[#This Row],[P-No.]])</f>
        <v>0</v>
      </c>
      <c r="V337" s="89">
        <v>39</v>
      </c>
      <c r="W337" s="11">
        <f>IF(Tabelle132[[#This Row],[WAZ2]]&gt;39,1,Tabelle132[[#This Row],[WAZ2]]/39)/IF(Tabelle132[[#This Row],[SPLIT]]="YES",2,1)</f>
        <v>1</v>
      </c>
      <c r="X337" s="93">
        <v>5063</v>
      </c>
      <c r="Y33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337" s="21" cm="1">
        <f t="array" ref="Z33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5063</v>
      </c>
      <c r="AA33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337" s="21" cm="1">
        <f t="array" ref="AB33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5063</v>
      </c>
      <c r="AC33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337" s="21" cm="1">
        <f t="array" ref="AD33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5063</v>
      </c>
      <c r="AE33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337" s="21" cm="1">
        <f t="array" ref="AF33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5063</v>
      </c>
      <c r="AG33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337" s="21" cm="1">
        <f t="array" ref="AH33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5063</v>
      </c>
      <c r="AI33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337" s="21" cm="1">
        <f t="array" ref="AJ33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5063</v>
      </c>
      <c r="AK33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337" s="21" cm="1">
        <f t="array" ref="AL33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33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337" s="21" cm="1">
        <f t="array" ref="AN33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33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337" s="21" cm="1">
        <f t="array" ref="AP33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33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337" s="21" cm="1">
        <f t="array" ref="AR33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33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337" s="21" cm="1">
        <f t="array" ref="AT33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33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337" s="21" cm="1">
        <f t="array" ref="AV33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33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37" s="41">
        <f>SUMIFS(Tabelle132[[#This Row],[FTE 01]:[SAL 12]],Tabelle132[[#Headers],[FTE 01]:[SAL 12]],"*" &amp; "SAL" &amp;"*")</f>
        <v>30378</v>
      </c>
    </row>
    <row r="338" spans="1:50" ht="20.100000000000001" customHeight="1" x14ac:dyDescent="0.25">
      <c r="A338" s="61" t="s">
        <v>372</v>
      </c>
      <c r="B338" s="113" t="s">
        <v>908</v>
      </c>
      <c r="C338" s="62" t="s">
        <v>53</v>
      </c>
      <c r="D338" s="107" t="s">
        <v>1216</v>
      </c>
      <c r="E338" s="108" t="s">
        <v>1216</v>
      </c>
      <c r="F338" s="63">
        <v>1048</v>
      </c>
      <c r="G338" s="111" t="str">
        <f>VLOOKUP(Tabelle132[[#This Row],[CC
(FIBU)]],INDEX!D:E,2,FALSE)</f>
        <v>Abteilung 13</v>
      </c>
      <c r="H338" s="117" t="s">
        <v>1337</v>
      </c>
      <c r="I338" s="64" t="s">
        <v>54</v>
      </c>
      <c r="J338" s="72">
        <v>37377</v>
      </c>
      <c r="K338" s="72"/>
      <c r="L338" s="73"/>
      <c r="M338" s="77">
        <v>2087</v>
      </c>
      <c r="N338" s="104" t="s">
        <v>1483</v>
      </c>
      <c r="O338" s="78">
        <v>37377</v>
      </c>
      <c r="P338" s="80"/>
      <c r="Q338" s="62" t="s">
        <v>55</v>
      </c>
      <c r="R338" s="5" t="str">
        <f ca="1">IF(Tabelle132[[#This Row],[STOPPED
ON]]&lt;&gt;"","STOPPED",IF(AND(Tabelle132[[#This Row],[ACT. VALID
TILL]]&lt;TODAY(),Tabelle132[[#This Row],[ACT. VALID
TILL]]&lt;&gt;""),"INACTIVE",IF(Tabelle132[[#This Row],[Employee]]="NN","RECRUITE",IF(Tabelle132[[#This Row],[ACT. VALID
FROM]]&gt;TODAY(),"INACTIVE","ACTIVE"))))</f>
        <v>ACTIVE</v>
      </c>
      <c r="S338" s="85"/>
      <c r="T338" s="85"/>
      <c r="U338" s="11">
        <f>COUNTIFS(Tabelle2[Function-
No.],Tabelle132[[#This Row],[FUNC.-NO]],Tabelle2[Pers-
No.],Tabelle132[[#This Row],[P-No.]])</f>
        <v>0</v>
      </c>
      <c r="V338" s="89">
        <v>39</v>
      </c>
      <c r="W338" s="11">
        <f>IF(Tabelle132[[#This Row],[WAZ2]]&gt;39,1,Tabelle132[[#This Row],[WAZ2]]/39)/IF(Tabelle132[[#This Row],[SPLIT]]="YES",2,1)</f>
        <v>1</v>
      </c>
      <c r="X338" s="93">
        <v>5707</v>
      </c>
      <c r="Y33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38" s="21" cm="1">
        <f t="array" ref="Z33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5707</v>
      </c>
      <c r="AA33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38" s="21" cm="1">
        <f t="array" ref="AB33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5707</v>
      </c>
      <c r="AC33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38" s="21" cm="1">
        <f t="array" ref="AD33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5707</v>
      </c>
      <c r="AE33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38" s="21" cm="1">
        <f t="array" ref="AF33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5707</v>
      </c>
      <c r="AG33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38" s="21" cm="1">
        <f t="array" ref="AH33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5707</v>
      </c>
      <c r="AI33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38" s="21" cm="1">
        <f t="array" ref="AJ33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5707</v>
      </c>
      <c r="AK33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38" s="21" cm="1">
        <f t="array" ref="AL33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5707</v>
      </c>
      <c r="AM33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38" s="21" cm="1">
        <f t="array" ref="AN33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5707</v>
      </c>
      <c r="AO33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38" s="21" cm="1">
        <f t="array" ref="AP33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5707</v>
      </c>
      <c r="AQ33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38" s="21" cm="1">
        <f t="array" ref="AR33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5707</v>
      </c>
      <c r="AS33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38" s="21" cm="1">
        <f t="array" ref="AT33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5707</v>
      </c>
      <c r="AU33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38" s="21" cm="1">
        <f t="array" ref="AV33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5707</v>
      </c>
      <c r="AW33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38" s="41">
        <f>SUMIFS(Tabelle132[[#This Row],[FTE 01]:[SAL 12]],Tabelle132[[#Headers],[FTE 01]:[SAL 12]],"*" &amp; "SAL" &amp;"*")</f>
        <v>68484</v>
      </c>
    </row>
    <row r="339" spans="1:50" ht="20.100000000000001" customHeight="1" x14ac:dyDescent="0.25">
      <c r="A339" s="61" t="s">
        <v>373</v>
      </c>
      <c r="B339" s="113" t="s">
        <v>1015</v>
      </c>
      <c r="C339" s="62" t="s">
        <v>53</v>
      </c>
      <c r="D339" s="107" t="s">
        <v>1216</v>
      </c>
      <c r="E339" s="108" t="s">
        <v>1216</v>
      </c>
      <c r="F339" s="63">
        <v>1048</v>
      </c>
      <c r="G339" s="111" t="str">
        <f>VLOOKUP(Tabelle132[[#This Row],[CC
(FIBU)]],INDEX!D:E,2,FALSE)</f>
        <v>Abteilung 13</v>
      </c>
      <c r="H339" s="117" t="s">
        <v>1294</v>
      </c>
      <c r="I339" s="64" t="s">
        <v>54</v>
      </c>
      <c r="J339" s="72">
        <v>39479</v>
      </c>
      <c r="K339" s="72"/>
      <c r="L339" s="73"/>
      <c r="M339" s="77">
        <v>2141</v>
      </c>
      <c r="N339" s="104" t="s">
        <v>1537</v>
      </c>
      <c r="O339" s="78">
        <v>39479</v>
      </c>
      <c r="P339" s="80"/>
      <c r="Q339" s="62" t="s">
        <v>55</v>
      </c>
      <c r="R339" s="5" t="str">
        <f ca="1">IF(Tabelle132[[#This Row],[STOPPED
ON]]&lt;&gt;"","STOPPED",IF(AND(Tabelle132[[#This Row],[ACT. VALID
TILL]]&lt;TODAY(),Tabelle132[[#This Row],[ACT. VALID
TILL]]&lt;&gt;""),"INACTIVE",IF(Tabelle132[[#This Row],[Employee]]="NN","RECRUITE",IF(Tabelle132[[#This Row],[ACT. VALID
FROM]]&gt;TODAY(),"INACTIVE","ACTIVE"))))</f>
        <v>ACTIVE</v>
      </c>
      <c r="S339" s="85"/>
      <c r="T339" s="85"/>
      <c r="U339" s="11">
        <f>COUNTIFS(Tabelle2[Function-
No.],Tabelle132[[#This Row],[FUNC.-NO]],Tabelle2[Pers-
No.],Tabelle132[[#This Row],[P-No.]])</f>
        <v>0</v>
      </c>
      <c r="V339" s="89">
        <v>39</v>
      </c>
      <c r="W339" s="11">
        <f>IF(Tabelle132[[#This Row],[WAZ2]]&gt;39,1,Tabelle132[[#This Row],[WAZ2]]/39)/IF(Tabelle132[[#This Row],[SPLIT]]="YES",2,1)</f>
        <v>1</v>
      </c>
      <c r="X339" s="93">
        <v>5726</v>
      </c>
      <c r="Y33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39" s="21" cm="1">
        <f t="array" ref="Z33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5726</v>
      </c>
      <c r="AA33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39" s="21" cm="1">
        <f t="array" ref="AB33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5726</v>
      </c>
      <c r="AC33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39" s="21" cm="1">
        <f t="array" ref="AD33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5726</v>
      </c>
      <c r="AE33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39" s="21" cm="1">
        <f t="array" ref="AF33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5726</v>
      </c>
      <c r="AG33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39" s="21" cm="1">
        <f t="array" ref="AH33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5726</v>
      </c>
      <c r="AI33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39" s="21" cm="1">
        <f t="array" ref="AJ33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5726</v>
      </c>
      <c r="AK33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39" s="21" cm="1">
        <f t="array" ref="AL33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5726</v>
      </c>
      <c r="AM33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39" s="21" cm="1">
        <f t="array" ref="AN33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5726</v>
      </c>
      <c r="AO33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39" s="21" cm="1">
        <f t="array" ref="AP33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5726</v>
      </c>
      <c r="AQ33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39" s="21" cm="1">
        <f t="array" ref="AR33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5726</v>
      </c>
      <c r="AS33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39" s="21" cm="1">
        <f t="array" ref="AT33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5726</v>
      </c>
      <c r="AU33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39" s="21" cm="1">
        <f t="array" ref="AV33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5726</v>
      </c>
      <c r="AW33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39" s="41">
        <f>SUMIFS(Tabelle132[[#This Row],[FTE 01]:[SAL 12]],Tabelle132[[#Headers],[FTE 01]:[SAL 12]],"*" &amp; "SAL" &amp;"*")</f>
        <v>68712</v>
      </c>
    </row>
    <row r="340" spans="1:50" ht="20.100000000000001" customHeight="1" x14ac:dyDescent="0.25">
      <c r="A340" s="61" t="s">
        <v>371</v>
      </c>
      <c r="B340" s="113" t="s">
        <v>906</v>
      </c>
      <c r="C340" s="62" t="s">
        <v>53</v>
      </c>
      <c r="D340" s="107" t="s">
        <v>1216</v>
      </c>
      <c r="E340" s="108" t="s">
        <v>1216</v>
      </c>
      <c r="F340" s="63">
        <v>1048</v>
      </c>
      <c r="G340" s="111" t="str">
        <f>VLOOKUP(Tabelle132[[#This Row],[CC
(FIBU)]],INDEX!D:E,2,FALSE)</f>
        <v>Abteilung 13</v>
      </c>
      <c r="H340" s="117" t="s">
        <v>1337</v>
      </c>
      <c r="I340" s="64" t="s">
        <v>54</v>
      </c>
      <c r="J340" s="72">
        <v>41030</v>
      </c>
      <c r="K340" s="72"/>
      <c r="L340" s="73"/>
      <c r="M340" s="77">
        <v>2204</v>
      </c>
      <c r="N340" s="104" t="s">
        <v>1600</v>
      </c>
      <c r="O340" s="78">
        <v>41030</v>
      </c>
      <c r="P340" s="80"/>
      <c r="Q340" s="62" t="s">
        <v>55</v>
      </c>
      <c r="R340" s="5" t="str">
        <f ca="1">IF(Tabelle132[[#This Row],[STOPPED
ON]]&lt;&gt;"","STOPPED",IF(AND(Tabelle132[[#This Row],[ACT. VALID
TILL]]&lt;TODAY(),Tabelle132[[#This Row],[ACT. VALID
TILL]]&lt;&gt;""),"INACTIVE",IF(Tabelle132[[#This Row],[Employee]]="NN","RECRUITE",IF(Tabelle132[[#This Row],[ACT. VALID
FROM]]&gt;TODAY(),"INACTIVE","ACTIVE"))))</f>
        <v>ACTIVE</v>
      </c>
      <c r="S340" s="85"/>
      <c r="T340" s="85"/>
      <c r="U340" s="11">
        <f>COUNTIFS(Tabelle2[Function-
No.],Tabelle132[[#This Row],[FUNC.-NO]],Tabelle2[Pers-
No.],Tabelle132[[#This Row],[P-No.]])</f>
        <v>0</v>
      </c>
      <c r="V340" s="89">
        <v>39</v>
      </c>
      <c r="W340" s="11">
        <f>IF(Tabelle132[[#This Row],[WAZ2]]&gt;39,1,Tabelle132[[#This Row],[WAZ2]]/39)/IF(Tabelle132[[#This Row],[SPLIT]]="YES",2,1)</f>
        <v>1</v>
      </c>
      <c r="X340" s="93">
        <v>5687</v>
      </c>
      <c r="Y34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40" s="21" cm="1">
        <f t="array" ref="Z34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5687</v>
      </c>
      <c r="AA34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40" s="21" cm="1">
        <f t="array" ref="AB34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5687</v>
      </c>
      <c r="AC34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40" s="21" cm="1">
        <f t="array" ref="AD34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5687</v>
      </c>
      <c r="AE34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40" s="21" cm="1">
        <f t="array" ref="AF34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5687</v>
      </c>
      <c r="AG34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40" s="21" cm="1">
        <f t="array" ref="AH34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5687</v>
      </c>
      <c r="AI34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40" s="21" cm="1">
        <f t="array" ref="AJ34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5687</v>
      </c>
      <c r="AK34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40" s="21" cm="1">
        <f t="array" ref="AL34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5687</v>
      </c>
      <c r="AM34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40" s="21" cm="1">
        <f t="array" ref="AN34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5687</v>
      </c>
      <c r="AO34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40" s="21" cm="1">
        <f t="array" ref="AP34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5687</v>
      </c>
      <c r="AQ34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40" s="21" cm="1">
        <f t="array" ref="AR34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5687</v>
      </c>
      <c r="AS34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40" s="21" cm="1">
        <f t="array" ref="AT34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5687</v>
      </c>
      <c r="AU34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40" s="21" cm="1">
        <f t="array" ref="AV34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5687</v>
      </c>
      <c r="AW34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40" s="41">
        <f>SUMIFS(Tabelle132[[#This Row],[FTE 01]:[SAL 12]],Tabelle132[[#Headers],[FTE 01]:[SAL 12]],"*" &amp; "SAL" &amp;"*")</f>
        <v>68244</v>
      </c>
    </row>
    <row r="341" spans="1:50" ht="20.100000000000001" customHeight="1" x14ac:dyDescent="0.25">
      <c r="A341" s="61" t="s">
        <v>375</v>
      </c>
      <c r="B341" s="113" t="s">
        <v>1195</v>
      </c>
      <c r="C341" s="62" t="s">
        <v>53</v>
      </c>
      <c r="D341" s="107" t="s">
        <v>1216</v>
      </c>
      <c r="E341" s="108" t="s">
        <v>1216</v>
      </c>
      <c r="F341" s="63">
        <v>1048</v>
      </c>
      <c r="G341" s="111" t="str">
        <f>VLOOKUP(Tabelle132[[#This Row],[CC
(FIBU)]],INDEX!D:E,2,FALSE)</f>
        <v>Abteilung 13</v>
      </c>
      <c r="H341" s="117" t="s">
        <v>1337</v>
      </c>
      <c r="I341" s="64" t="s">
        <v>54</v>
      </c>
      <c r="J341" s="72">
        <v>41944</v>
      </c>
      <c r="K341" s="72"/>
      <c r="L341" s="73"/>
      <c r="M341" s="77">
        <v>2275</v>
      </c>
      <c r="N341" s="104" t="s">
        <v>1671</v>
      </c>
      <c r="O341" s="78">
        <v>41944</v>
      </c>
      <c r="P341" s="80"/>
      <c r="Q341" s="62" t="s">
        <v>55</v>
      </c>
      <c r="R341" s="5" t="str">
        <f ca="1">IF(Tabelle132[[#This Row],[STOPPED
ON]]&lt;&gt;"","STOPPED",IF(AND(Tabelle132[[#This Row],[ACT. VALID
TILL]]&lt;TODAY(),Tabelle132[[#This Row],[ACT. VALID
TILL]]&lt;&gt;""),"INACTIVE",IF(Tabelle132[[#This Row],[Employee]]="NN","RECRUITE",IF(Tabelle132[[#This Row],[ACT. VALID
FROM]]&gt;TODAY(),"INACTIVE","ACTIVE"))))</f>
        <v>ACTIVE</v>
      </c>
      <c r="S341" s="85"/>
      <c r="T341" s="85"/>
      <c r="U341" s="11">
        <f>COUNTIFS(Tabelle2[Function-
No.],Tabelle132[[#This Row],[FUNC.-NO]],Tabelle2[Pers-
No.],Tabelle132[[#This Row],[P-No.]])</f>
        <v>0</v>
      </c>
      <c r="V341" s="89">
        <v>39</v>
      </c>
      <c r="W341" s="11">
        <f>IF(Tabelle132[[#This Row],[WAZ2]]&gt;39,1,Tabelle132[[#This Row],[WAZ2]]/39)/IF(Tabelle132[[#This Row],[SPLIT]]="YES",2,1)</f>
        <v>1</v>
      </c>
      <c r="X341" s="93">
        <v>5402</v>
      </c>
      <c r="Y34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41" s="21" cm="1">
        <f t="array" ref="Z34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5402</v>
      </c>
      <c r="AA34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41" s="21" cm="1">
        <f t="array" ref="AB34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5402</v>
      </c>
      <c r="AC34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41" s="21" cm="1">
        <f t="array" ref="AD34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5402</v>
      </c>
      <c r="AE34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41" s="21" cm="1">
        <f t="array" ref="AF34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5402</v>
      </c>
      <c r="AG34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41" s="21" cm="1">
        <f t="array" ref="AH34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5402</v>
      </c>
      <c r="AI34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41" s="21" cm="1">
        <f t="array" ref="AJ34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5402</v>
      </c>
      <c r="AK34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41" s="21" cm="1">
        <f t="array" ref="AL34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5402</v>
      </c>
      <c r="AM34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41" s="21" cm="1">
        <f t="array" ref="AN34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5402</v>
      </c>
      <c r="AO34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41" s="21" cm="1">
        <f t="array" ref="AP34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5402</v>
      </c>
      <c r="AQ34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41" s="21" cm="1">
        <f t="array" ref="AR34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5402</v>
      </c>
      <c r="AS34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41" s="21" cm="1">
        <f t="array" ref="AT34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5402</v>
      </c>
      <c r="AU34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41" s="21" cm="1">
        <f t="array" ref="AV34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5402</v>
      </c>
      <c r="AW34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41" s="41">
        <f>SUMIFS(Tabelle132[[#This Row],[FTE 01]:[SAL 12]],Tabelle132[[#Headers],[FTE 01]:[SAL 12]],"*" &amp; "SAL" &amp;"*")</f>
        <v>64824</v>
      </c>
    </row>
    <row r="342" spans="1:50" ht="20.100000000000001" customHeight="1" x14ac:dyDescent="0.25">
      <c r="A342" s="61" t="s">
        <v>377</v>
      </c>
      <c r="B342" s="113" t="s">
        <v>1196</v>
      </c>
      <c r="C342" s="62" t="s">
        <v>53</v>
      </c>
      <c r="D342" s="107" t="s">
        <v>1216</v>
      </c>
      <c r="E342" s="108" t="s">
        <v>1216</v>
      </c>
      <c r="F342" s="63">
        <v>1048</v>
      </c>
      <c r="G342" s="111" t="str">
        <f>VLOOKUP(Tabelle132[[#This Row],[CC
(FIBU)]],INDEX!D:E,2,FALSE)</f>
        <v>Abteilung 13</v>
      </c>
      <c r="H342" s="117" t="s">
        <v>1337</v>
      </c>
      <c r="I342" s="64" t="s">
        <v>54</v>
      </c>
      <c r="J342" s="72">
        <v>39326</v>
      </c>
      <c r="K342" s="72"/>
      <c r="L342" s="73"/>
      <c r="M342" s="77">
        <v>2276</v>
      </c>
      <c r="N342" s="104" t="s">
        <v>1672</v>
      </c>
      <c r="O342" s="78">
        <v>39326</v>
      </c>
      <c r="P342" s="80"/>
      <c r="Q342" s="62" t="s">
        <v>55</v>
      </c>
      <c r="R342" s="5" t="str">
        <f ca="1">IF(Tabelle132[[#This Row],[STOPPED
ON]]&lt;&gt;"","STOPPED",IF(AND(Tabelle132[[#This Row],[ACT. VALID
TILL]]&lt;TODAY(),Tabelle132[[#This Row],[ACT. VALID
TILL]]&lt;&gt;""),"INACTIVE",IF(Tabelle132[[#This Row],[Employee]]="NN","RECRUITE",IF(Tabelle132[[#This Row],[ACT. VALID
FROM]]&gt;TODAY(),"INACTIVE","ACTIVE"))))</f>
        <v>ACTIVE</v>
      </c>
      <c r="S342" s="85"/>
      <c r="T342" s="85"/>
      <c r="U342" s="11">
        <f>COUNTIFS(Tabelle2[Function-
No.],Tabelle132[[#This Row],[FUNC.-NO]],Tabelle2[Pers-
No.],Tabelle132[[#This Row],[P-No.]])</f>
        <v>0</v>
      </c>
      <c r="V342" s="89">
        <v>39</v>
      </c>
      <c r="W342" s="11">
        <f>IF(Tabelle132[[#This Row],[WAZ2]]&gt;39,1,Tabelle132[[#This Row],[WAZ2]]/39)/IF(Tabelle132[[#This Row],[SPLIT]]="YES",2,1)</f>
        <v>1</v>
      </c>
      <c r="X342" s="93">
        <v>5283</v>
      </c>
      <c r="Y34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42" s="21" cm="1">
        <f t="array" ref="Z34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5283</v>
      </c>
      <c r="AA34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42" s="21" cm="1">
        <f t="array" ref="AB34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5283</v>
      </c>
      <c r="AC34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42" s="21" cm="1">
        <f t="array" ref="AD34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5283</v>
      </c>
      <c r="AE34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42" s="21" cm="1">
        <f t="array" ref="AF34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5283</v>
      </c>
      <c r="AG34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42" s="21" cm="1">
        <f t="array" ref="AH34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5283</v>
      </c>
      <c r="AI34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42" s="21" cm="1">
        <f t="array" ref="AJ34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5283</v>
      </c>
      <c r="AK34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42" s="21" cm="1">
        <f t="array" ref="AL34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5283</v>
      </c>
      <c r="AM34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42" s="21" cm="1">
        <f t="array" ref="AN34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5283</v>
      </c>
      <c r="AO34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42" s="21" cm="1">
        <f t="array" ref="AP34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5283</v>
      </c>
      <c r="AQ34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42" s="21" cm="1">
        <f t="array" ref="AR34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5283</v>
      </c>
      <c r="AS34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42" s="21" cm="1">
        <f t="array" ref="AT34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5283</v>
      </c>
      <c r="AU34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42" s="21" cm="1">
        <f t="array" ref="AV34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5283</v>
      </c>
      <c r="AW34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42" s="41">
        <f>SUMIFS(Tabelle132[[#This Row],[FTE 01]:[SAL 12]],Tabelle132[[#Headers],[FTE 01]:[SAL 12]],"*" &amp; "SAL" &amp;"*")</f>
        <v>63396</v>
      </c>
    </row>
    <row r="343" spans="1:50" ht="20.100000000000001" customHeight="1" x14ac:dyDescent="0.25">
      <c r="A343" s="61" t="s">
        <v>376</v>
      </c>
      <c r="B343" s="113" t="s">
        <v>1196</v>
      </c>
      <c r="C343" s="62" t="s">
        <v>53</v>
      </c>
      <c r="D343" s="107" t="s">
        <v>1216</v>
      </c>
      <c r="E343" s="108" t="s">
        <v>1216</v>
      </c>
      <c r="F343" s="63">
        <v>1048</v>
      </c>
      <c r="G343" s="111" t="str">
        <f>VLOOKUP(Tabelle132[[#This Row],[CC
(FIBU)]],INDEX!D:E,2,FALSE)</f>
        <v>Abteilung 13</v>
      </c>
      <c r="H343" s="117" t="s">
        <v>1337</v>
      </c>
      <c r="I343" s="64" t="s">
        <v>54</v>
      </c>
      <c r="J343" s="72">
        <v>39326</v>
      </c>
      <c r="K343" s="72"/>
      <c r="L343" s="73"/>
      <c r="M343" s="77">
        <v>2277</v>
      </c>
      <c r="N343" s="104" t="s">
        <v>1673</v>
      </c>
      <c r="O343" s="78">
        <v>39326</v>
      </c>
      <c r="P343" s="80"/>
      <c r="Q343" s="62" t="s">
        <v>55</v>
      </c>
      <c r="R343" s="5" t="str">
        <f ca="1">IF(Tabelle132[[#This Row],[STOPPED
ON]]&lt;&gt;"","STOPPED",IF(AND(Tabelle132[[#This Row],[ACT. VALID
TILL]]&lt;TODAY(),Tabelle132[[#This Row],[ACT. VALID
TILL]]&lt;&gt;""),"INACTIVE",IF(Tabelle132[[#This Row],[Employee]]="NN","RECRUITE",IF(Tabelle132[[#This Row],[ACT. VALID
FROM]]&gt;TODAY(),"INACTIVE","ACTIVE"))))</f>
        <v>ACTIVE</v>
      </c>
      <c r="S343" s="85"/>
      <c r="T343" s="85"/>
      <c r="U343" s="11">
        <f>COUNTIFS(Tabelle2[Function-
No.],Tabelle132[[#This Row],[FUNC.-NO]],Tabelle2[Pers-
No.],Tabelle132[[#This Row],[P-No.]])</f>
        <v>0</v>
      </c>
      <c r="V343" s="89">
        <v>39</v>
      </c>
      <c r="W343" s="11">
        <f>IF(Tabelle132[[#This Row],[WAZ2]]&gt;39,1,Tabelle132[[#This Row],[WAZ2]]/39)/IF(Tabelle132[[#This Row],[SPLIT]]="YES",2,1)</f>
        <v>1</v>
      </c>
      <c r="X343" s="93">
        <v>5288</v>
      </c>
      <c r="Y34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43" s="21" cm="1">
        <f t="array" ref="Z34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5288</v>
      </c>
      <c r="AA34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43" s="21" cm="1">
        <f t="array" ref="AB34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5288</v>
      </c>
      <c r="AC34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43" s="21" cm="1">
        <f t="array" ref="AD34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5288</v>
      </c>
      <c r="AE34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43" s="21" cm="1">
        <f t="array" ref="AF34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5288</v>
      </c>
      <c r="AG34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43" s="21" cm="1">
        <f t="array" ref="AH34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5288</v>
      </c>
      <c r="AI34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43" s="21" cm="1">
        <f t="array" ref="AJ34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5288</v>
      </c>
      <c r="AK34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43" s="21" cm="1">
        <f t="array" ref="AL34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5288</v>
      </c>
      <c r="AM34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43" s="21" cm="1">
        <f t="array" ref="AN34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5288</v>
      </c>
      <c r="AO34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43" s="21" cm="1">
        <f t="array" ref="AP34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5288</v>
      </c>
      <c r="AQ34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43" s="21" cm="1">
        <f t="array" ref="AR34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5288</v>
      </c>
      <c r="AS34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43" s="21" cm="1">
        <f t="array" ref="AT34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5288</v>
      </c>
      <c r="AU34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43" s="21" cm="1">
        <f t="array" ref="AV34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5288</v>
      </c>
      <c r="AW34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43" s="41">
        <f>SUMIFS(Tabelle132[[#This Row],[FTE 01]:[SAL 12]],Tabelle132[[#Headers],[FTE 01]:[SAL 12]],"*" &amp; "SAL" &amp;"*")</f>
        <v>63456</v>
      </c>
    </row>
    <row r="344" spans="1:50" ht="20.100000000000001" customHeight="1" x14ac:dyDescent="0.25">
      <c r="A344" s="61" t="s">
        <v>374</v>
      </c>
      <c r="B344" s="113" t="s">
        <v>1075</v>
      </c>
      <c r="C344" s="62" t="s">
        <v>53</v>
      </c>
      <c r="D344" s="107" t="s">
        <v>1216</v>
      </c>
      <c r="E344" s="108" t="s">
        <v>1216</v>
      </c>
      <c r="F344" s="63">
        <v>1048</v>
      </c>
      <c r="G344" s="111" t="str">
        <f>VLOOKUP(Tabelle132[[#This Row],[CC
(FIBU)]],INDEX!D:E,2,FALSE)</f>
        <v>Abteilung 13</v>
      </c>
      <c r="H344" s="117" t="s">
        <v>1337</v>
      </c>
      <c r="I344" s="64" t="s">
        <v>54</v>
      </c>
      <c r="J344" s="72">
        <v>42522</v>
      </c>
      <c r="K344" s="72"/>
      <c r="L344" s="73"/>
      <c r="M344" s="77">
        <v>2347</v>
      </c>
      <c r="N344" s="104" t="s">
        <v>1743</v>
      </c>
      <c r="O344" s="78">
        <v>42522</v>
      </c>
      <c r="P344" s="80"/>
      <c r="Q344" s="62" t="s">
        <v>55</v>
      </c>
      <c r="R344" s="5" t="str">
        <f ca="1">IF(Tabelle132[[#This Row],[STOPPED
ON]]&lt;&gt;"","STOPPED",IF(AND(Tabelle132[[#This Row],[ACT. VALID
TILL]]&lt;TODAY(),Tabelle132[[#This Row],[ACT. VALID
TILL]]&lt;&gt;""),"INACTIVE",IF(Tabelle132[[#This Row],[Employee]]="NN","RECRUITE",IF(Tabelle132[[#This Row],[ACT. VALID
FROM]]&gt;TODAY(),"INACTIVE","ACTIVE"))))</f>
        <v>ACTIVE</v>
      </c>
      <c r="S344" s="85"/>
      <c r="T344" s="85"/>
      <c r="U344" s="11">
        <f>COUNTIFS(Tabelle2[Function-
No.],Tabelle132[[#This Row],[FUNC.-NO]],Tabelle2[Pers-
No.],Tabelle132[[#This Row],[P-No.]])</f>
        <v>0</v>
      </c>
      <c r="V344" s="89">
        <v>39</v>
      </c>
      <c r="W344" s="11">
        <f>IF(Tabelle132[[#This Row],[WAZ2]]&gt;39,1,Tabelle132[[#This Row],[WAZ2]]/39)/IF(Tabelle132[[#This Row],[SPLIT]]="YES",2,1)</f>
        <v>1</v>
      </c>
      <c r="X344" s="93">
        <v>5624</v>
      </c>
      <c r="Y34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44" s="21" cm="1">
        <f t="array" ref="Z34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5624</v>
      </c>
      <c r="AA34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44" s="21" cm="1">
        <f t="array" ref="AB34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5624</v>
      </c>
      <c r="AC34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44" s="21" cm="1">
        <f t="array" ref="AD34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5624</v>
      </c>
      <c r="AE34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44" s="21" cm="1">
        <f t="array" ref="AF34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5624</v>
      </c>
      <c r="AG34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44" s="21" cm="1">
        <f t="array" ref="AH34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5624</v>
      </c>
      <c r="AI34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44" s="21" cm="1">
        <f t="array" ref="AJ34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5624</v>
      </c>
      <c r="AK34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44" s="21" cm="1">
        <f t="array" ref="AL34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5624</v>
      </c>
      <c r="AM34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44" s="21" cm="1">
        <f t="array" ref="AN34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5624</v>
      </c>
      <c r="AO34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44" s="21" cm="1">
        <f t="array" ref="AP34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5624</v>
      </c>
      <c r="AQ34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44" s="21" cm="1">
        <f t="array" ref="AR34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5624</v>
      </c>
      <c r="AS34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44" s="21" cm="1">
        <f t="array" ref="AT34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5624</v>
      </c>
      <c r="AU34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44" s="21" cm="1">
        <f t="array" ref="AV34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5624</v>
      </c>
      <c r="AW34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44" s="41">
        <f>SUMIFS(Tabelle132[[#This Row],[FTE 01]:[SAL 12]],Tabelle132[[#Headers],[FTE 01]:[SAL 12]],"*" &amp; "SAL" &amp;"*")</f>
        <v>67488</v>
      </c>
    </row>
    <row r="345" spans="1:50" ht="20.100000000000001" customHeight="1" x14ac:dyDescent="0.25">
      <c r="A345" s="61" t="s">
        <v>379</v>
      </c>
      <c r="B345" s="113" t="s">
        <v>1205</v>
      </c>
      <c r="C345" s="62" t="s">
        <v>53</v>
      </c>
      <c r="D345" s="107" t="s">
        <v>1216</v>
      </c>
      <c r="E345" s="108" t="s">
        <v>1216</v>
      </c>
      <c r="F345" s="63">
        <v>1048</v>
      </c>
      <c r="G345" s="111" t="str">
        <f>VLOOKUP(Tabelle132[[#This Row],[CC
(FIBU)]],INDEX!D:E,2,FALSE)</f>
        <v>Abteilung 13</v>
      </c>
      <c r="H345" s="117" t="s">
        <v>1337</v>
      </c>
      <c r="I345" s="64" t="s">
        <v>54</v>
      </c>
      <c r="J345" s="72">
        <v>43132</v>
      </c>
      <c r="K345" s="72"/>
      <c r="L345" s="73"/>
      <c r="M345" s="77">
        <v>2445</v>
      </c>
      <c r="N345" s="104" t="s">
        <v>1841</v>
      </c>
      <c r="O345" s="78">
        <v>43132</v>
      </c>
      <c r="P345" s="80"/>
      <c r="Q345" s="62" t="s">
        <v>55</v>
      </c>
      <c r="R345" s="5" t="str">
        <f ca="1">IF(Tabelle132[[#This Row],[STOPPED
ON]]&lt;&gt;"","STOPPED",IF(AND(Tabelle132[[#This Row],[ACT. VALID
TILL]]&lt;TODAY(),Tabelle132[[#This Row],[ACT. VALID
TILL]]&lt;&gt;""),"INACTIVE",IF(Tabelle132[[#This Row],[Employee]]="NN","RECRUITE",IF(Tabelle132[[#This Row],[ACT. VALID
FROM]]&gt;TODAY(),"INACTIVE","ACTIVE"))))</f>
        <v>ACTIVE</v>
      </c>
      <c r="S345" s="85"/>
      <c r="T345" s="85"/>
      <c r="U345" s="11">
        <f>COUNTIFS(Tabelle2[Function-
No.],Tabelle132[[#This Row],[FUNC.-NO]],Tabelle2[Pers-
No.],Tabelle132[[#This Row],[P-No.]])</f>
        <v>0</v>
      </c>
      <c r="V345" s="89">
        <v>39</v>
      </c>
      <c r="W345" s="11">
        <f>IF(Tabelle132[[#This Row],[WAZ2]]&gt;39,1,Tabelle132[[#This Row],[WAZ2]]/39)/IF(Tabelle132[[#This Row],[SPLIT]]="YES",2,1)</f>
        <v>1</v>
      </c>
      <c r="X345" s="93">
        <v>5591</v>
      </c>
      <c r="Y34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45" s="21" cm="1">
        <f t="array" ref="Z34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5591</v>
      </c>
      <c r="AA34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45" s="21" cm="1">
        <f t="array" ref="AB34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5591</v>
      </c>
      <c r="AC34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45" s="21" cm="1">
        <f t="array" ref="AD34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5591</v>
      </c>
      <c r="AE34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45" s="21" cm="1">
        <f t="array" ref="AF34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5591</v>
      </c>
      <c r="AG34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45" s="21" cm="1">
        <f t="array" ref="AH34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5591</v>
      </c>
      <c r="AI34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45" s="21" cm="1">
        <f t="array" ref="AJ34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5591</v>
      </c>
      <c r="AK34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45" s="21" cm="1">
        <f t="array" ref="AL34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5591</v>
      </c>
      <c r="AM34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45" s="21" cm="1">
        <f t="array" ref="AN34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5591</v>
      </c>
      <c r="AO34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45" s="21" cm="1">
        <f t="array" ref="AP34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5591</v>
      </c>
      <c r="AQ34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45" s="21" cm="1">
        <f t="array" ref="AR34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5591</v>
      </c>
      <c r="AS34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45" s="21" cm="1">
        <f t="array" ref="AT34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5591</v>
      </c>
      <c r="AU34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45" s="21" cm="1">
        <f t="array" ref="AV34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5591</v>
      </c>
      <c r="AW34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45" s="41">
        <f>SUMIFS(Tabelle132[[#This Row],[FTE 01]:[SAL 12]],Tabelle132[[#Headers],[FTE 01]:[SAL 12]],"*" &amp; "SAL" &amp;"*")</f>
        <v>67092</v>
      </c>
    </row>
    <row r="346" spans="1:50" ht="20.100000000000001" customHeight="1" x14ac:dyDescent="0.25">
      <c r="A346" s="61" t="s">
        <v>378</v>
      </c>
      <c r="B346" s="113" t="s">
        <v>1203</v>
      </c>
      <c r="C346" s="62" t="s">
        <v>53</v>
      </c>
      <c r="D346" s="107" t="s">
        <v>1216</v>
      </c>
      <c r="E346" s="108" t="s">
        <v>1216</v>
      </c>
      <c r="F346" s="63">
        <v>1048</v>
      </c>
      <c r="G346" s="111" t="str">
        <f>VLOOKUP(Tabelle132[[#This Row],[CC
(FIBU)]],INDEX!D:E,2,FALSE)</f>
        <v>Abteilung 13</v>
      </c>
      <c r="H346" s="117" t="s">
        <v>1337</v>
      </c>
      <c r="I346" s="64" t="s">
        <v>54</v>
      </c>
      <c r="J346" s="72">
        <v>43770</v>
      </c>
      <c r="K346" s="72"/>
      <c r="L346" s="73"/>
      <c r="M346" s="77">
        <v>2634</v>
      </c>
      <c r="N346" s="104" t="s">
        <v>2030</v>
      </c>
      <c r="O346" s="78">
        <v>43770</v>
      </c>
      <c r="P346" s="80"/>
      <c r="Q346" s="62" t="s">
        <v>55</v>
      </c>
      <c r="R346" s="5" t="str">
        <f ca="1">IF(Tabelle132[[#This Row],[STOPPED
ON]]&lt;&gt;"","STOPPED",IF(AND(Tabelle132[[#This Row],[ACT. VALID
TILL]]&lt;TODAY(),Tabelle132[[#This Row],[ACT. VALID
TILL]]&lt;&gt;""),"INACTIVE",IF(Tabelle132[[#This Row],[Employee]]="NN","RECRUITE",IF(Tabelle132[[#This Row],[ACT. VALID
FROM]]&gt;TODAY(),"INACTIVE","ACTIVE"))))</f>
        <v>ACTIVE</v>
      </c>
      <c r="S346" s="85"/>
      <c r="T346" s="85"/>
      <c r="U346" s="11">
        <f>COUNTIFS(Tabelle2[Function-
No.],Tabelle132[[#This Row],[FUNC.-NO]],Tabelle2[Pers-
No.],Tabelle132[[#This Row],[P-No.]])</f>
        <v>0</v>
      </c>
      <c r="V346" s="89">
        <v>39</v>
      </c>
      <c r="W346" s="11">
        <f>IF(Tabelle132[[#This Row],[WAZ2]]&gt;39,1,Tabelle132[[#This Row],[WAZ2]]/39)/IF(Tabelle132[[#This Row],[SPLIT]]="YES",2,1)</f>
        <v>1</v>
      </c>
      <c r="X346" s="93">
        <v>5530</v>
      </c>
      <c r="Y34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46" s="21" cm="1">
        <f t="array" ref="Z34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5530</v>
      </c>
      <c r="AA34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46" s="21" cm="1">
        <f t="array" ref="AB34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5530</v>
      </c>
      <c r="AC34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46" s="21" cm="1">
        <f t="array" ref="AD34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5530</v>
      </c>
      <c r="AE34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46" s="21" cm="1">
        <f t="array" ref="AF34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5530</v>
      </c>
      <c r="AG34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46" s="21" cm="1">
        <f t="array" ref="AH34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5530</v>
      </c>
      <c r="AI34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46" s="21" cm="1">
        <f t="array" ref="AJ34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5530</v>
      </c>
      <c r="AK34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46" s="21" cm="1">
        <f t="array" ref="AL34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5530</v>
      </c>
      <c r="AM34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46" s="21" cm="1">
        <f t="array" ref="AN34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5530</v>
      </c>
      <c r="AO34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46" s="21" cm="1">
        <f t="array" ref="AP34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5530</v>
      </c>
      <c r="AQ34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46" s="21" cm="1">
        <f t="array" ref="AR34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5530</v>
      </c>
      <c r="AS34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46" s="21" cm="1">
        <f t="array" ref="AT34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5530</v>
      </c>
      <c r="AU34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46" s="21" cm="1">
        <f t="array" ref="AV34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5530</v>
      </c>
      <c r="AW34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46" s="41">
        <f>SUMIFS(Tabelle132[[#This Row],[FTE 01]:[SAL 12]],Tabelle132[[#Headers],[FTE 01]:[SAL 12]],"*" &amp; "SAL" &amp;"*")</f>
        <v>66360</v>
      </c>
    </row>
    <row r="347" spans="1:50" ht="20.100000000000001" customHeight="1" x14ac:dyDescent="0.25">
      <c r="A347" s="61" t="s">
        <v>381</v>
      </c>
      <c r="B347" s="113" t="s">
        <v>1118</v>
      </c>
      <c r="C347" s="62" t="s">
        <v>53</v>
      </c>
      <c r="D347" s="107" t="s">
        <v>1216</v>
      </c>
      <c r="E347" s="108" t="s">
        <v>1216</v>
      </c>
      <c r="F347" s="63">
        <v>1049</v>
      </c>
      <c r="G347" s="111" t="str">
        <f>VLOOKUP(Tabelle132[[#This Row],[CC
(FIBU)]],INDEX!D:E,2,FALSE)</f>
        <v>Abteilung 13</v>
      </c>
      <c r="H347" s="117" t="s">
        <v>1339</v>
      </c>
      <c r="I347" s="64" t="s">
        <v>54</v>
      </c>
      <c r="J347" s="72">
        <v>38131</v>
      </c>
      <c r="K347" s="72"/>
      <c r="L347" s="73"/>
      <c r="M347" s="77">
        <v>2105</v>
      </c>
      <c r="N347" s="104" t="s">
        <v>1501</v>
      </c>
      <c r="O347" s="78">
        <v>38131</v>
      </c>
      <c r="P347" s="80"/>
      <c r="Q347" s="62" t="s">
        <v>55</v>
      </c>
      <c r="R347" s="5" t="str">
        <f ca="1">IF(Tabelle132[[#This Row],[STOPPED
ON]]&lt;&gt;"","STOPPED",IF(AND(Tabelle132[[#This Row],[ACT. VALID
TILL]]&lt;TODAY(),Tabelle132[[#This Row],[ACT. VALID
TILL]]&lt;&gt;""),"INACTIVE",IF(Tabelle132[[#This Row],[Employee]]="NN","RECRUITE",IF(Tabelle132[[#This Row],[ACT. VALID
FROM]]&gt;TODAY(),"INACTIVE","ACTIVE"))))</f>
        <v>ACTIVE</v>
      </c>
      <c r="S347" s="85"/>
      <c r="T347" s="85"/>
      <c r="U347" s="11">
        <f>COUNTIFS(Tabelle2[Function-
No.],Tabelle132[[#This Row],[FUNC.-NO]],Tabelle2[Pers-
No.],Tabelle132[[#This Row],[P-No.]])</f>
        <v>0</v>
      </c>
      <c r="V347" s="89">
        <v>39</v>
      </c>
      <c r="W347" s="11">
        <f>IF(Tabelle132[[#This Row],[WAZ2]]&gt;39,1,Tabelle132[[#This Row],[WAZ2]]/39)/IF(Tabelle132[[#This Row],[SPLIT]]="YES",2,1)</f>
        <v>1</v>
      </c>
      <c r="X347" s="93">
        <v>5712</v>
      </c>
      <c r="Y34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47" s="21" cm="1">
        <f t="array" ref="Z34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5712</v>
      </c>
      <c r="AA34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47" s="21" cm="1">
        <f t="array" ref="AB34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5712</v>
      </c>
      <c r="AC34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47" s="21" cm="1">
        <f t="array" ref="AD34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5712</v>
      </c>
      <c r="AE34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47" s="21" cm="1">
        <f t="array" ref="AF34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5712</v>
      </c>
      <c r="AG34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47" s="21" cm="1">
        <f t="array" ref="AH34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5712</v>
      </c>
      <c r="AI34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47" s="21" cm="1">
        <f t="array" ref="AJ34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5712</v>
      </c>
      <c r="AK34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47" s="21" cm="1">
        <f t="array" ref="AL34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5712</v>
      </c>
      <c r="AM34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47" s="21" cm="1">
        <f t="array" ref="AN34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5712</v>
      </c>
      <c r="AO34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47" s="21" cm="1">
        <f t="array" ref="AP34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5712</v>
      </c>
      <c r="AQ34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47" s="21" cm="1">
        <f t="array" ref="AR34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5712</v>
      </c>
      <c r="AS34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47" s="21" cm="1">
        <f t="array" ref="AT34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5712</v>
      </c>
      <c r="AU34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47" s="21" cm="1">
        <f t="array" ref="AV34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5712</v>
      </c>
      <c r="AW34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47" s="41">
        <f>SUMIFS(Tabelle132[[#This Row],[FTE 01]:[SAL 12]],Tabelle132[[#Headers],[FTE 01]:[SAL 12]],"*" &amp; "SAL" &amp;"*")</f>
        <v>68544</v>
      </c>
    </row>
    <row r="348" spans="1:50" ht="20.100000000000001" customHeight="1" x14ac:dyDescent="0.25">
      <c r="A348" s="61" t="s">
        <v>380</v>
      </c>
      <c r="B348" s="113" t="s">
        <v>985</v>
      </c>
      <c r="C348" s="62" t="s">
        <v>53</v>
      </c>
      <c r="D348" s="107" t="s">
        <v>1216</v>
      </c>
      <c r="E348" s="108" t="s">
        <v>1216</v>
      </c>
      <c r="F348" s="63">
        <v>1049</v>
      </c>
      <c r="G348" s="111" t="str">
        <f>VLOOKUP(Tabelle132[[#This Row],[CC
(FIBU)]],INDEX!D:E,2,FALSE)</f>
        <v>Abteilung 13</v>
      </c>
      <c r="H348" s="117" t="s">
        <v>1339</v>
      </c>
      <c r="I348" s="64" t="s">
        <v>54</v>
      </c>
      <c r="J348" s="72">
        <v>41306</v>
      </c>
      <c r="K348" s="72"/>
      <c r="L348" s="73"/>
      <c r="M348" s="77">
        <v>2221</v>
      </c>
      <c r="N348" s="104" t="s">
        <v>1617</v>
      </c>
      <c r="O348" s="78">
        <v>41306</v>
      </c>
      <c r="P348" s="80"/>
      <c r="Q348" s="62" t="s">
        <v>55</v>
      </c>
      <c r="R348" s="5" t="str">
        <f ca="1">IF(Tabelle132[[#This Row],[STOPPED
ON]]&lt;&gt;"","STOPPED",IF(AND(Tabelle132[[#This Row],[ACT. VALID
TILL]]&lt;TODAY(),Tabelle132[[#This Row],[ACT. VALID
TILL]]&lt;&gt;""),"INACTIVE",IF(Tabelle132[[#This Row],[Employee]]="NN","RECRUITE",IF(Tabelle132[[#This Row],[ACT. VALID
FROM]]&gt;TODAY(),"INACTIVE","ACTIVE"))))</f>
        <v>ACTIVE</v>
      </c>
      <c r="S348" s="85"/>
      <c r="T348" s="85"/>
      <c r="U348" s="11">
        <f>COUNTIFS(Tabelle2[Function-
No.],Tabelle132[[#This Row],[FUNC.-NO]],Tabelle2[Pers-
No.],Tabelle132[[#This Row],[P-No.]])</f>
        <v>1</v>
      </c>
      <c r="V348" s="89">
        <v>39</v>
      </c>
      <c r="W348" s="11">
        <f>IF(Tabelle132[[#This Row],[WAZ2]]&gt;39,1,Tabelle132[[#This Row],[WAZ2]]/39)/IF(Tabelle132[[#This Row],[SPLIT]]="YES",2,1)</f>
        <v>1</v>
      </c>
      <c r="X348" s="93">
        <v>5647</v>
      </c>
      <c r="Y34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48" s="21" cm="1">
        <f t="array" ref="Z34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5647</v>
      </c>
      <c r="AA34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48" s="21" cm="1">
        <f t="array" ref="AB34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5647</v>
      </c>
      <c r="AC34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48" s="21" cm="1">
        <f t="array" ref="AD34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5647</v>
      </c>
      <c r="AE34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48" s="21" cm="1">
        <f t="array" ref="AF34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5647</v>
      </c>
      <c r="AG348"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348" s="21" cm="1">
        <f t="array" ref="AH34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182.16129032258047</v>
      </c>
      <c r="AI34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48" s="21" cm="1">
        <f t="array" ref="AJ34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5458.7666666666664</v>
      </c>
      <c r="AK34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48" s="21" cm="1">
        <f t="array" ref="AL34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5647</v>
      </c>
      <c r="AM34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48" s="21" cm="1">
        <f t="array" ref="AN34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5647</v>
      </c>
      <c r="AO34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48" s="21" cm="1">
        <f t="array" ref="AP34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5647</v>
      </c>
      <c r="AQ34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48" s="21" cm="1">
        <f t="array" ref="AR34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5647</v>
      </c>
      <c r="AS34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48" s="21" cm="1">
        <f t="array" ref="AT34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5647</v>
      </c>
      <c r="AU34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48" s="21" cm="1">
        <f t="array" ref="AV34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5647</v>
      </c>
      <c r="AW34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48" s="41">
        <f>SUMIFS(Tabelle132[[#This Row],[FTE 01]:[SAL 12]],Tabelle132[[#Headers],[FTE 01]:[SAL 12]],"*" &amp; "SAL" &amp;"*")</f>
        <v>62110.927956989246</v>
      </c>
    </row>
    <row r="349" spans="1:50" ht="20.100000000000001" customHeight="1" x14ac:dyDescent="0.25">
      <c r="A349" s="61" t="s">
        <v>382</v>
      </c>
      <c r="B349" s="113" t="s">
        <v>908</v>
      </c>
      <c r="C349" s="62" t="s">
        <v>53</v>
      </c>
      <c r="D349" s="107" t="s">
        <v>1216</v>
      </c>
      <c r="E349" s="108" t="s">
        <v>1216</v>
      </c>
      <c r="F349" s="63">
        <v>1050</v>
      </c>
      <c r="G349" s="111" t="str">
        <f>VLOOKUP(Tabelle132[[#This Row],[CC
(FIBU)]],INDEX!D:E,2,FALSE)</f>
        <v>Abteilung 13</v>
      </c>
      <c r="H349" s="117" t="s">
        <v>1294</v>
      </c>
      <c r="I349" s="64" t="s">
        <v>54</v>
      </c>
      <c r="J349" s="72">
        <v>38261</v>
      </c>
      <c r="K349" s="72"/>
      <c r="L349" s="73"/>
      <c r="M349" s="77">
        <v>2109</v>
      </c>
      <c r="N349" s="104" t="s">
        <v>1505</v>
      </c>
      <c r="O349" s="78">
        <v>38261</v>
      </c>
      <c r="P349" s="80"/>
      <c r="Q349" s="62" t="s">
        <v>55</v>
      </c>
      <c r="R349" s="5" t="str">
        <f ca="1">IF(Tabelle132[[#This Row],[STOPPED
ON]]&lt;&gt;"","STOPPED",IF(AND(Tabelle132[[#This Row],[ACT. VALID
TILL]]&lt;TODAY(),Tabelle132[[#This Row],[ACT. VALID
TILL]]&lt;&gt;""),"INACTIVE",IF(Tabelle132[[#This Row],[Employee]]="NN","RECRUITE",IF(Tabelle132[[#This Row],[ACT. VALID
FROM]]&gt;TODAY(),"INACTIVE","ACTIVE"))))</f>
        <v>ACTIVE</v>
      </c>
      <c r="S349" s="85"/>
      <c r="T349" s="85"/>
      <c r="U349" s="11">
        <f>COUNTIFS(Tabelle2[Function-
No.],Tabelle132[[#This Row],[FUNC.-NO]],Tabelle2[Pers-
No.],Tabelle132[[#This Row],[P-No.]])</f>
        <v>0</v>
      </c>
      <c r="V349" s="89">
        <v>39</v>
      </c>
      <c r="W349" s="11">
        <f>IF(Tabelle132[[#This Row],[WAZ2]]&gt;39,1,Tabelle132[[#This Row],[WAZ2]]/39)/IF(Tabelle132[[#This Row],[SPLIT]]="YES",2,1)</f>
        <v>1</v>
      </c>
      <c r="X349" s="93">
        <v>5727</v>
      </c>
      <c r="Y34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49" s="21" cm="1">
        <f t="array" ref="Z34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5727</v>
      </c>
      <c r="AA34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49" s="21" cm="1">
        <f t="array" ref="AB34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5727</v>
      </c>
      <c r="AC34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49" s="21" cm="1">
        <f t="array" ref="AD34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5727</v>
      </c>
      <c r="AE34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49" s="21" cm="1">
        <f t="array" ref="AF34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5727</v>
      </c>
      <c r="AG34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49" s="21" cm="1">
        <f t="array" ref="AH34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5727</v>
      </c>
      <c r="AI34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49" s="21" cm="1">
        <f t="array" ref="AJ34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5727</v>
      </c>
      <c r="AK34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49" s="21" cm="1">
        <f t="array" ref="AL34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5727</v>
      </c>
      <c r="AM34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49" s="21" cm="1">
        <f t="array" ref="AN34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5727</v>
      </c>
      <c r="AO34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49" s="21" cm="1">
        <f t="array" ref="AP34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5727</v>
      </c>
      <c r="AQ34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49" s="21" cm="1">
        <f t="array" ref="AR34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5727</v>
      </c>
      <c r="AS34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49" s="21" cm="1">
        <f t="array" ref="AT34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5727</v>
      </c>
      <c r="AU34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49" s="21" cm="1">
        <f t="array" ref="AV34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5727</v>
      </c>
      <c r="AW34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49" s="41">
        <f>SUMIFS(Tabelle132[[#This Row],[FTE 01]:[SAL 12]],Tabelle132[[#Headers],[FTE 01]:[SAL 12]],"*" &amp; "SAL" &amp;"*")</f>
        <v>68724</v>
      </c>
    </row>
    <row r="350" spans="1:50" ht="20.100000000000001" customHeight="1" x14ac:dyDescent="0.25">
      <c r="A350" s="61" t="s">
        <v>386</v>
      </c>
      <c r="B350" s="113" t="s">
        <v>955</v>
      </c>
      <c r="C350" s="62" t="s">
        <v>237</v>
      </c>
      <c r="D350" s="107" t="s">
        <v>1216</v>
      </c>
      <c r="E350" s="108" t="s">
        <v>1216</v>
      </c>
      <c r="F350" s="63">
        <v>1050</v>
      </c>
      <c r="G350" s="111" t="str">
        <f>VLOOKUP(Tabelle132[[#This Row],[CC
(FIBU)]],INDEX!D:E,2,FALSE)</f>
        <v>Abteilung 13</v>
      </c>
      <c r="H350" s="117" t="s">
        <v>1294</v>
      </c>
      <c r="I350" s="64" t="s">
        <v>54</v>
      </c>
      <c r="J350" s="72">
        <v>44287</v>
      </c>
      <c r="K350" s="72"/>
      <c r="L350" s="73"/>
      <c r="M350" s="77">
        <v>2374</v>
      </c>
      <c r="N350" s="104" t="s">
        <v>1770</v>
      </c>
      <c r="O350" s="78">
        <v>42614</v>
      </c>
      <c r="P350" s="80"/>
      <c r="Q350" s="62" t="s">
        <v>55</v>
      </c>
      <c r="R350" s="5" t="str">
        <f ca="1">IF(Tabelle132[[#This Row],[STOPPED
ON]]&lt;&gt;"","STOPPED",IF(AND(Tabelle132[[#This Row],[ACT. VALID
TILL]]&lt;TODAY(),Tabelle132[[#This Row],[ACT. VALID
TILL]]&lt;&gt;""),"INACTIVE",IF(Tabelle132[[#This Row],[Employee]]="NN","RECRUITE",IF(Tabelle132[[#This Row],[ACT. VALID
FROM]]&gt;TODAY(),"INACTIVE","ACTIVE"))))</f>
        <v>ACTIVE</v>
      </c>
      <c r="S350" s="85"/>
      <c r="T350" s="85"/>
      <c r="U350" s="11">
        <f>COUNTIFS(Tabelle2[Function-
No.],Tabelle132[[#This Row],[FUNC.-NO]],Tabelle2[Pers-
No.],Tabelle132[[#This Row],[P-No.]])</f>
        <v>0</v>
      </c>
      <c r="V350" s="89">
        <v>39</v>
      </c>
      <c r="W350" s="11">
        <f>IF(Tabelle132[[#This Row],[WAZ2]]&gt;39,1,Tabelle132[[#This Row],[WAZ2]]/39)/IF(Tabelle132[[#This Row],[SPLIT]]="YES",2,1)</f>
        <v>1</v>
      </c>
      <c r="X350" s="93">
        <v>5658</v>
      </c>
      <c r="Y35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50" s="21" cm="1">
        <f t="array" ref="Z35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5658</v>
      </c>
      <c r="AA35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50" s="21" cm="1">
        <f t="array" ref="AB35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5658</v>
      </c>
      <c r="AC35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50" s="21" cm="1">
        <f t="array" ref="AD35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5658</v>
      </c>
      <c r="AE35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50" s="21" cm="1">
        <f t="array" ref="AF35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5658</v>
      </c>
      <c r="AG35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50" s="21" cm="1">
        <f t="array" ref="AH35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5658</v>
      </c>
      <c r="AI35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50" s="21" cm="1">
        <f t="array" ref="AJ35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5658</v>
      </c>
      <c r="AK35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50" s="21" cm="1">
        <f t="array" ref="AL35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5658</v>
      </c>
      <c r="AM35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50" s="21" cm="1">
        <f t="array" ref="AN35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5658</v>
      </c>
      <c r="AO35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50" s="21" cm="1">
        <f t="array" ref="AP35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5658</v>
      </c>
      <c r="AQ35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50" s="21" cm="1">
        <f t="array" ref="AR35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5658</v>
      </c>
      <c r="AS35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50" s="21" cm="1">
        <f t="array" ref="AT35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5658</v>
      </c>
      <c r="AU35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50" s="21" cm="1">
        <f t="array" ref="AV35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5658</v>
      </c>
      <c r="AW35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50" s="41">
        <f>SUMIFS(Tabelle132[[#This Row],[FTE 01]:[SAL 12]],Tabelle132[[#Headers],[FTE 01]:[SAL 12]],"*" &amp; "SAL" &amp;"*")</f>
        <v>67896</v>
      </c>
    </row>
    <row r="351" spans="1:50" ht="20.100000000000001" customHeight="1" x14ac:dyDescent="0.25">
      <c r="A351" s="61" t="s">
        <v>385</v>
      </c>
      <c r="B351" s="113" t="s">
        <v>930</v>
      </c>
      <c r="C351" s="62" t="s">
        <v>53</v>
      </c>
      <c r="D351" s="107" t="s">
        <v>1216</v>
      </c>
      <c r="E351" s="108" t="s">
        <v>1216</v>
      </c>
      <c r="F351" s="63">
        <v>1050</v>
      </c>
      <c r="G351" s="111" t="str">
        <f>VLOOKUP(Tabelle132[[#This Row],[CC
(FIBU)]],INDEX!D:E,2,FALSE)</f>
        <v>Abteilung 13</v>
      </c>
      <c r="H351" s="117" t="s">
        <v>1392</v>
      </c>
      <c r="I351" s="64" t="s">
        <v>54</v>
      </c>
      <c r="J351" s="72">
        <v>43843</v>
      </c>
      <c r="K351" s="72"/>
      <c r="L351" s="73"/>
      <c r="M351" s="77">
        <v>2643</v>
      </c>
      <c r="N351" s="104" t="s">
        <v>2039</v>
      </c>
      <c r="O351" s="78">
        <v>43843</v>
      </c>
      <c r="P351" s="80"/>
      <c r="Q351" s="62" t="s">
        <v>55</v>
      </c>
      <c r="R351" s="5" t="str">
        <f ca="1">IF(Tabelle132[[#This Row],[STOPPED
ON]]&lt;&gt;"","STOPPED",IF(AND(Tabelle132[[#This Row],[ACT. VALID
TILL]]&lt;TODAY(),Tabelle132[[#This Row],[ACT. VALID
TILL]]&lt;&gt;""),"INACTIVE",IF(Tabelle132[[#This Row],[Employee]]="NN","RECRUITE",IF(Tabelle132[[#This Row],[ACT. VALID
FROM]]&gt;TODAY(),"INACTIVE","ACTIVE"))))</f>
        <v>ACTIVE</v>
      </c>
      <c r="S351" s="85"/>
      <c r="T351" s="85"/>
      <c r="U351" s="11">
        <f>COUNTIFS(Tabelle2[Function-
No.],Tabelle132[[#This Row],[FUNC.-NO]],Tabelle2[Pers-
No.],Tabelle132[[#This Row],[P-No.]])</f>
        <v>0</v>
      </c>
      <c r="V351" s="89">
        <v>39</v>
      </c>
      <c r="W351" s="11">
        <f>IF(Tabelle132[[#This Row],[WAZ2]]&gt;39,1,Tabelle132[[#This Row],[WAZ2]]/39)/IF(Tabelle132[[#This Row],[SPLIT]]="YES",2,1)</f>
        <v>1</v>
      </c>
      <c r="X351" s="93">
        <v>5495</v>
      </c>
      <c r="Y35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51" s="21" cm="1">
        <f t="array" ref="Z35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5495</v>
      </c>
      <c r="AA35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51" s="21" cm="1">
        <f t="array" ref="AB35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5495</v>
      </c>
      <c r="AC35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51" s="21" cm="1">
        <f t="array" ref="AD35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5495</v>
      </c>
      <c r="AE35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51" s="21" cm="1">
        <f t="array" ref="AF35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5495</v>
      </c>
      <c r="AG35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51" s="21" cm="1">
        <f t="array" ref="AH35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5495</v>
      </c>
      <c r="AI35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51" s="21" cm="1">
        <f t="array" ref="AJ35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5495</v>
      </c>
      <c r="AK35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51" s="21" cm="1">
        <f t="array" ref="AL35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5495</v>
      </c>
      <c r="AM35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51" s="21" cm="1">
        <f t="array" ref="AN35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5495</v>
      </c>
      <c r="AO35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51" s="21" cm="1">
        <f t="array" ref="AP35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5495</v>
      </c>
      <c r="AQ35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51" s="21" cm="1">
        <f t="array" ref="AR35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5495</v>
      </c>
      <c r="AS35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51" s="21" cm="1">
        <f t="array" ref="AT35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5495</v>
      </c>
      <c r="AU35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51" s="21" cm="1">
        <f t="array" ref="AV35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5495</v>
      </c>
      <c r="AW35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51" s="41">
        <f>SUMIFS(Tabelle132[[#This Row],[FTE 01]:[SAL 12]],Tabelle132[[#Headers],[FTE 01]:[SAL 12]],"*" &amp; "SAL" &amp;"*")</f>
        <v>65940</v>
      </c>
    </row>
    <row r="352" spans="1:50" ht="20.100000000000001" customHeight="1" x14ac:dyDescent="0.25">
      <c r="A352" s="61" t="s">
        <v>508</v>
      </c>
      <c r="B352" s="113" t="s">
        <v>1148</v>
      </c>
      <c r="C352" s="62" t="s">
        <v>237</v>
      </c>
      <c r="D352" s="107" t="s">
        <v>1216</v>
      </c>
      <c r="E352" s="108" t="s">
        <v>1216</v>
      </c>
      <c r="F352" s="63">
        <v>1050</v>
      </c>
      <c r="G352" s="111" t="str">
        <f>VLOOKUP(Tabelle132[[#This Row],[CC
(FIBU)]],INDEX!D:E,2,FALSE)</f>
        <v>Abteilung 13</v>
      </c>
      <c r="H352" s="117" t="s">
        <v>1392</v>
      </c>
      <c r="I352" s="64" t="s">
        <v>54</v>
      </c>
      <c r="J352" s="72">
        <v>44287</v>
      </c>
      <c r="K352" s="72">
        <v>44469</v>
      </c>
      <c r="L352" s="73"/>
      <c r="M352" s="77">
        <v>2701</v>
      </c>
      <c r="N352" s="104" t="s">
        <v>2097</v>
      </c>
      <c r="O352" s="78">
        <v>44287</v>
      </c>
      <c r="P352" s="80">
        <v>44469</v>
      </c>
      <c r="Q352" s="62" t="s">
        <v>311</v>
      </c>
      <c r="R352" s="5" t="str">
        <f ca="1">IF(Tabelle132[[#This Row],[STOPPED
ON]]&lt;&gt;"","STOPPED",IF(AND(Tabelle132[[#This Row],[ACT. VALID
TILL]]&lt;TODAY(),Tabelle132[[#This Row],[ACT. VALID
TILL]]&lt;&gt;""),"INACTIVE",IF(Tabelle132[[#This Row],[Employee]]="NN","RECRUITE",IF(Tabelle132[[#This Row],[ACT. VALID
FROM]]&gt;TODAY(),"INACTIVE","ACTIVE"))))</f>
        <v>ACTIVE</v>
      </c>
      <c r="S352" s="85"/>
      <c r="T352" s="85"/>
      <c r="U352" s="11">
        <f>COUNTIFS(Tabelle2[Function-
No.],Tabelle132[[#This Row],[FUNC.-NO]],Tabelle2[Pers-
No.],Tabelle132[[#This Row],[P-No.]])</f>
        <v>0</v>
      </c>
      <c r="V352" s="89">
        <v>20</v>
      </c>
      <c r="W352" s="11">
        <f>IF(Tabelle132[[#This Row],[WAZ2]]&gt;39,1,Tabelle132[[#This Row],[WAZ2]]/39)/IF(Tabelle132[[#This Row],[SPLIT]]="YES",2,1)</f>
        <v>0.51282051282051277</v>
      </c>
      <c r="X352" s="93">
        <v>5056</v>
      </c>
      <c r="Y35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352" s="21" cm="1">
        <f t="array" ref="Z35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5056</v>
      </c>
      <c r="AA35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352" s="21" cm="1">
        <f t="array" ref="AB35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5056</v>
      </c>
      <c r="AC35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352" s="21" cm="1">
        <f t="array" ref="AD35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5056</v>
      </c>
      <c r="AE35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352" s="21" cm="1">
        <f t="array" ref="AF35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5056</v>
      </c>
      <c r="AG35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352" s="21" cm="1">
        <f t="array" ref="AH35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5056</v>
      </c>
      <c r="AI35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352" s="21" cm="1">
        <f t="array" ref="AJ35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5056</v>
      </c>
      <c r="AK35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352" s="21" cm="1">
        <f t="array" ref="AL35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35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352" s="21" cm="1">
        <f t="array" ref="AN35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35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352" s="21" cm="1">
        <f t="array" ref="AP35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35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352" s="21" cm="1">
        <f t="array" ref="AR35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35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352" s="21" cm="1">
        <f t="array" ref="AT35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35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352" s="21" cm="1">
        <f t="array" ref="AV35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35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52" s="41">
        <f>SUMIFS(Tabelle132[[#This Row],[FTE 01]:[SAL 12]],Tabelle132[[#Headers],[FTE 01]:[SAL 12]],"*" &amp; "SAL" &amp;"*")</f>
        <v>30336</v>
      </c>
    </row>
    <row r="353" spans="1:50" ht="20.100000000000001" customHeight="1" x14ac:dyDescent="0.25">
      <c r="A353" s="61" t="s">
        <v>403</v>
      </c>
      <c r="B353" s="113" t="s">
        <v>951</v>
      </c>
      <c r="C353" s="62" t="s">
        <v>53</v>
      </c>
      <c r="D353" s="107" t="s">
        <v>1216</v>
      </c>
      <c r="E353" s="108" t="s">
        <v>1214</v>
      </c>
      <c r="F353" s="63">
        <v>1051</v>
      </c>
      <c r="G353" s="111" t="str">
        <f>VLOOKUP(Tabelle132[[#This Row],[CC
(FIBU)]],INDEX!D:E,2,FALSE)</f>
        <v>Abteilung 13</v>
      </c>
      <c r="H353" s="117" t="s">
        <v>1310</v>
      </c>
      <c r="I353" s="64" t="s">
        <v>54</v>
      </c>
      <c r="J353" s="72">
        <v>32153</v>
      </c>
      <c r="K353" s="72"/>
      <c r="L353" s="73"/>
      <c r="M353" s="77">
        <v>2016</v>
      </c>
      <c r="N353" s="104" t="s">
        <v>1412</v>
      </c>
      <c r="O353" s="78">
        <v>32153</v>
      </c>
      <c r="P353" s="80"/>
      <c r="Q353" s="62" t="s">
        <v>55</v>
      </c>
      <c r="R353" s="5" t="str">
        <f ca="1">IF(Tabelle132[[#This Row],[STOPPED
ON]]&lt;&gt;"","STOPPED",IF(AND(Tabelle132[[#This Row],[ACT. VALID
TILL]]&lt;TODAY(),Tabelle132[[#This Row],[ACT. VALID
TILL]]&lt;&gt;""),"INACTIVE",IF(Tabelle132[[#This Row],[Employee]]="NN","RECRUITE",IF(Tabelle132[[#This Row],[ACT. VALID
FROM]]&gt;TODAY(),"INACTIVE","ACTIVE"))))</f>
        <v>ACTIVE</v>
      </c>
      <c r="S353" s="85"/>
      <c r="T353" s="85"/>
      <c r="U353" s="11">
        <f>COUNTIFS(Tabelle2[Function-
No.],Tabelle132[[#This Row],[FUNC.-NO]],Tabelle2[Pers-
No.],Tabelle132[[#This Row],[P-No.]])</f>
        <v>0</v>
      </c>
      <c r="V353" s="89">
        <v>39</v>
      </c>
      <c r="W353" s="11">
        <f>IF(Tabelle132[[#This Row],[WAZ2]]&gt;39,1,Tabelle132[[#This Row],[WAZ2]]/39)/IF(Tabelle132[[#This Row],[SPLIT]]="YES",2,1)</f>
        <v>1</v>
      </c>
      <c r="X353" s="93">
        <v>5566</v>
      </c>
      <c r="Y35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53" s="21" cm="1">
        <f t="array" ref="Z35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5566</v>
      </c>
      <c r="AA35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53" s="21" cm="1">
        <f t="array" ref="AB35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5566</v>
      </c>
      <c r="AC35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53" s="21" cm="1">
        <f t="array" ref="AD35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5566</v>
      </c>
      <c r="AE35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53" s="21" cm="1">
        <f t="array" ref="AF35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5566</v>
      </c>
      <c r="AG35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53" s="21" cm="1">
        <f t="array" ref="AH35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5566</v>
      </c>
      <c r="AI35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53" s="21" cm="1">
        <f t="array" ref="AJ35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5566</v>
      </c>
      <c r="AK35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53" s="21" cm="1">
        <f t="array" ref="AL35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5566</v>
      </c>
      <c r="AM35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53" s="21" cm="1">
        <f t="array" ref="AN35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5566</v>
      </c>
      <c r="AO35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53" s="21" cm="1">
        <f t="array" ref="AP35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5566</v>
      </c>
      <c r="AQ35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53" s="21" cm="1">
        <f t="array" ref="AR35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5566</v>
      </c>
      <c r="AS35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53" s="21" cm="1">
        <f t="array" ref="AT35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5566</v>
      </c>
      <c r="AU35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53" s="21" cm="1">
        <f t="array" ref="AV35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5566</v>
      </c>
      <c r="AW35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53" s="41">
        <f>SUMIFS(Tabelle132[[#This Row],[FTE 01]:[SAL 12]],Tabelle132[[#Headers],[FTE 01]:[SAL 12]],"*" &amp; "SAL" &amp;"*")</f>
        <v>66792</v>
      </c>
    </row>
    <row r="354" spans="1:50" ht="20.100000000000001" customHeight="1" x14ac:dyDescent="0.25">
      <c r="A354" s="61" t="s">
        <v>393</v>
      </c>
      <c r="B354" s="113" t="s">
        <v>930</v>
      </c>
      <c r="C354" s="62" t="s">
        <v>53</v>
      </c>
      <c r="D354" s="107" t="s">
        <v>1216</v>
      </c>
      <c r="E354" s="108" t="s">
        <v>1216</v>
      </c>
      <c r="F354" s="63">
        <v>1051</v>
      </c>
      <c r="G354" s="111" t="str">
        <f>VLOOKUP(Tabelle132[[#This Row],[CC
(FIBU)]],INDEX!D:E,2,FALSE)</f>
        <v>Abteilung 13</v>
      </c>
      <c r="H354" s="117" t="s">
        <v>1310</v>
      </c>
      <c r="I354" s="64" t="s">
        <v>54</v>
      </c>
      <c r="J354" s="72">
        <v>36678</v>
      </c>
      <c r="K354" s="72"/>
      <c r="L354" s="73"/>
      <c r="M354" s="77">
        <v>2063</v>
      </c>
      <c r="N354" s="104" t="s">
        <v>1459</v>
      </c>
      <c r="O354" s="78">
        <v>36678</v>
      </c>
      <c r="P354" s="80"/>
      <c r="Q354" s="62" t="s">
        <v>55</v>
      </c>
      <c r="R354" s="5" t="str">
        <f ca="1">IF(Tabelle132[[#This Row],[STOPPED
ON]]&lt;&gt;"","STOPPED",IF(AND(Tabelle132[[#This Row],[ACT. VALID
TILL]]&lt;TODAY(),Tabelle132[[#This Row],[ACT. VALID
TILL]]&lt;&gt;""),"INACTIVE",IF(Tabelle132[[#This Row],[Employee]]="NN","RECRUITE",IF(Tabelle132[[#This Row],[ACT. VALID
FROM]]&gt;TODAY(),"INACTIVE","ACTIVE"))))</f>
        <v>ACTIVE</v>
      </c>
      <c r="S354" s="85"/>
      <c r="T354" s="85"/>
      <c r="U354" s="11">
        <f>COUNTIFS(Tabelle2[Function-
No.],Tabelle132[[#This Row],[FUNC.-NO]],Tabelle2[Pers-
No.],Tabelle132[[#This Row],[P-No.]])</f>
        <v>0</v>
      </c>
      <c r="V354" s="89">
        <v>39</v>
      </c>
      <c r="W354" s="11">
        <f>IF(Tabelle132[[#This Row],[WAZ2]]&gt;39,1,Tabelle132[[#This Row],[WAZ2]]/39)/IF(Tabelle132[[#This Row],[SPLIT]]="YES",2,1)</f>
        <v>1</v>
      </c>
      <c r="X354" s="93">
        <v>5631</v>
      </c>
      <c r="Y35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54" s="21" cm="1">
        <f t="array" ref="Z35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5631</v>
      </c>
      <c r="AA35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54" s="21" cm="1">
        <f t="array" ref="AB35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5631</v>
      </c>
      <c r="AC35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54" s="21" cm="1">
        <f t="array" ref="AD35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5631</v>
      </c>
      <c r="AE35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54" s="21" cm="1">
        <f t="array" ref="AF35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5631</v>
      </c>
      <c r="AG35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54" s="21" cm="1">
        <f t="array" ref="AH35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5631</v>
      </c>
      <c r="AI35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54" s="21" cm="1">
        <f t="array" ref="AJ35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5631</v>
      </c>
      <c r="AK35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54" s="21" cm="1">
        <f t="array" ref="AL35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5631</v>
      </c>
      <c r="AM35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54" s="21" cm="1">
        <f t="array" ref="AN35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5631</v>
      </c>
      <c r="AO35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54" s="21" cm="1">
        <f t="array" ref="AP35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5631</v>
      </c>
      <c r="AQ35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54" s="21" cm="1">
        <f t="array" ref="AR35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5631</v>
      </c>
      <c r="AS35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54" s="21" cm="1">
        <f t="array" ref="AT35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5631</v>
      </c>
      <c r="AU35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54" s="21" cm="1">
        <f t="array" ref="AV35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5631</v>
      </c>
      <c r="AW35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54" s="41">
        <f>SUMIFS(Tabelle132[[#This Row],[FTE 01]:[SAL 12]],Tabelle132[[#Headers],[FTE 01]:[SAL 12]],"*" &amp; "SAL" &amp;"*")</f>
        <v>67572</v>
      </c>
    </row>
    <row r="355" spans="1:50" ht="20.100000000000001" customHeight="1" x14ac:dyDescent="0.25">
      <c r="A355" s="61" t="s">
        <v>396</v>
      </c>
      <c r="B355" s="113" t="s">
        <v>949</v>
      </c>
      <c r="C355" s="62" t="s">
        <v>53</v>
      </c>
      <c r="D355" s="107" t="s">
        <v>1216</v>
      </c>
      <c r="E355" s="108" t="s">
        <v>1216</v>
      </c>
      <c r="F355" s="63">
        <v>1051</v>
      </c>
      <c r="G355" s="111" t="str">
        <f>VLOOKUP(Tabelle132[[#This Row],[CC
(FIBU)]],INDEX!D:E,2,FALSE)</f>
        <v>Abteilung 13</v>
      </c>
      <c r="H355" s="117" t="s">
        <v>1310</v>
      </c>
      <c r="I355" s="64" t="s">
        <v>54</v>
      </c>
      <c r="J355" s="72">
        <v>36773</v>
      </c>
      <c r="K355" s="72"/>
      <c r="L355" s="73"/>
      <c r="M355" s="77">
        <v>2065</v>
      </c>
      <c r="N355" s="104" t="s">
        <v>1461</v>
      </c>
      <c r="O355" s="78">
        <v>36773</v>
      </c>
      <c r="P355" s="80"/>
      <c r="Q355" s="62" t="s">
        <v>55</v>
      </c>
      <c r="R355" s="5" t="str">
        <f ca="1">IF(Tabelle132[[#This Row],[STOPPED
ON]]&lt;&gt;"","STOPPED",IF(AND(Tabelle132[[#This Row],[ACT. VALID
TILL]]&lt;TODAY(),Tabelle132[[#This Row],[ACT. VALID
TILL]]&lt;&gt;""),"INACTIVE",IF(Tabelle132[[#This Row],[Employee]]="NN","RECRUITE",IF(Tabelle132[[#This Row],[ACT. VALID
FROM]]&gt;TODAY(),"INACTIVE","ACTIVE"))))</f>
        <v>ACTIVE</v>
      </c>
      <c r="S355" s="85"/>
      <c r="T355" s="85"/>
      <c r="U355" s="11">
        <f>COUNTIFS(Tabelle2[Function-
No.],Tabelle132[[#This Row],[FUNC.-NO]],Tabelle2[Pers-
No.],Tabelle132[[#This Row],[P-No.]])</f>
        <v>0</v>
      </c>
      <c r="V355" s="89">
        <v>39</v>
      </c>
      <c r="W355" s="11">
        <f>IF(Tabelle132[[#This Row],[WAZ2]]&gt;39,1,Tabelle132[[#This Row],[WAZ2]]/39)/IF(Tabelle132[[#This Row],[SPLIT]]="YES",2,1)</f>
        <v>1</v>
      </c>
      <c r="X355" s="93">
        <v>5534</v>
      </c>
      <c r="Y35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55" s="21" cm="1">
        <f t="array" ref="Z35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5534</v>
      </c>
      <c r="AA35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55" s="21" cm="1">
        <f t="array" ref="AB35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5534</v>
      </c>
      <c r="AC35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55" s="21" cm="1">
        <f t="array" ref="AD35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5534</v>
      </c>
      <c r="AE35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55" s="21" cm="1">
        <f t="array" ref="AF35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5534</v>
      </c>
      <c r="AG35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55" s="21" cm="1">
        <f t="array" ref="AH35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5534</v>
      </c>
      <c r="AI35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55" s="21" cm="1">
        <f t="array" ref="AJ35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5534</v>
      </c>
      <c r="AK35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55" s="21" cm="1">
        <f t="array" ref="AL35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5534</v>
      </c>
      <c r="AM35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55" s="21" cm="1">
        <f t="array" ref="AN35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5534</v>
      </c>
      <c r="AO35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55" s="21" cm="1">
        <f t="array" ref="AP35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5534</v>
      </c>
      <c r="AQ35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55" s="21" cm="1">
        <f t="array" ref="AR35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5534</v>
      </c>
      <c r="AS35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55" s="21" cm="1">
        <f t="array" ref="AT35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5534</v>
      </c>
      <c r="AU35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55" s="21" cm="1">
        <f t="array" ref="AV35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5534</v>
      </c>
      <c r="AW35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55" s="41">
        <f>SUMIFS(Tabelle132[[#This Row],[FTE 01]:[SAL 12]],Tabelle132[[#Headers],[FTE 01]:[SAL 12]],"*" &amp; "SAL" &amp;"*")</f>
        <v>66408</v>
      </c>
    </row>
    <row r="356" spans="1:50" ht="20.100000000000001" customHeight="1" x14ac:dyDescent="0.25">
      <c r="A356" s="61" t="s">
        <v>391</v>
      </c>
      <c r="B356" s="113" t="s">
        <v>910</v>
      </c>
      <c r="C356" s="62" t="s">
        <v>53</v>
      </c>
      <c r="D356" s="107" t="s">
        <v>1216</v>
      </c>
      <c r="E356" s="108" t="s">
        <v>1216</v>
      </c>
      <c r="F356" s="63">
        <v>1051</v>
      </c>
      <c r="G356" s="111" t="str">
        <f>VLOOKUP(Tabelle132[[#This Row],[CC
(FIBU)]],INDEX!D:E,2,FALSE)</f>
        <v>Abteilung 13</v>
      </c>
      <c r="H356" s="117" t="s">
        <v>1310</v>
      </c>
      <c r="I356" s="64" t="s">
        <v>54</v>
      </c>
      <c r="J356" s="72">
        <v>36861</v>
      </c>
      <c r="K356" s="72"/>
      <c r="L356" s="73"/>
      <c r="M356" s="77">
        <v>2068</v>
      </c>
      <c r="N356" s="104" t="s">
        <v>1464</v>
      </c>
      <c r="O356" s="78">
        <v>36861</v>
      </c>
      <c r="P356" s="80"/>
      <c r="Q356" s="62" t="s">
        <v>55</v>
      </c>
      <c r="R356" s="5" t="str">
        <f ca="1">IF(Tabelle132[[#This Row],[STOPPED
ON]]&lt;&gt;"","STOPPED",IF(AND(Tabelle132[[#This Row],[ACT. VALID
TILL]]&lt;TODAY(),Tabelle132[[#This Row],[ACT. VALID
TILL]]&lt;&gt;""),"INACTIVE",IF(Tabelle132[[#This Row],[Employee]]="NN","RECRUITE",IF(Tabelle132[[#This Row],[ACT. VALID
FROM]]&gt;TODAY(),"INACTIVE","ACTIVE"))))</f>
        <v>ACTIVE</v>
      </c>
      <c r="S356" s="85"/>
      <c r="T356" s="85"/>
      <c r="U356" s="11">
        <f>COUNTIFS(Tabelle2[Function-
No.],Tabelle132[[#This Row],[FUNC.-NO]],Tabelle2[Pers-
No.],Tabelle132[[#This Row],[P-No.]])</f>
        <v>0</v>
      </c>
      <c r="V356" s="89">
        <v>39</v>
      </c>
      <c r="W356" s="11">
        <f>IF(Tabelle132[[#This Row],[WAZ2]]&gt;39,1,Tabelle132[[#This Row],[WAZ2]]/39)/IF(Tabelle132[[#This Row],[SPLIT]]="YES",2,1)</f>
        <v>1</v>
      </c>
      <c r="X356" s="93">
        <v>5561</v>
      </c>
      <c r="Y35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56" s="21" cm="1">
        <f t="array" ref="Z35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5561</v>
      </c>
      <c r="AA35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56" s="21" cm="1">
        <f t="array" ref="AB35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5561</v>
      </c>
      <c r="AC35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56" s="21" cm="1">
        <f t="array" ref="AD35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5561</v>
      </c>
      <c r="AE35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56" s="21" cm="1">
        <f t="array" ref="AF35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5561</v>
      </c>
      <c r="AG35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56" s="21" cm="1">
        <f t="array" ref="AH35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5561</v>
      </c>
      <c r="AI35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56" s="21" cm="1">
        <f t="array" ref="AJ35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5561</v>
      </c>
      <c r="AK35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56" s="21" cm="1">
        <f t="array" ref="AL35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5561</v>
      </c>
      <c r="AM35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56" s="21" cm="1">
        <f t="array" ref="AN35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5561</v>
      </c>
      <c r="AO35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56" s="21" cm="1">
        <f t="array" ref="AP35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5561</v>
      </c>
      <c r="AQ35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56" s="21" cm="1">
        <f t="array" ref="AR35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5561</v>
      </c>
      <c r="AS35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56" s="21" cm="1">
        <f t="array" ref="AT35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5561</v>
      </c>
      <c r="AU35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56" s="21" cm="1">
        <f t="array" ref="AV35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5561</v>
      </c>
      <c r="AW35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56" s="41">
        <f>SUMIFS(Tabelle132[[#This Row],[FTE 01]:[SAL 12]],Tabelle132[[#Headers],[FTE 01]:[SAL 12]],"*" &amp; "SAL" &amp;"*")</f>
        <v>66732</v>
      </c>
    </row>
    <row r="357" spans="1:50" ht="20.100000000000001" customHeight="1" x14ac:dyDescent="0.25">
      <c r="A357" s="61" t="s">
        <v>398</v>
      </c>
      <c r="B357" s="113" t="s">
        <v>949</v>
      </c>
      <c r="C357" s="62" t="s">
        <v>53</v>
      </c>
      <c r="D357" s="107" t="s">
        <v>1216</v>
      </c>
      <c r="E357" s="108" t="s">
        <v>1216</v>
      </c>
      <c r="F357" s="63">
        <v>1051</v>
      </c>
      <c r="G357" s="111" t="str">
        <f>VLOOKUP(Tabelle132[[#This Row],[CC
(FIBU)]],INDEX!D:E,2,FALSE)</f>
        <v>Abteilung 13</v>
      </c>
      <c r="H357" s="117" t="s">
        <v>1384</v>
      </c>
      <c r="I357" s="64" t="s">
        <v>54</v>
      </c>
      <c r="J357" s="72">
        <v>38838</v>
      </c>
      <c r="K357" s="72"/>
      <c r="L357" s="73"/>
      <c r="M357" s="77">
        <v>2118</v>
      </c>
      <c r="N357" s="104" t="s">
        <v>1514</v>
      </c>
      <c r="O357" s="78">
        <v>38838</v>
      </c>
      <c r="P357" s="80"/>
      <c r="Q357" s="62" t="s">
        <v>55</v>
      </c>
      <c r="R357" s="5" t="str">
        <f ca="1">IF(Tabelle132[[#This Row],[STOPPED
ON]]&lt;&gt;"","STOPPED",IF(AND(Tabelle132[[#This Row],[ACT. VALID
TILL]]&lt;TODAY(),Tabelle132[[#This Row],[ACT. VALID
TILL]]&lt;&gt;""),"INACTIVE",IF(Tabelle132[[#This Row],[Employee]]="NN","RECRUITE",IF(Tabelle132[[#This Row],[ACT. VALID
FROM]]&gt;TODAY(),"INACTIVE","ACTIVE"))))</f>
        <v>ACTIVE</v>
      </c>
      <c r="S357" s="85"/>
      <c r="T357" s="85"/>
      <c r="U357" s="11">
        <f>COUNTIFS(Tabelle2[Function-
No.],Tabelle132[[#This Row],[FUNC.-NO]],Tabelle2[Pers-
No.],Tabelle132[[#This Row],[P-No.]])</f>
        <v>0</v>
      </c>
      <c r="V357" s="89">
        <v>39</v>
      </c>
      <c r="W357" s="11">
        <f>IF(Tabelle132[[#This Row],[WAZ2]]&gt;39,1,Tabelle132[[#This Row],[WAZ2]]/39)/IF(Tabelle132[[#This Row],[SPLIT]]="YES",2,1)</f>
        <v>1</v>
      </c>
      <c r="X357" s="93">
        <v>5717</v>
      </c>
      <c r="Y35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57" s="21" cm="1">
        <f t="array" ref="Z35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5717</v>
      </c>
      <c r="AA35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57" s="21" cm="1">
        <f t="array" ref="AB35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5717</v>
      </c>
      <c r="AC35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57" s="21" cm="1">
        <f t="array" ref="AD35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5717</v>
      </c>
      <c r="AE35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57" s="21" cm="1">
        <f t="array" ref="AF35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5717</v>
      </c>
      <c r="AG35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57" s="21" cm="1">
        <f t="array" ref="AH35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5717</v>
      </c>
      <c r="AI35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57" s="21" cm="1">
        <f t="array" ref="AJ35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5717</v>
      </c>
      <c r="AK35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57" s="21" cm="1">
        <f t="array" ref="AL35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5717</v>
      </c>
      <c r="AM35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57" s="21" cm="1">
        <f t="array" ref="AN35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5717</v>
      </c>
      <c r="AO35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57" s="21" cm="1">
        <f t="array" ref="AP35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5717</v>
      </c>
      <c r="AQ35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57" s="21" cm="1">
        <f t="array" ref="AR35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5717</v>
      </c>
      <c r="AS35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57" s="21" cm="1">
        <f t="array" ref="AT35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5717</v>
      </c>
      <c r="AU35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57" s="21" cm="1">
        <f t="array" ref="AV35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5717</v>
      </c>
      <c r="AW35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57" s="41">
        <f>SUMIFS(Tabelle132[[#This Row],[FTE 01]:[SAL 12]],Tabelle132[[#Headers],[FTE 01]:[SAL 12]],"*" &amp; "SAL" &amp;"*")</f>
        <v>68604</v>
      </c>
    </row>
    <row r="358" spans="1:50" ht="20.100000000000001" customHeight="1" x14ac:dyDescent="0.25">
      <c r="A358" s="61" t="s">
        <v>395</v>
      </c>
      <c r="B358" s="113" t="s">
        <v>949</v>
      </c>
      <c r="C358" s="62" t="s">
        <v>53</v>
      </c>
      <c r="D358" s="107" t="s">
        <v>1216</v>
      </c>
      <c r="E358" s="108" t="s">
        <v>1216</v>
      </c>
      <c r="F358" s="63">
        <v>1051</v>
      </c>
      <c r="G358" s="111" t="str">
        <f>VLOOKUP(Tabelle132[[#This Row],[CC
(FIBU)]],INDEX!D:E,2,FALSE)</f>
        <v>Abteilung 13</v>
      </c>
      <c r="H358" s="117" t="s">
        <v>1310</v>
      </c>
      <c r="I358" s="64" t="s">
        <v>54</v>
      </c>
      <c r="J358" s="72">
        <v>40801</v>
      </c>
      <c r="K358" s="72"/>
      <c r="L358" s="73"/>
      <c r="M358" s="77">
        <v>2185</v>
      </c>
      <c r="N358" s="104" t="s">
        <v>1581</v>
      </c>
      <c r="O358" s="78">
        <v>40801</v>
      </c>
      <c r="P358" s="80"/>
      <c r="Q358" s="62" t="s">
        <v>55</v>
      </c>
      <c r="R358" s="5" t="str">
        <f ca="1">IF(Tabelle132[[#This Row],[STOPPED
ON]]&lt;&gt;"","STOPPED",IF(AND(Tabelle132[[#This Row],[ACT. VALID
TILL]]&lt;TODAY(),Tabelle132[[#This Row],[ACT. VALID
TILL]]&lt;&gt;""),"INACTIVE",IF(Tabelle132[[#This Row],[Employee]]="NN","RECRUITE",IF(Tabelle132[[#This Row],[ACT. VALID
FROM]]&gt;TODAY(),"INACTIVE","ACTIVE"))))</f>
        <v>ACTIVE</v>
      </c>
      <c r="S358" s="85"/>
      <c r="T358" s="85"/>
      <c r="U358" s="11">
        <f>COUNTIFS(Tabelle2[Function-
No.],Tabelle132[[#This Row],[FUNC.-NO]],Tabelle2[Pers-
No.],Tabelle132[[#This Row],[P-No.]])</f>
        <v>0</v>
      </c>
      <c r="V358" s="89">
        <v>39</v>
      </c>
      <c r="W358" s="11">
        <f>IF(Tabelle132[[#This Row],[WAZ2]]&gt;39,1,Tabelle132[[#This Row],[WAZ2]]/39)/IF(Tabelle132[[#This Row],[SPLIT]]="YES",2,1)</f>
        <v>1</v>
      </c>
      <c r="X358" s="93">
        <v>5565</v>
      </c>
      <c r="Y35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58" s="21" cm="1">
        <f t="array" ref="Z35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5565</v>
      </c>
      <c r="AA35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58" s="21" cm="1">
        <f t="array" ref="AB35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5565</v>
      </c>
      <c r="AC35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58" s="21" cm="1">
        <f t="array" ref="AD35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5565</v>
      </c>
      <c r="AE35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58" s="21" cm="1">
        <f t="array" ref="AF35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5565</v>
      </c>
      <c r="AG35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58" s="21" cm="1">
        <f t="array" ref="AH35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5565</v>
      </c>
      <c r="AI35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58" s="21" cm="1">
        <f t="array" ref="AJ35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5565</v>
      </c>
      <c r="AK35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58" s="21" cm="1">
        <f t="array" ref="AL35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5565</v>
      </c>
      <c r="AM35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58" s="21" cm="1">
        <f t="array" ref="AN35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5565</v>
      </c>
      <c r="AO35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58" s="21" cm="1">
        <f t="array" ref="AP35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5565</v>
      </c>
      <c r="AQ35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58" s="21" cm="1">
        <f t="array" ref="AR35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5565</v>
      </c>
      <c r="AS35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58" s="21" cm="1">
        <f t="array" ref="AT35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5565</v>
      </c>
      <c r="AU35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58" s="21" cm="1">
        <f t="array" ref="AV35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5565</v>
      </c>
      <c r="AW35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58" s="41">
        <f>SUMIFS(Tabelle132[[#This Row],[FTE 01]:[SAL 12]],Tabelle132[[#Headers],[FTE 01]:[SAL 12]],"*" &amp; "SAL" &amp;"*")</f>
        <v>66780</v>
      </c>
    </row>
    <row r="359" spans="1:50" ht="20.100000000000001" customHeight="1" x14ac:dyDescent="0.25">
      <c r="A359" s="61" t="s">
        <v>411</v>
      </c>
      <c r="B359" s="113" t="s">
        <v>1142</v>
      </c>
      <c r="C359" s="62" t="s">
        <v>53</v>
      </c>
      <c r="D359" s="107" t="s">
        <v>1216</v>
      </c>
      <c r="E359" s="108" t="s">
        <v>1216</v>
      </c>
      <c r="F359" s="63">
        <v>1051</v>
      </c>
      <c r="G359" s="111" t="str">
        <f>VLOOKUP(Tabelle132[[#This Row],[CC
(FIBU)]],INDEX!D:E,2,FALSE)</f>
        <v>Abteilung 13</v>
      </c>
      <c r="H359" s="117" t="s">
        <v>1384</v>
      </c>
      <c r="I359" s="64" t="s">
        <v>54</v>
      </c>
      <c r="J359" s="72">
        <v>40820</v>
      </c>
      <c r="K359" s="72"/>
      <c r="L359" s="73"/>
      <c r="M359" s="77">
        <v>2190</v>
      </c>
      <c r="N359" s="104" t="s">
        <v>1586</v>
      </c>
      <c r="O359" s="78">
        <v>40820</v>
      </c>
      <c r="P359" s="80"/>
      <c r="Q359" s="62" t="s">
        <v>55</v>
      </c>
      <c r="R359" s="5" t="str">
        <f ca="1">IF(Tabelle132[[#This Row],[STOPPED
ON]]&lt;&gt;"","STOPPED",IF(AND(Tabelle132[[#This Row],[ACT. VALID
TILL]]&lt;TODAY(),Tabelle132[[#This Row],[ACT. VALID
TILL]]&lt;&gt;""),"INACTIVE",IF(Tabelle132[[#This Row],[Employee]]="NN","RECRUITE",IF(Tabelle132[[#This Row],[ACT. VALID
FROM]]&gt;TODAY(),"INACTIVE","ACTIVE"))))</f>
        <v>ACTIVE</v>
      </c>
      <c r="S359" s="85"/>
      <c r="T359" s="85"/>
      <c r="U359" s="11">
        <f>COUNTIFS(Tabelle2[Function-
No.],Tabelle132[[#This Row],[FUNC.-NO]],Tabelle2[Pers-
No.],Tabelle132[[#This Row],[P-No.]])</f>
        <v>0</v>
      </c>
      <c r="V359" s="89">
        <v>39</v>
      </c>
      <c r="W359" s="11">
        <f>IF(Tabelle132[[#This Row],[WAZ2]]&gt;39,1,Tabelle132[[#This Row],[WAZ2]]/39)/IF(Tabelle132[[#This Row],[SPLIT]]="YES",2,1)</f>
        <v>1</v>
      </c>
      <c r="X359" s="93">
        <v>5594</v>
      </c>
      <c r="Y35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59" s="21" cm="1">
        <f t="array" ref="Z35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5594</v>
      </c>
      <c r="AA35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59" s="21" cm="1">
        <f t="array" ref="AB35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5594</v>
      </c>
      <c r="AC35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59" s="21" cm="1">
        <f t="array" ref="AD35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5594</v>
      </c>
      <c r="AE35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59" s="21" cm="1">
        <f t="array" ref="AF35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5594</v>
      </c>
      <c r="AG35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59" s="21" cm="1">
        <f t="array" ref="AH35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5594</v>
      </c>
      <c r="AI35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59" s="21" cm="1">
        <f t="array" ref="AJ35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5594</v>
      </c>
      <c r="AK35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59" s="21" cm="1">
        <f t="array" ref="AL35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5594</v>
      </c>
      <c r="AM35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59" s="21" cm="1">
        <f t="array" ref="AN35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5594</v>
      </c>
      <c r="AO35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59" s="21" cm="1">
        <f t="array" ref="AP35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5594</v>
      </c>
      <c r="AQ35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59" s="21" cm="1">
        <f t="array" ref="AR35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5594</v>
      </c>
      <c r="AS35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59" s="21" cm="1">
        <f t="array" ref="AT35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5594</v>
      </c>
      <c r="AU35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59" s="21" cm="1">
        <f t="array" ref="AV35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5594</v>
      </c>
      <c r="AW35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59" s="41">
        <f>SUMIFS(Tabelle132[[#This Row],[FTE 01]:[SAL 12]],Tabelle132[[#Headers],[FTE 01]:[SAL 12]],"*" &amp; "SAL" &amp;"*")</f>
        <v>67128</v>
      </c>
    </row>
    <row r="360" spans="1:50" ht="20.100000000000001" customHeight="1" x14ac:dyDescent="0.25">
      <c r="A360" s="61" t="s">
        <v>406</v>
      </c>
      <c r="B360" s="113" t="s">
        <v>969</v>
      </c>
      <c r="C360" s="62" t="s">
        <v>53</v>
      </c>
      <c r="D360" s="107" t="s">
        <v>1216</v>
      </c>
      <c r="E360" s="108" t="s">
        <v>1216</v>
      </c>
      <c r="F360" s="63">
        <v>1051</v>
      </c>
      <c r="G360" s="111" t="str">
        <f>VLOOKUP(Tabelle132[[#This Row],[CC
(FIBU)]],INDEX!D:E,2,FALSE)</f>
        <v>Abteilung 13</v>
      </c>
      <c r="H360" s="117" t="s">
        <v>1389</v>
      </c>
      <c r="I360" s="64" t="s">
        <v>54</v>
      </c>
      <c r="J360" s="72">
        <v>41122</v>
      </c>
      <c r="K360" s="72"/>
      <c r="L360" s="73"/>
      <c r="M360" s="77">
        <v>2212</v>
      </c>
      <c r="N360" s="104" t="s">
        <v>1608</v>
      </c>
      <c r="O360" s="78">
        <v>41122</v>
      </c>
      <c r="P360" s="80"/>
      <c r="Q360" s="62" t="s">
        <v>55</v>
      </c>
      <c r="R360" s="5" t="str">
        <f ca="1">IF(Tabelle132[[#This Row],[STOPPED
ON]]&lt;&gt;"","STOPPED",IF(AND(Tabelle132[[#This Row],[ACT. VALID
TILL]]&lt;TODAY(),Tabelle132[[#This Row],[ACT. VALID
TILL]]&lt;&gt;""),"INACTIVE",IF(Tabelle132[[#This Row],[Employee]]="NN","RECRUITE",IF(Tabelle132[[#This Row],[ACT. VALID
FROM]]&gt;TODAY(),"INACTIVE","ACTIVE"))))</f>
        <v>ACTIVE</v>
      </c>
      <c r="S360" s="85"/>
      <c r="T360" s="85"/>
      <c r="U360" s="11">
        <f>COUNTIFS(Tabelle2[Function-
No.],Tabelle132[[#This Row],[FUNC.-NO]],Tabelle2[Pers-
No.],Tabelle132[[#This Row],[P-No.]])</f>
        <v>0</v>
      </c>
      <c r="V360" s="89">
        <v>39</v>
      </c>
      <c r="W360" s="11">
        <f>IF(Tabelle132[[#This Row],[WAZ2]]&gt;39,1,Tabelle132[[#This Row],[WAZ2]]/39)/IF(Tabelle132[[#This Row],[SPLIT]]="YES",2,1)</f>
        <v>1</v>
      </c>
      <c r="X360" s="93">
        <v>5507</v>
      </c>
      <c r="Y36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60" s="21" cm="1">
        <f t="array" ref="Z36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5507</v>
      </c>
      <c r="AA36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60" s="21" cm="1">
        <f t="array" ref="AB36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5507</v>
      </c>
      <c r="AC36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60" s="21" cm="1">
        <f t="array" ref="AD36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5507</v>
      </c>
      <c r="AE36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60" s="21" cm="1">
        <f t="array" ref="AF36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5507</v>
      </c>
      <c r="AG36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60" s="21" cm="1">
        <f t="array" ref="AH36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5507</v>
      </c>
      <c r="AI36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60" s="21" cm="1">
        <f t="array" ref="AJ36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5507</v>
      </c>
      <c r="AK36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60" s="21" cm="1">
        <f t="array" ref="AL36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5507</v>
      </c>
      <c r="AM36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60" s="21" cm="1">
        <f t="array" ref="AN36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5507</v>
      </c>
      <c r="AO36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60" s="21" cm="1">
        <f t="array" ref="AP36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5507</v>
      </c>
      <c r="AQ36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60" s="21" cm="1">
        <f t="array" ref="AR36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5507</v>
      </c>
      <c r="AS36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60" s="21" cm="1">
        <f t="array" ref="AT36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5507</v>
      </c>
      <c r="AU36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60" s="21" cm="1">
        <f t="array" ref="AV36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5507</v>
      </c>
      <c r="AW36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60" s="41">
        <f>SUMIFS(Tabelle132[[#This Row],[FTE 01]:[SAL 12]],Tabelle132[[#Headers],[FTE 01]:[SAL 12]],"*" &amp; "SAL" &amp;"*")</f>
        <v>66084</v>
      </c>
    </row>
    <row r="361" spans="1:50" ht="20.100000000000001" customHeight="1" x14ac:dyDescent="0.25">
      <c r="A361" s="61" t="s">
        <v>407</v>
      </c>
      <c r="B361" s="113" t="s">
        <v>969</v>
      </c>
      <c r="C361" s="62" t="s">
        <v>53</v>
      </c>
      <c r="D361" s="107" t="s">
        <v>1216</v>
      </c>
      <c r="E361" s="108" t="s">
        <v>1216</v>
      </c>
      <c r="F361" s="63">
        <v>1051</v>
      </c>
      <c r="G361" s="111" t="str">
        <f>VLOOKUP(Tabelle132[[#This Row],[CC
(FIBU)]],INDEX!D:E,2,FALSE)</f>
        <v>Abteilung 13</v>
      </c>
      <c r="H361" s="117" t="s">
        <v>1389</v>
      </c>
      <c r="I361" s="64" t="s">
        <v>54</v>
      </c>
      <c r="J361" s="72">
        <v>41153</v>
      </c>
      <c r="K361" s="72">
        <v>44347</v>
      </c>
      <c r="L361" s="73"/>
      <c r="M361" s="77">
        <v>2214</v>
      </c>
      <c r="N361" s="104" t="s">
        <v>1610</v>
      </c>
      <c r="O361" s="78">
        <v>41153</v>
      </c>
      <c r="P361" s="80">
        <v>44347</v>
      </c>
      <c r="Q361" s="62" t="s">
        <v>55</v>
      </c>
      <c r="R361" s="5" t="str">
        <f ca="1">IF(Tabelle132[[#This Row],[STOPPED
ON]]&lt;&gt;"","STOPPED",IF(AND(Tabelle132[[#This Row],[ACT. VALID
TILL]]&lt;TODAY(),Tabelle132[[#This Row],[ACT. VALID
TILL]]&lt;&gt;""),"INACTIVE",IF(Tabelle132[[#This Row],[Employee]]="NN","RECRUITE",IF(Tabelle132[[#This Row],[ACT. VALID
FROM]]&gt;TODAY(),"INACTIVE","ACTIVE"))))</f>
        <v>INACTIVE</v>
      </c>
      <c r="S361" s="85"/>
      <c r="T361" s="85"/>
      <c r="U361" s="11">
        <f>COUNTIFS(Tabelle2[Function-
No.],Tabelle132[[#This Row],[FUNC.-NO]],Tabelle2[Pers-
No.],Tabelle132[[#This Row],[P-No.]])</f>
        <v>0</v>
      </c>
      <c r="V361" s="89">
        <v>39</v>
      </c>
      <c r="W361" s="11">
        <f>IF(Tabelle132[[#This Row],[WAZ2]]&gt;39,1,Tabelle132[[#This Row],[WAZ2]]/39)/IF(Tabelle132[[#This Row],[SPLIT]]="YES",2,1)</f>
        <v>1</v>
      </c>
      <c r="X361" s="93">
        <v>5618</v>
      </c>
      <c r="Y36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61" s="21" cm="1">
        <f t="array" ref="Z36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5618</v>
      </c>
      <c r="AA36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61" s="21" cm="1">
        <f t="array" ref="AB36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5618</v>
      </c>
      <c r="AC36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361" s="21" cm="1">
        <f t="array" ref="AD36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36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361" s="21" cm="1">
        <f t="array" ref="AF36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36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361" s="21" cm="1">
        <f t="array" ref="AH36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36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361" s="21" cm="1">
        <f t="array" ref="AJ36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36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361" s="21" cm="1">
        <f t="array" ref="AL36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36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361" s="21" cm="1">
        <f t="array" ref="AN36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36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361" s="21" cm="1">
        <f t="array" ref="AP36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36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361" s="21" cm="1">
        <f t="array" ref="AR36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36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361" s="21" cm="1">
        <f t="array" ref="AT36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36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361" s="21" cm="1">
        <f t="array" ref="AV36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36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61" s="41">
        <f>SUMIFS(Tabelle132[[#This Row],[FTE 01]:[SAL 12]],Tabelle132[[#Headers],[FTE 01]:[SAL 12]],"*" &amp; "SAL" &amp;"*")</f>
        <v>11236</v>
      </c>
    </row>
    <row r="362" spans="1:50" ht="20.100000000000001" customHeight="1" x14ac:dyDescent="0.25">
      <c r="A362" s="61" t="s">
        <v>404</v>
      </c>
      <c r="B362" s="113" t="s">
        <v>951</v>
      </c>
      <c r="C362" s="62" t="s">
        <v>53</v>
      </c>
      <c r="D362" s="107" t="s">
        <v>1216</v>
      </c>
      <c r="E362" s="108" t="s">
        <v>1214</v>
      </c>
      <c r="F362" s="63">
        <v>1051</v>
      </c>
      <c r="G362" s="111" t="str">
        <f>VLOOKUP(Tabelle132[[#This Row],[CC
(FIBU)]],INDEX!D:E,2,FALSE)</f>
        <v>Abteilung 13</v>
      </c>
      <c r="H362" s="117" t="s">
        <v>1389</v>
      </c>
      <c r="I362" s="64" t="s">
        <v>54</v>
      </c>
      <c r="J362" s="72">
        <v>41306</v>
      </c>
      <c r="K362" s="72"/>
      <c r="L362" s="73"/>
      <c r="M362" s="77">
        <v>2223</v>
      </c>
      <c r="N362" s="104" t="s">
        <v>1619</v>
      </c>
      <c r="O362" s="78">
        <v>41306</v>
      </c>
      <c r="P362" s="80"/>
      <c r="Q362" s="62" t="s">
        <v>55</v>
      </c>
      <c r="R362" s="5" t="str">
        <f ca="1">IF(Tabelle132[[#This Row],[STOPPED
ON]]&lt;&gt;"","STOPPED",IF(AND(Tabelle132[[#This Row],[ACT. VALID
TILL]]&lt;TODAY(),Tabelle132[[#This Row],[ACT. VALID
TILL]]&lt;&gt;""),"INACTIVE",IF(Tabelle132[[#This Row],[Employee]]="NN","RECRUITE",IF(Tabelle132[[#This Row],[ACT. VALID
FROM]]&gt;TODAY(),"INACTIVE","ACTIVE"))))</f>
        <v>ACTIVE</v>
      </c>
      <c r="S362" s="85"/>
      <c r="T362" s="85"/>
      <c r="U362" s="11">
        <f>COUNTIFS(Tabelle2[Function-
No.],Tabelle132[[#This Row],[FUNC.-NO]],Tabelle2[Pers-
No.],Tabelle132[[#This Row],[P-No.]])</f>
        <v>0</v>
      </c>
      <c r="V362" s="89">
        <v>35</v>
      </c>
      <c r="W362" s="11">
        <f>IF(Tabelle132[[#This Row],[WAZ2]]&gt;39,1,Tabelle132[[#This Row],[WAZ2]]/39)/IF(Tabelle132[[#This Row],[SPLIT]]="YES",2,1)</f>
        <v>0.89743589743589747</v>
      </c>
      <c r="X362" s="93">
        <v>5488</v>
      </c>
      <c r="Y36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0.89743589743589747</v>
      </c>
      <c r="Z362" s="21" cm="1">
        <f t="array" ref="Z36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5488</v>
      </c>
      <c r="AA36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0.89743589743589747</v>
      </c>
      <c r="AB362" s="21" cm="1">
        <f t="array" ref="AB36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5488</v>
      </c>
      <c r="AC36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0.89743589743589747</v>
      </c>
      <c r="AD362" s="21" cm="1">
        <f t="array" ref="AD36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5488</v>
      </c>
      <c r="AE36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0.89743589743589747</v>
      </c>
      <c r="AF362" s="21" cm="1">
        <f t="array" ref="AF36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5488</v>
      </c>
      <c r="AG36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0.89743589743589747</v>
      </c>
      <c r="AH362" s="21" cm="1">
        <f t="array" ref="AH36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5488</v>
      </c>
      <c r="AI36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0.89743589743589747</v>
      </c>
      <c r="AJ362" s="21" cm="1">
        <f t="array" ref="AJ36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5488</v>
      </c>
      <c r="AK36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0.89743589743589747</v>
      </c>
      <c r="AL362" s="21" cm="1">
        <f t="array" ref="AL36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5488</v>
      </c>
      <c r="AM36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0.89743589743589747</v>
      </c>
      <c r="AN362" s="21" cm="1">
        <f t="array" ref="AN36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5488</v>
      </c>
      <c r="AO36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0.89743589743589747</v>
      </c>
      <c r="AP362" s="21" cm="1">
        <f t="array" ref="AP36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5488</v>
      </c>
      <c r="AQ36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0.89743589743589747</v>
      </c>
      <c r="AR362" s="21" cm="1">
        <f t="array" ref="AR36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5488</v>
      </c>
      <c r="AS36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0.89743589743589747</v>
      </c>
      <c r="AT362" s="21" cm="1">
        <f t="array" ref="AT36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5488</v>
      </c>
      <c r="AU36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0.89743589743589747</v>
      </c>
      <c r="AV362" s="21" cm="1">
        <f t="array" ref="AV36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5488</v>
      </c>
      <c r="AW36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62" s="41">
        <f>SUMIFS(Tabelle132[[#This Row],[FTE 01]:[SAL 12]],Tabelle132[[#Headers],[FTE 01]:[SAL 12]],"*" &amp; "SAL" &amp;"*")</f>
        <v>65856</v>
      </c>
    </row>
    <row r="363" spans="1:50" ht="20.100000000000001" customHeight="1" x14ac:dyDescent="0.25">
      <c r="A363" s="61" t="s">
        <v>410</v>
      </c>
      <c r="B363" s="113" t="s">
        <v>1032</v>
      </c>
      <c r="C363" s="62" t="s">
        <v>53</v>
      </c>
      <c r="D363" s="107" t="s">
        <v>1216</v>
      </c>
      <c r="E363" s="108" t="s">
        <v>1216</v>
      </c>
      <c r="F363" s="63">
        <v>1051</v>
      </c>
      <c r="G363" s="111" t="str">
        <f>VLOOKUP(Tabelle132[[#This Row],[CC
(FIBU)]],INDEX!D:E,2,FALSE)</f>
        <v>Abteilung 13</v>
      </c>
      <c r="H363" s="117" t="s">
        <v>1384</v>
      </c>
      <c r="I363" s="64" t="s">
        <v>54</v>
      </c>
      <c r="J363" s="72">
        <v>41365</v>
      </c>
      <c r="K363" s="72"/>
      <c r="L363" s="73"/>
      <c r="M363" s="77">
        <v>2228</v>
      </c>
      <c r="N363" s="104" t="s">
        <v>1624</v>
      </c>
      <c r="O363" s="78">
        <v>41365</v>
      </c>
      <c r="P363" s="80"/>
      <c r="Q363" s="62" t="s">
        <v>55</v>
      </c>
      <c r="R363" s="5" t="str">
        <f ca="1">IF(Tabelle132[[#This Row],[STOPPED
ON]]&lt;&gt;"","STOPPED",IF(AND(Tabelle132[[#This Row],[ACT. VALID
TILL]]&lt;TODAY(),Tabelle132[[#This Row],[ACT. VALID
TILL]]&lt;&gt;""),"INACTIVE",IF(Tabelle132[[#This Row],[Employee]]="NN","RECRUITE",IF(Tabelle132[[#This Row],[ACT. VALID
FROM]]&gt;TODAY(),"INACTIVE","ACTIVE"))))</f>
        <v>ACTIVE</v>
      </c>
      <c r="S363" s="85"/>
      <c r="T363" s="85"/>
      <c r="U363" s="11">
        <f>COUNTIFS(Tabelle2[Function-
No.],Tabelle132[[#This Row],[FUNC.-NO]],Tabelle2[Pers-
No.],Tabelle132[[#This Row],[P-No.]])</f>
        <v>0</v>
      </c>
      <c r="V363" s="89">
        <v>39</v>
      </c>
      <c r="W363" s="11">
        <f>IF(Tabelle132[[#This Row],[WAZ2]]&gt;39,1,Tabelle132[[#This Row],[WAZ2]]/39)/IF(Tabelle132[[#This Row],[SPLIT]]="YES",2,1)</f>
        <v>1</v>
      </c>
      <c r="X363" s="93">
        <v>5672</v>
      </c>
      <c r="Y36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63" s="21" cm="1">
        <f t="array" ref="Z36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5672</v>
      </c>
      <c r="AA36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63" s="21" cm="1">
        <f t="array" ref="AB36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5672</v>
      </c>
      <c r="AC36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63" s="21" cm="1">
        <f t="array" ref="AD36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5672</v>
      </c>
      <c r="AE36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63" s="21" cm="1">
        <f t="array" ref="AF36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5672</v>
      </c>
      <c r="AG36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63" s="21" cm="1">
        <f t="array" ref="AH36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5672</v>
      </c>
      <c r="AI36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63" s="21" cm="1">
        <f t="array" ref="AJ36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5672</v>
      </c>
      <c r="AK36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63" s="21" cm="1">
        <f t="array" ref="AL36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5672</v>
      </c>
      <c r="AM36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63" s="21" cm="1">
        <f t="array" ref="AN36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5672</v>
      </c>
      <c r="AO36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63" s="21" cm="1">
        <f t="array" ref="AP36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5672</v>
      </c>
      <c r="AQ36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63" s="21" cm="1">
        <f t="array" ref="AR36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5672</v>
      </c>
      <c r="AS36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63" s="21" cm="1">
        <f t="array" ref="AT36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5672</v>
      </c>
      <c r="AU36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63" s="21" cm="1">
        <f t="array" ref="AV36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5672</v>
      </c>
      <c r="AW36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63" s="41">
        <f>SUMIFS(Tabelle132[[#This Row],[FTE 01]:[SAL 12]],Tabelle132[[#Headers],[FTE 01]:[SAL 12]],"*" &amp; "SAL" &amp;"*")</f>
        <v>68064</v>
      </c>
    </row>
    <row r="364" spans="1:50" ht="20.100000000000001" customHeight="1" x14ac:dyDescent="0.25">
      <c r="A364" s="61" t="s">
        <v>401</v>
      </c>
      <c r="B364" s="113" t="s">
        <v>950</v>
      </c>
      <c r="C364" s="62" t="s">
        <v>53</v>
      </c>
      <c r="D364" s="107" t="s">
        <v>1216</v>
      </c>
      <c r="E364" s="108" t="s">
        <v>1216</v>
      </c>
      <c r="F364" s="63">
        <v>1051</v>
      </c>
      <c r="G364" s="111" t="str">
        <f>VLOOKUP(Tabelle132[[#This Row],[CC
(FIBU)]],INDEX!D:E,2,FALSE)</f>
        <v>Abteilung 13</v>
      </c>
      <c r="H364" s="117" t="s">
        <v>1310</v>
      </c>
      <c r="I364" s="64" t="s">
        <v>54</v>
      </c>
      <c r="J364" s="72">
        <v>41078</v>
      </c>
      <c r="K364" s="72"/>
      <c r="L364" s="73"/>
      <c r="M364" s="77">
        <v>2234</v>
      </c>
      <c r="N364" s="104" t="s">
        <v>1630</v>
      </c>
      <c r="O364" s="78">
        <v>41078</v>
      </c>
      <c r="P364" s="80"/>
      <c r="Q364" s="62" t="s">
        <v>55</v>
      </c>
      <c r="R364" s="5" t="str">
        <f ca="1">IF(Tabelle132[[#This Row],[STOPPED
ON]]&lt;&gt;"","STOPPED",IF(AND(Tabelle132[[#This Row],[ACT. VALID
TILL]]&lt;TODAY(),Tabelle132[[#This Row],[ACT. VALID
TILL]]&lt;&gt;""),"INACTIVE",IF(Tabelle132[[#This Row],[Employee]]="NN","RECRUITE",IF(Tabelle132[[#This Row],[ACT. VALID
FROM]]&gt;TODAY(),"INACTIVE","ACTIVE"))))</f>
        <v>ACTIVE</v>
      </c>
      <c r="S364" s="85"/>
      <c r="T364" s="85"/>
      <c r="U364" s="11">
        <f>COUNTIFS(Tabelle2[Function-
No.],Tabelle132[[#This Row],[FUNC.-NO]],Tabelle2[Pers-
No.],Tabelle132[[#This Row],[P-No.]])</f>
        <v>2</v>
      </c>
      <c r="V364" s="89">
        <v>39</v>
      </c>
      <c r="W364" s="11">
        <f>IF(Tabelle132[[#This Row],[WAZ2]]&gt;39,1,Tabelle132[[#This Row],[WAZ2]]/39)/IF(Tabelle132[[#This Row],[SPLIT]]="YES",2,1)</f>
        <v>1</v>
      </c>
      <c r="X364" s="93">
        <v>5529</v>
      </c>
      <c r="Y364"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364" s="21" cm="1">
        <f t="array" ref="Z36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552.89999999999986</v>
      </c>
      <c r="AA36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64" s="21" cm="1">
        <f t="array" ref="AB36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4993.9354838709678</v>
      </c>
      <c r="AC36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64" s="21" cm="1">
        <f t="array" ref="AD36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5529</v>
      </c>
      <c r="AE36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64" s="21" cm="1">
        <f t="array" ref="AF36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5529</v>
      </c>
      <c r="AG36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64" s="21" cm="1">
        <f t="array" ref="AH36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5529</v>
      </c>
      <c r="AI364"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364" s="21" cm="1">
        <f t="array" ref="AJ36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552.89999999999986</v>
      </c>
      <c r="AK36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64" s="21" cm="1">
        <f t="array" ref="AL36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4993.9354838709678</v>
      </c>
      <c r="AM36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64" s="21" cm="1">
        <f t="array" ref="AN36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5529</v>
      </c>
      <c r="AO36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64" s="21" cm="1">
        <f t="array" ref="AP36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5529</v>
      </c>
      <c r="AQ36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64" s="21" cm="1">
        <f t="array" ref="AR36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5529</v>
      </c>
      <c r="AS36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64" s="21" cm="1">
        <f t="array" ref="AT36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5529</v>
      </c>
      <c r="AU36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64" s="21" cm="1">
        <f t="array" ref="AV36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5529</v>
      </c>
      <c r="AW36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64" s="41">
        <f>SUMIFS(Tabelle132[[#This Row],[FTE 01]:[SAL 12]],Tabelle132[[#Headers],[FTE 01]:[SAL 12]],"*" &amp; "SAL" &amp;"*")</f>
        <v>55325.670967741935</v>
      </c>
    </row>
    <row r="365" spans="1:50" ht="20.100000000000001" customHeight="1" x14ac:dyDescent="0.25">
      <c r="A365" s="61" t="s">
        <v>415</v>
      </c>
      <c r="B365" s="113" t="s">
        <v>1144</v>
      </c>
      <c r="C365" s="62" t="s">
        <v>53</v>
      </c>
      <c r="D365" s="107" t="s">
        <v>1216</v>
      </c>
      <c r="E365" s="108" t="s">
        <v>1216</v>
      </c>
      <c r="F365" s="63">
        <v>1051</v>
      </c>
      <c r="G365" s="111" t="str">
        <f>VLOOKUP(Tabelle132[[#This Row],[CC
(FIBU)]],INDEX!D:E,2,FALSE)</f>
        <v>Abteilung 13</v>
      </c>
      <c r="H365" s="117" t="s">
        <v>1360</v>
      </c>
      <c r="I365" s="64" t="s">
        <v>54</v>
      </c>
      <c r="J365" s="72">
        <v>41456</v>
      </c>
      <c r="K365" s="72"/>
      <c r="L365" s="73"/>
      <c r="M365" s="77">
        <v>2235</v>
      </c>
      <c r="N365" s="104" t="s">
        <v>1631</v>
      </c>
      <c r="O365" s="78">
        <v>41456</v>
      </c>
      <c r="P365" s="80"/>
      <c r="Q365" s="62" t="s">
        <v>55</v>
      </c>
      <c r="R365" s="5" t="str">
        <f ca="1">IF(Tabelle132[[#This Row],[STOPPED
ON]]&lt;&gt;"","STOPPED",IF(AND(Tabelle132[[#This Row],[ACT. VALID
TILL]]&lt;TODAY(),Tabelle132[[#This Row],[ACT. VALID
TILL]]&lt;&gt;""),"INACTIVE",IF(Tabelle132[[#This Row],[Employee]]="NN","RECRUITE",IF(Tabelle132[[#This Row],[ACT. VALID
FROM]]&gt;TODAY(),"INACTIVE","ACTIVE"))))</f>
        <v>ACTIVE</v>
      </c>
      <c r="S365" s="85"/>
      <c r="T365" s="85"/>
      <c r="U365" s="11">
        <f>COUNTIFS(Tabelle2[Function-
No.],Tabelle132[[#This Row],[FUNC.-NO]],Tabelle2[Pers-
No.],Tabelle132[[#This Row],[P-No.]])</f>
        <v>0</v>
      </c>
      <c r="V365" s="89">
        <v>39</v>
      </c>
      <c r="W365" s="11">
        <f>IF(Tabelle132[[#This Row],[WAZ2]]&gt;39,1,Tabelle132[[#This Row],[WAZ2]]/39)/IF(Tabelle132[[#This Row],[SPLIT]]="YES",2,1)</f>
        <v>1</v>
      </c>
      <c r="X365" s="93">
        <v>5645</v>
      </c>
      <c r="Y36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65" s="21" cm="1">
        <f t="array" ref="Z36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5645</v>
      </c>
      <c r="AA36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65" s="21" cm="1">
        <f t="array" ref="AB36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5645</v>
      </c>
      <c r="AC36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65" s="21" cm="1">
        <f t="array" ref="AD36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5645</v>
      </c>
      <c r="AE36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65" s="21" cm="1">
        <f t="array" ref="AF36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5645</v>
      </c>
      <c r="AG36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65" s="21" cm="1">
        <f t="array" ref="AH36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5645</v>
      </c>
      <c r="AI36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65" s="21" cm="1">
        <f t="array" ref="AJ36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5645</v>
      </c>
      <c r="AK36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65" s="21" cm="1">
        <f t="array" ref="AL36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5645</v>
      </c>
      <c r="AM36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65" s="21" cm="1">
        <f t="array" ref="AN36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5645</v>
      </c>
      <c r="AO36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65" s="21" cm="1">
        <f t="array" ref="AP36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5645</v>
      </c>
      <c r="AQ36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65" s="21" cm="1">
        <f t="array" ref="AR36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5645</v>
      </c>
      <c r="AS36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65" s="21" cm="1">
        <f t="array" ref="AT36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5645</v>
      </c>
      <c r="AU36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65" s="21" cm="1">
        <f t="array" ref="AV36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5645</v>
      </c>
      <c r="AW36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65" s="41">
        <f>SUMIFS(Tabelle132[[#This Row],[FTE 01]:[SAL 12]],Tabelle132[[#Headers],[FTE 01]:[SAL 12]],"*" &amp; "SAL" &amp;"*")</f>
        <v>67740</v>
      </c>
    </row>
    <row r="366" spans="1:50" ht="20.100000000000001" customHeight="1" x14ac:dyDescent="0.25">
      <c r="A366" s="61" t="s">
        <v>409</v>
      </c>
      <c r="B366" s="113" t="s">
        <v>1014</v>
      </c>
      <c r="C366" s="62" t="s">
        <v>53</v>
      </c>
      <c r="D366" s="107" t="s">
        <v>1216</v>
      </c>
      <c r="E366" s="108" t="s">
        <v>1216</v>
      </c>
      <c r="F366" s="63">
        <v>1051</v>
      </c>
      <c r="G366" s="111" t="str">
        <f>VLOOKUP(Tabelle132[[#This Row],[CC
(FIBU)]],INDEX!D:E,2,FALSE)</f>
        <v>Abteilung 13</v>
      </c>
      <c r="H366" s="117" t="s">
        <v>1384</v>
      </c>
      <c r="I366" s="64" t="s">
        <v>54</v>
      </c>
      <c r="J366" s="72">
        <v>41456</v>
      </c>
      <c r="K366" s="72"/>
      <c r="L366" s="73"/>
      <c r="M366" s="77">
        <v>2236</v>
      </c>
      <c r="N366" s="104" t="s">
        <v>1632</v>
      </c>
      <c r="O366" s="78">
        <v>41456</v>
      </c>
      <c r="P366" s="80"/>
      <c r="Q366" s="62" t="s">
        <v>55</v>
      </c>
      <c r="R366" s="5" t="str">
        <f ca="1">IF(Tabelle132[[#This Row],[STOPPED
ON]]&lt;&gt;"","STOPPED",IF(AND(Tabelle132[[#This Row],[ACT. VALID
TILL]]&lt;TODAY(),Tabelle132[[#This Row],[ACT. VALID
TILL]]&lt;&gt;""),"INACTIVE",IF(Tabelle132[[#This Row],[Employee]]="NN","RECRUITE",IF(Tabelle132[[#This Row],[ACT. VALID
FROM]]&gt;TODAY(),"INACTIVE","ACTIVE"))))</f>
        <v>ACTIVE</v>
      </c>
      <c r="S366" s="85"/>
      <c r="T366" s="85"/>
      <c r="U366" s="11">
        <f>COUNTIFS(Tabelle2[Function-
No.],Tabelle132[[#This Row],[FUNC.-NO]],Tabelle2[Pers-
No.],Tabelle132[[#This Row],[P-No.]])</f>
        <v>1</v>
      </c>
      <c r="V366" s="89">
        <v>39</v>
      </c>
      <c r="W366" s="11">
        <f>IF(Tabelle132[[#This Row],[WAZ2]]&gt;39,1,Tabelle132[[#This Row],[WAZ2]]/39)/IF(Tabelle132[[#This Row],[SPLIT]]="YES",2,1)</f>
        <v>1</v>
      </c>
      <c r="X366" s="93">
        <v>5670</v>
      </c>
      <c r="Y36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66" s="21" cm="1">
        <f t="array" ref="Z36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5670</v>
      </c>
      <c r="AA366"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366" s="21" cm="1">
        <f t="array" ref="AB36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5487.0967741935483</v>
      </c>
      <c r="AC366"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366" s="21" cm="1">
        <f t="array" ref="AD36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36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66" s="21" cm="1">
        <f t="array" ref="AF36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5670</v>
      </c>
      <c r="AG36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66" s="21" cm="1">
        <f t="array" ref="AH36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5670</v>
      </c>
      <c r="AI36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66" s="21" cm="1">
        <f t="array" ref="AJ36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5670</v>
      </c>
      <c r="AK36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66" s="21" cm="1">
        <f t="array" ref="AL36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5670</v>
      </c>
      <c r="AM36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66" s="21" cm="1">
        <f t="array" ref="AN36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5670</v>
      </c>
      <c r="AO36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66" s="21" cm="1">
        <f t="array" ref="AP36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5670</v>
      </c>
      <c r="AQ36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66" s="21" cm="1">
        <f t="array" ref="AR36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5670</v>
      </c>
      <c r="AS36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66" s="21" cm="1">
        <f t="array" ref="AT36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5670</v>
      </c>
      <c r="AU36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66" s="21" cm="1">
        <f t="array" ref="AV36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5670</v>
      </c>
      <c r="AW36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66" s="41">
        <f>SUMIFS(Tabelle132[[#This Row],[FTE 01]:[SAL 12]],Tabelle132[[#Headers],[FTE 01]:[SAL 12]],"*" &amp; "SAL" &amp;"*")</f>
        <v>62187.096774193546</v>
      </c>
    </row>
    <row r="367" spans="1:50" ht="20.100000000000001" customHeight="1" x14ac:dyDescent="0.25">
      <c r="A367" s="61" t="s">
        <v>417</v>
      </c>
      <c r="B367" s="113" t="s">
        <v>1146</v>
      </c>
      <c r="C367" s="62" t="s">
        <v>53</v>
      </c>
      <c r="D367" s="107" t="s">
        <v>1216</v>
      </c>
      <c r="E367" s="108" t="s">
        <v>1216</v>
      </c>
      <c r="F367" s="63">
        <v>1051</v>
      </c>
      <c r="G367" s="111" t="str">
        <f>VLOOKUP(Tabelle132[[#This Row],[CC
(FIBU)]],INDEX!D:E,2,FALSE)</f>
        <v>Abteilung 13</v>
      </c>
      <c r="H367" s="117" t="s">
        <v>1384</v>
      </c>
      <c r="I367" s="64" t="s">
        <v>54</v>
      </c>
      <c r="J367" s="72">
        <v>42036</v>
      </c>
      <c r="K367" s="72"/>
      <c r="L367" s="73"/>
      <c r="M367" s="77">
        <v>2286</v>
      </c>
      <c r="N367" s="104" t="s">
        <v>1682</v>
      </c>
      <c r="O367" s="78">
        <v>42036</v>
      </c>
      <c r="P367" s="80"/>
      <c r="Q367" s="62" t="s">
        <v>55</v>
      </c>
      <c r="R367" s="5" t="str">
        <f ca="1">IF(Tabelle132[[#This Row],[STOPPED
ON]]&lt;&gt;"","STOPPED",IF(AND(Tabelle132[[#This Row],[ACT. VALID
TILL]]&lt;TODAY(),Tabelle132[[#This Row],[ACT. VALID
TILL]]&lt;&gt;""),"INACTIVE",IF(Tabelle132[[#This Row],[Employee]]="NN","RECRUITE",IF(Tabelle132[[#This Row],[ACT. VALID
FROM]]&gt;TODAY(),"INACTIVE","ACTIVE"))))</f>
        <v>ACTIVE</v>
      </c>
      <c r="S367" s="85"/>
      <c r="T367" s="85"/>
      <c r="U367" s="11">
        <f>COUNTIFS(Tabelle2[Function-
No.],Tabelle132[[#This Row],[FUNC.-NO]],Tabelle2[Pers-
No.],Tabelle132[[#This Row],[P-No.]])</f>
        <v>0</v>
      </c>
      <c r="V367" s="89">
        <v>39</v>
      </c>
      <c r="W367" s="11">
        <f>IF(Tabelle132[[#This Row],[WAZ2]]&gt;39,1,Tabelle132[[#This Row],[WAZ2]]/39)/IF(Tabelle132[[#This Row],[SPLIT]]="YES",2,1)</f>
        <v>1</v>
      </c>
      <c r="X367" s="93">
        <v>5706</v>
      </c>
      <c r="Y36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67" s="21" cm="1">
        <f t="array" ref="Z36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5706</v>
      </c>
      <c r="AA36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67" s="21" cm="1">
        <f t="array" ref="AB36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5706</v>
      </c>
      <c r="AC36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67" s="21" cm="1">
        <f t="array" ref="AD36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5706</v>
      </c>
      <c r="AE36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67" s="21" cm="1">
        <f t="array" ref="AF36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5706</v>
      </c>
      <c r="AG36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67" s="21" cm="1">
        <f t="array" ref="AH36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5706</v>
      </c>
      <c r="AI36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67" s="21" cm="1">
        <f t="array" ref="AJ36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5706</v>
      </c>
      <c r="AK36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67" s="21" cm="1">
        <f t="array" ref="AL36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5706</v>
      </c>
      <c r="AM36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67" s="21" cm="1">
        <f t="array" ref="AN36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5706</v>
      </c>
      <c r="AO36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67" s="21" cm="1">
        <f t="array" ref="AP36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5706</v>
      </c>
      <c r="AQ36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67" s="21" cm="1">
        <f t="array" ref="AR36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5706</v>
      </c>
      <c r="AS36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67" s="21" cm="1">
        <f t="array" ref="AT36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5706</v>
      </c>
      <c r="AU36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67" s="21" cm="1">
        <f t="array" ref="AV36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5706</v>
      </c>
      <c r="AW36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67" s="41">
        <f>SUMIFS(Tabelle132[[#This Row],[FTE 01]:[SAL 12]],Tabelle132[[#Headers],[FTE 01]:[SAL 12]],"*" &amp; "SAL" &amp;"*")</f>
        <v>68472</v>
      </c>
    </row>
    <row r="368" spans="1:50" ht="20.100000000000001" customHeight="1" x14ac:dyDescent="0.25">
      <c r="A368" s="61" t="s">
        <v>390</v>
      </c>
      <c r="B368" s="113" t="s">
        <v>909</v>
      </c>
      <c r="C368" s="62" t="s">
        <v>53</v>
      </c>
      <c r="D368" s="107" t="s">
        <v>1216</v>
      </c>
      <c r="E368" s="108" t="s">
        <v>1216</v>
      </c>
      <c r="F368" s="63">
        <v>1051</v>
      </c>
      <c r="G368" s="111" t="str">
        <f>VLOOKUP(Tabelle132[[#This Row],[CC
(FIBU)]],INDEX!D:E,2,FALSE)</f>
        <v>Abteilung 13</v>
      </c>
      <c r="H368" s="117" t="s">
        <v>1384</v>
      </c>
      <c r="I368" s="64" t="s">
        <v>54</v>
      </c>
      <c r="J368" s="72">
        <v>42095</v>
      </c>
      <c r="K368" s="72"/>
      <c r="L368" s="73"/>
      <c r="M368" s="77">
        <v>2291</v>
      </c>
      <c r="N368" s="104" t="s">
        <v>1687</v>
      </c>
      <c r="O368" s="78">
        <v>42095</v>
      </c>
      <c r="P368" s="80"/>
      <c r="Q368" s="62" t="s">
        <v>55</v>
      </c>
      <c r="R368" s="5" t="str">
        <f ca="1">IF(Tabelle132[[#This Row],[STOPPED
ON]]&lt;&gt;"","STOPPED",IF(AND(Tabelle132[[#This Row],[ACT. VALID
TILL]]&lt;TODAY(),Tabelle132[[#This Row],[ACT. VALID
TILL]]&lt;&gt;""),"INACTIVE",IF(Tabelle132[[#This Row],[Employee]]="NN","RECRUITE",IF(Tabelle132[[#This Row],[ACT. VALID
FROM]]&gt;TODAY(),"INACTIVE","ACTIVE"))))</f>
        <v>ACTIVE</v>
      </c>
      <c r="S368" s="85"/>
      <c r="T368" s="85"/>
      <c r="U368" s="11">
        <f>COUNTIFS(Tabelle2[Function-
No.],Tabelle132[[#This Row],[FUNC.-NO]],Tabelle2[Pers-
No.],Tabelle132[[#This Row],[P-No.]])</f>
        <v>0</v>
      </c>
      <c r="V368" s="89">
        <v>39</v>
      </c>
      <c r="W368" s="11">
        <f>IF(Tabelle132[[#This Row],[WAZ2]]&gt;39,1,Tabelle132[[#This Row],[WAZ2]]/39)/IF(Tabelle132[[#This Row],[SPLIT]]="YES",2,1)</f>
        <v>1</v>
      </c>
      <c r="X368" s="93">
        <v>5700</v>
      </c>
      <c r="Y36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68" s="21" cm="1">
        <f t="array" ref="Z36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5700</v>
      </c>
      <c r="AA36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68" s="21" cm="1">
        <f t="array" ref="AB36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5700</v>
      </c>
      <c r="AC36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68" s="21" cm="1">
        <f t="array" ref="AD36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5700</v>
      </c>
      <c r="AE36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68" s="21" cm="1">
        <f t="array" ref="AF36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5700</v>
      </c>
      <c r="AG36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68" s="21" cm="1">
        <f t="array" ref="AH36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5700</v>
      </c>
      <c r="AI36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68" s="21" cm="1">
        <f t="array" ref="AJ36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5700</v>
      </c>
      <c r="AK36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68" s="21" cm="1">
        <f t="array" ref="AL36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5700</v>
      </c>
      <c r="AM36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68" s="21" cm="1">
        <f t="array" ref="AN36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5700</v>
      </c>
      <c r="AO36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68" s="21" cm="1">
        <f t="array" ref="AP36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5700</v>
      </c>
      <c r="AQ36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68" s="21" cm="1">
        <f t="array" ref="AR36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5700</v>
      </c>
      <c r="AS36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68" s="21" cm="1">
        <f t="array" ref="AT36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5700</v>
      </c>
      <c r="AU36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68" s="21" cm="1">
        <f t="array" ref="AV36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5700</v>
      </c>
      <c r="AW36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68" s="41">
        <f>SUMIFS(Tabelle132[[#This Row],[FTE 01]:[SAL 12]],Tabelle132[[#Headers],[FTE 01]:[SAL 12]],"*" &amp; "SAL" &amp;"*")</f>
        <v>68400</v>
      </c>
    </row>
    <row r="369" spans="1:50" ht="20.100000000000001" customHeight="1" x14ac:dyDescent="0.25">
      <c r="A369" s="61" t="s">
        <v>400</v>
      </c>
      <c r="B369" s="113" t="s">
        <v>950</v>
      </c>
      <c r="C369" s="62" t="s">
        <v>53</v>
      </c>
      <c r="D369" s="107" t="s">
        <v>1216</v>
      </c>
      <c r="E369" s="108" t="s">
        <v>1216</v>
      </c>
      <c r="F369" s="63">
        <v>1051</v>
      </c>
      <c r="G369" s="111" t="str">
        <f>VLOOKUP(Tabelle132[[#This Row],[CC
(FIBU)]],INDEX!D:E,2,FALSE)</f>
        <v>Abteilung 13</v>
      </c>
      <c r="H369" s="117" t="s">
        <v>1310</v>
      </c>
      <c r="I369" s="64" t="s">
        <v>54</v>
      </c>
      <c r="J369" s="72">
        <v>42552</v>
      </c>
      <c r="K369" s="72"/>
      <c r="L369" s="73"/>
      <c r="M369" s="77">
        <v>2353</v>
      </c>
      <c r="N369" s="104" t="s">
        <v>1749</v>
      </c>
      <c r="O369" s="78">
        <v>42552</v>
      </c>
      <c r="P369" s="80"/>
      <c r="Q369" s="62" t="s">
        <v>55</v>
      </c>
      <c r="R369" s="5" t="str">
        <f ca="1">IF(Tabelle132[[#This Row],[STOPPED
ON]]&lt;&gt;"","STOPPED",IF(AND(Tabelle132[[#This Row],[ACT. VALID
TILL]]&lt;TODAY(),Tabelle132[[#This Row],[ACT. VALID
TILL]]&lt;&gt;""),"INACTIVE",IF(Tabelle132[[#This Row],[Employee]]="NN","RECRUITE",IF(Tabelle132[[#This Row],[ACT. VALID
FROM]]&gt;TODAY(),"INACTIVE","ACTIVE"))))</f>
        <v>ACTIVE</v>
      </c>
      <c r="S369" s="85"/>
      <c r="T369" s="85"/>
      <c r="U369" s="11">
        <f>COUNTIFS(Tabelle2[Function-
No.],Tabelle132[[#This Row],[FUNC.-NO]],Tabelle2[Pers-
No.],Tabelle132[[#This Row],[P-No.]])</f>
        <v>0</v>
      </c>
      <c r="V369" s="89">
        <v>39</v>
      </c>
      <c r="W369" s="11">
        <f>IF(Tabelle132[[#This Row],[WAZ2]]&gt;39,1,Tabelle132[[#This Row],[WAZ2]]/39)/IF(Tabelle132[[#This Row],[SPLIT]]="YES",2,1)</f>
        <v>1</v>
      </c>
      <c r="X369" s="93">
        <v>5661</v>
      </c>
      <c r="Y36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69" s="21" cm="1">
        <f t="array" ref="Z36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5661</v>
      </c>
      <c r="AA36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69" s="21" cm="1">
        <f t="array" ref="AB36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5661</v>
      </c>
      <c r="AC36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69" s="21" cm="1">
        <f t="array" ref="AD36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5661</v>
      </c>
      <c r="AE36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69" s="21" cm="1">
        <f t="array" ref="AF36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5661</v>
      </c>
      <c r="AG36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69" s="21" cm="1">
        <f t="array" ref="AH36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5661</v>
      </c>
      <c r="AI36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69" s="21" cm="1">
        <f t="array" ref="AJ36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5661</v>
      </c>
      <c r="AK36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69" s="21" cm="1">
        <f t="array" ref="AL36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5661</v>
      </c>
      <c r="AM36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69" s="21" cm="1">
        <f t="array" ref="AN36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5661</v>
      </c>
      <c r="AO36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69" s="21" cm="1">
        <f t="array" ref="AP36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5661</v>
      </c>
      <c r="AQ36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69" s="21" cm="1">
        <f t="array" ref="AR36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5661</v>
      </c>
      <c r="AS36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69" s="21" cm="1">
        <f t="array" ref="AT36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5661</v>
      </c>
      <c r="AU36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69" s="21" cm="1">
        <f t="array" ref="AV36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5661</v>
      </c>
      <c r="AW36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69" s="41">
        <f>SUMIFS(Tabelle132[[#This Row],[FTE 01]:[SAL 12]],Tabelle132[[#Headers],[FTE 01]:[SAL 12]],"*" &amp; "SAL" &amp;"*")</f>
        <v>67932</v>
      </c>
    </row>
    <row r="370" spans="1:50" ht="20.100000000000001" customHeight="1" x14ac:dyDescent="0.25">
      <c r="A370" s="61" t="s">
        <v>402</v>
      </c>
      <c r="B370" s="113" t="s">
        <v>950</v>
      </c>
      <c r="C370" s="62" t="s">
        <v>53</v>
      </c>
      <c r="D370" s="107" t="s">
        <v>1216</v>
      </c>
      <c r="E370" s="108" t="s">
        <v>1216</v>
      </c>
      <c r="F370" s="63">
        <v>1051</v>
      </c>
      <c r="G370" s="111" t="str">
        <f>VLOOKUP(Tabelle132[[#This Row],[CC
(FIBU)]],INDEX!D:E,2,FALSE)</f>
        <v>Abteilung 13</v>
      </c>
      <c r="H370" s="117" t="s">
        <v>1310</v>
      </c>
      <c r="I370" s="64" t="s">
        <v>54</v>
      </c>
      <c r="J370" s="72">
        <v>42583</v>
      </c>
      <c r="K370" s="72"/>
      <c r="L370" s="73"/>
      <c r="M370" s="77">
        <v>2355</v>
      </c>
      <c r="N370" s="104" t="s">
        <v>1751</v>
      </c>
      <c r="O370" s="78">
        <v>42583</v>
      </c>
      <c r="P370" s="80"/>
      <c r="Q370" s="62" t="s">
        <v>55</v>
      </c>
      <c r="R370" s="5" t="str">
        <f ca="1">IF(Tabelle132[[#This Row],[STOPPED
ON]]&lt;&gt;"","STOPPED",IF(AND(Tabelle132[[#This Row],[ACT. VALID
TILL]]&lt;TODAY(),Tabelle132[[#This Row],[ACT. VALID
TILL]]&lt;&gt;""),"INACTIVE",IF(Tabelle132[[#This Row],[Employee]]="NN","RECRUITE",IF(Tabelle132[[#This Row],[ACT. VALID
FROM]]&gt;TODAY(),"INACTIVE","ACTIVE"))))</f>
        <v>ACTIVE</v>
      </c>
      <c r="S370" s="85"/>
      <c r="T370" s="85"/>
      <c r="U370" s="11">
        <f>COUNTIFS(Tabelle2[Function-
No.],Tabelle132[[#This Row],[FUNC.-NO]],Tabelle2[Pers-
No.],Tabelle132[[#This Row],[P-No.]])</f>
        <v>0</v>
      </c>
      <c r="V370" s="89">
        <v>39</v>
      </c>
      <c r="W370" s="11">
        <f>IF(Tabelle132[[#This Row],[WAZ2]]&gt;39,1,Tabelle132[[#This Row],[WAZ2]]/39)/IF(Tabelle132[[#This Row],[SPLIT]]="YES",2,1)</f>
        <v>1</v>
      </c>
      <c r="X370" s="93">
        <v>5632</v>
      </c>
      <c r="Y37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70" s="21" cm="1">
        <f t="array" ref="Z37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5632</v>
      </c>
      <c r="AA37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70" s="21" cm="1">
        <f t="array" ref="AB37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5632</v>
      </c>
      <c r="AC37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70" s="21" cm="1">
        <f t="array" ref="AD37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5632</v>
      </c>
      <c r="AE37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70" s="21" cm="1">
        <f t="array" ref="AF37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5632</v>
      </c>
      <c r="AG37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70" s="21" cm="1">
        <f t="array" ref="AH37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5632</v>
      </c>
      <c r="AI37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70" s="21" cm="1">
        <f t="array" ref="AJ37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5632</v>
      </c>
      <c r="AK37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70" s="21" cm="1">
        <f t="array" ref="AL37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5632</v>
      </c>
      <c r="AM37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70" s="21" cm="1">
        <f t="array" ref="AN37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5632</v>
      </c>
      <c r="AO37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70" s="21" cm="1">
        <f t="array" ref="AP37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5632</v>
      </c>
      <c r="AQ37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70" s="21" cm="1">
        <f t="array" ref="AR37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5632</v>
      </c>
      <c r="AS37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70" s="21" cm="1">
        <f t="array" ref="AT37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5632</v>
      </c>
      <c r="AU37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70" s="21" cm="1">
        <f t="array" ref="AV37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5632</v>
      </c>
      <c r="AW37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70" s="41">
        <f>SUMIFS(Tabelle132[[#This Row],[FTE 01]:[SAL 12]],Tabelle132[[#Headers],[FTE 01]:[SAL 12]],"*" &amp; "SAL" &amp;"*")</f>
        <v>67584</v>
      </c>
    </row>
    <row r="371" spans="1:50" ht="20.100000000000001" customHeight="1" x14ac:dyDescent="0.25">
      <c r="A371" s="61" t="s">
        <v>419</v>
      </c>
      <c r="B371" s="113" t="s">
        <v>1164</v>
      </c>
      <c r="C371" s="62" t="s">
        <v>53</v>
      </c>
      <c r="D371" s="107" t="s">
        <v>1216</v>
      </c>
      <c r="E371" s="108" t="s">
        <v>1216</v>
      </c>
      <c r="F371" s="63">
        <v>1051</v>
      </c>
      <c r="G371" s="111" t="str">
        <f>VLOOKUP(Tabelle132[[#This Row],[CC
(FIBU)]],INDEX!D:E,2,FALSE)</f>
        <v>Abteilung 13</v>
      </c>
      <c r="H371" s="117" t="s">
        <v>1384</v>
      </c>
      <c r="I371" s="64" t="s">
        <v>54</v>
      </c>
      <c r="J371" s="72">
        <v>43070</v>
      </c>
      <c r="K371" s="72"/>
      <c r="L371" s="73"/>
      <c r="M371" s="77">
        <v>2431</v>
      </c>
      <c r="N371" s="104" t="s">
        <v>1827</v>
      </c>
      <c r="O371" s="78">
        <v>43070</v>
      </c>
      <c r="P371" s="80"/>
      <c r="Q371" s="62" t="s">
        <v>55</v>
      </c>
      <c r="R371" s="5" t="str">
        <f ca="1">IF(Tabelle132[[#This Row],[STOPPED
ON]]&lt;&gt;"","STOPPED",IF(AND(Tabelle132[[#This Row],[ACT. VALID
TILL]]&lt;TODAY(),Tabelle132[[#This Row],[ACT. VALID
TILL]]&lt;&gt;""),"INACTIVE",IF(Tabelle132[[#This Row],[Employee]]="NN","RECRUITE",IF(Tabelle132[[#This Row],[ACT. VALID
FROM]]&gt;TODAY(),"INACTIVE","ACTIVE"))))</f>
        <v>ACTIVE</v>
      </c>
      <c r="S371" s="85"/>
      <c r="T371" s="85"/>
      <c r="U371" s="11">
        <f>COUNTIFS(Tabelle2[Function-
No.],Tabelle132[[#This Row],[FUNC.-NO]],Tabelle2[Pers-
No.],Tabelle132[[#This Row],[P-No.]])</f>
        <v>1</v>
      </c>
      <c r="V371" s="89">
        <v>39</v>
      </c>
      <c r="W371" s="11">
        <f>IF(Tabelle132[[#This Row],[WAZ2]]&gt;39,1,Tabelle132[[#This Row],[WAZ2]]/39)/IF(Tabelle132[[#This Row],[SPLIT]]="YES",2,1)</f>
        <v>1</v>
      </c>
      <c r="X371" s="93">
        <v>5545</v>
      </c>
      <c r="Y371"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371" s="21" cm="1">
        <f t="array" ref="Z37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371"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371" s="21" cm="1">
        <f t="array" ref="AB37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371"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371" s="21" cm="1">
        <f t="array" ref="AD37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371"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371" s="21" cm="1">
        <f t="array" ref="AF37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371"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371" s="21" cm="1">
        <f t="array" ref="AH37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371"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371" s="21" cm="1">
        <f t="array" ref="AJ37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371"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371" s="21" cm="1">
        <f t="array" ref="AL37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371" s="36" t="str">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FZ</v>
      </c>
      <c r="AN371" s="21" cm="1">
        <f t="array" ref="AN37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37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71" s="21" cm="1">
        <f t="array" ref="AP37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715.48387096774195</v>
      </c>
      <c r="AQ37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71" s="21" cm="1">
        <f t="array" ref="AR37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5545</v>
      </c>
      <c r="AS37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71" s="21" cm="1">
        <f t="array" ref="AT37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5545</v>
      </c>
      <c r="AU37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71" s="21" cm="1">
        <f t="array" ref="AV37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5545</v>
      </c>
      <c r="AW37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71" s="41">
        <f>SUMIFS(Tabelle132[[#This Row],[FTE 01]:[SAL 12]],Tabelle132[[#Headers],[FTE 01]:[SAL 12]],"*" &amp; "SAL" &amp;"*")</f>
        <v>17350.483870967742</v>
      </c>
    </row>
    <row r="372" spans="1:50" ht="20.100000000000001" customHeight="1" x14ac:dyDescent="0.25">
      <c r="A372" s="61" t="s">
        <v>421</v>
      </c>
      <c r="B372" s="113" t="s">
        <v>1166</v>
      </c>
      <c r="C372" s="62" t="s">
        <v>53</v>
      </c>
      <c r="D372" s="107" t="s">
        <v>1216</v>
      </c>
      <c r="E372" s="108" t="s">
        <v>1216</v>
      </c>
      <c r="F372" s="63">
        <v>1051</v>
      </c>
      <c r="G372" s="111" t="str">
        <f>VLOOKUP(Tabelle132[[#This Row],[CC
(FIBU)]],INDEX!D:E,2,FALSE)</f>
        <v>Abteilung 13</v>
      </c>
      <c r="H372" s="117" t="s">
        <v>1384</v>
      </c>
      <c r="I372" s="64" t="s">
        <v>54</v>
      </c>
      <c r="J372" s="72">
        <v>43191</v>
      </c>
      <c r="K372" s="72"/>
      <c r="L372" s="73"/>
      <c r="M372" s="77">
        <v>2467</v>
      </c>
      <c r="N372" s="104" t="s">
        <v>1863</v>
      </c>
      <c r="O372" s="78">
        <v>43191</v>
      </c>
      <c r="P372" s="80"/>
      <c r="Q372" s="62" t="s">
        <v>55</v>
      </c>
      <c r="R372" s="5" t="str">
        <f ca="1">IF(Tabelle132[[#This Row],[STOPPED
ON]]&lt;&gt;"","STOPPED",IF(AND(Tabelle132[[#This Row],[ACT. VALID
TILL]]&lt;TODAY(),Tabelle132[[#This Row],[ACT. VALID
TILL]]&lt;&gt;""),"INACTIVE",IF(Tabelle132[[#This Row],[Employee]]="NN","RECRUITE",IF(Tabelle132[[#This Row],[ACT. VALID
FROM]]&gt;TODAY(),"INACTIVE","ACTIVE"))))</f>
        <v>ACTIVE</v>
      </c>
      <c r="S372" s="85"/>
      <c r="T372" s="85"/>
      <c r="U372" s="11">
        <f>COUNTIFS(Tabelle2[Function-
No.],Tabelle132[[#This Row],[FUNC.-NO]],Tabelle2[Pers-
No.],Tabelle132[[#This Row],[P-No.]])</f>
        <v>0</v>
      </c>
      <c r="V372" s="89">
        <v>39</v>
      </c>
      <c r="W372" s="11">
        <f>IF(Tabelle132[[#This Row],[WAZ2]]&gt;39,1,Tabelle132[[#This Row],[WAZ2]]/39)/IF(Tabelle132[[#This Row],[SPLIT]]="YES",2,1)</f>
        <v>1</v>
      </c>
      <c r="X372" s="93">
        <v>5614</v>
      </c>
      <c r="Y37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72" s="21" cm="1">
        <f t="array" ref="Z37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5614</v>
      </c>
      <c r="AA37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72" s="21" cm="1">
        <f t="array" ref="AB37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5614</v>
      </c>
      <c r="AC37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72" s="21" cm="1">
        <f t="array" ref="AD37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5614</v>
      </c>
      <c r="AE37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72" s="21" cm="1">
        <f t="array" ref="AF37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5614</v>
      </c>
      <c r="AG37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72" s="21" cm="1">
        <f t="array" ref="AH37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5614</v>
      </c>
      <c r="AI37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72" s="21" cm="1">
        <f t="array" ref="AJ37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5614</v>
      </c>
      <c r="AK37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72" s="21" cm="1">
        <f t="array" ref="AL37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5614</v>
      </c>
      <c r="AM37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72" s="21" cm="1">
        <f t="array" ref="AN37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5614</v>
      </c>
      <c r="AO37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72" s="21" cm="1">
        <f t="array" ref="AP37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5614</v>
      </c>
      <c r="AQ37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72" s="21" cm="1">
        <f t="array" ref="AR37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5614</v>
      </c>
      <c r="AS37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72" s="21" cm="1">
        <f t="array" ref="AT37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5614</v>
      </c>
      <c r="AU37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72" s="21" cm="1">
        <f t="array" ref="AV37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5614</v>
      </c>
      <c r="AW37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72" s="41">
        <f>SUMIFS(Tabelle132[[#This Row],[FTE 01]:[SAL 12]],Tabelle132[[#Headers],[FTE 01]:[SAL 12]],"*" &amp; "SAL" &amp;"*")</f>
        <v>67368</v>
      </c>
    </row>
    <row r="373" spans="1:50" ht="20.100000000000001" customHeight="1" x14ac:dyDescent="0.25">
      <c r="A373" s="61" t="s">
        <v>413</v>
      </c>
      <c r="B373" s="113" t="s">
        <v>1143</v>
      </c>
      <c r="C373" s="62" t="s">
        <v>53</v>
      </c>
      <c r="D373" s="107" t="s">
        <v>1216</v>
      </c>
      <c r="E373" s="108" t="s">
        <v>1216</v>
      </c>
      <c r="F373" s="63">
        <v>1051</v>
      </c>
      <c r="G373" s="111" t="str">
        <f>VLOOKUP(Tabelle132[[#This Row],[CC
(FIBU)]],INDEX!D:E,2,FALSE)</f>
        <v>Abteilung 13</v>
      </c>
      <c r="H373" s="117" t="s">
        <v>1360</v>
      </c>
      <c r="I373" s="64" t="s">
        <v>54</v>
      </c>
      <c r="J373" s="72">
        <v>43191</v>
      </c>
      <c r="K373" s="72"/>
      <c r="L373" s="73"/>
      <c r="M373" s="77">
        <v>2470</v>
      </c>
      <c r="N373" s="104" t="s">
        <v>1866</v>
      </c>
      <c r="O373" s="78">
        <v>43191</v>
      </c>
      <c r="P373" s="80"/>
      <c r="Q373" s="62" t="s">
        <v>55</v>
      </c>
      <c r="R373" s="5" t="str">
        <f ca="1">IF(Tabelle132[[#This Row],[STOPPED
ON]]&lt;&gt;"","STOPPED",IF(AND(Tabelle132[[#This Row],[ACT. VALID
TILL]]&lt;TODAY(),Tabelle132[[#This Row],[ACT. VALID
TILL]]&lt;&gt;""),"INACTIVE",IF(Tabelle132[[#This Row],[Employee]]="NN","RECRUITE",IF(Tabelle132[[#This Row],[ACT. VALID
FROM]]&gt;TODAY(),"INACTIVE","ACTIVE"))))</f>
        <v>ACTIVE</v>
      </c>
      <c r="S373" s="85"/>
      <c r="T373" s="85"/>
      <c r="U373" s="11">
        <f>COUNTIFS(Tabelle2[Function-
No.],Tabelle132[[#This Row],[FUNC.-NO]],Tabelle2[Pers-
No.],Tabelle132[[#This Row],[P-No.]])</f>
        <v>0</v>
      </c>
      <c r="V373" s="89">
        <v>39</v>
      </c>
      <c r="W373" s="11">
        <f>IF(Tabelle132[[#This Row],[WAZ2]]&gt;39,1,Tabelle132[[#This Row],[WAZ2]]/39)/IF(Tabelle132[[#This Row],[SPLIT]]="YES",2,1)</f>
        <v>1</v>
      </c>
      <c r="X373" s="93">
        <v>5538</v>
      </c>
      <c r="Y37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73" s="21" cm="1">
        <f t="array" ref="Z37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5538</v>
      </c>
      <c r="AA37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73" s="21" cm="1">
        <f t="array" ref="AB37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5538</v>
      </c>
      <c r="AC37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73" s="21" cm="1">
        <f t="array" ref="AD37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5538</v>
      </c>
      <c r="AE37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73" s="21" cm="1">
        <f t="array" ref="AF37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5538</v>
      </c>
      <c r="AG37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73" s="21" cm="1">
        <f t="array" ref="AH37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5538</v>
      </c>
      <c r="AI37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73" s="21" cm="1">
        <f t="array" ref="AJ37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5538</v>
      </c>
      <c r="AK37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73" s="21" cm="1">
        <f t="array" ref="AL37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5538</v>
      </c>
      <c r="AM37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73" s="21" cm="1">
        <f t="array" ref="AN37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5538</v>
      </c>
      <c r="AO37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73" s="21" cm="1">
        <f t="array" ref="AP37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5538</v>
      </c>
      <c r="AQ37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73" s="21" cm="1">
        <f t="array" ref="AR37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5538</v>
      </c>
      <c r="AS37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73" s="21" cm="1">
        <f t="array" ref="AT37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5538</v>
      </c>
      <c r="AU37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73" s="21" cm="1">
        <f t="array" ref="AV37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5538</v>
      </c>
      <c r="AW37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73" s="41">
        <f>SUMIFS(Tabelle132[[#This Row],[FTE 01]:[SAL 12]],Tabelle132[[#Headers],[FTE 01]:[SAL 12]],"*" &amp; "SAL" &amp;"*")</f>
        <v>66456</v>
      </c>
    </row>
    <row r="374" spans="1:50" ht="20.100000000000001" customHeight="1" x14ac:dyDescent="0.25">
      <c r="A374" s="61" t="s">
        <v>392</v>
      </c>
      <c r="B374" s="113" t="s">
        <v>928</v>
      </c>
      <c r="C374" s="62" t="s">
        <v>53</v>
      </c>
      <c r="D374" s="107" t="s">
        <v>1216</v>
      </c>
      <c r="E374" s="108" t="s">
        <v>1216</v>
      </c>
      <c r="F374" s="63">
        <v>1051</v>
      </c>
      <c r="G374" s="111" t="str">
        <f>VLOOKUP(Tabelle132[[#This Row],[CC
(FIBU)]],INDEX!D:E,2,FALSE)</f>
        <v>Abteilung 13</v>
      </c>
      <c r="H374" s="117" t="s">
        <v>1360</v>
      </c>
      <c r="I374" s="64" t="s">
        <v>54</v>
      </c>
      <c r="J374" s="72">
        <v>43221</v>
      </c>
      <c r="K374" s="72"/>
      <c r="L374" s="73"/>
      <c r="M374" s="77">
        <v>2477</v>
      </c>
      <c r="N374" s="104" t="s">
        <v>1873</v>
      </c>
      <c r="O374" s="78">
        <v>43221</v>
      </c>
      <c r="P374" s="80"/>
      <c r="Q374" s="62" t="s">
        <v>55</v>
      </c>
      <c r="R374" s="5" t="str">
        <f ca="1">IF(Tabelle132[[#This Row],[STOPPED
ON]]&lt;&gt;"","STOPPED",IF(AND(Tabelle132[[#This Row],[ACT. VALID
TILL]]&lt;TODAY(),Tabelle132[[#This Row],[ACT. VALID
TILL]]&lt;&gt;""),"INACTIVE",IF(Tabelle132[[#This Row],[Employee]]="NN","RECRUITE",IF(Tabelle132[[#This Row],[ACT. VALID
FROM]]&gt;TODAY(),"INACTIVE","ACTIVE"))))</f>
        <v>ACTIVE</v>
      </c>
      <c r="S374" s="85"/>
      <c r="T374" s="85"/>
      <c r="U374" s="11">
        <f>COUNTIFS(Tabelle2[Function-
No.],Tabelle132[[#This Row],[FUNC.-NO]],Tabelle2[Pers-
No.],Tabelle132[[#This Row],[P-No.]])</f>
        <v>0</v>
      </c>
      <c r="V374" s="89">
        <v>39</v>
      </c>
      <c r="W374" s="11">
        <f>IF(Tabelle132[[#This Row],[WAZ2]]&gt;39,1,Tabelle132[[#This Row],[WAZ2]]/39)/IF(Tabelle132[[#This Row],[SPLIT]]="YES",2,1)</f>
        <v>1</v>
      </c>
      <c r="X374" s="93">
        <v>5627</v>
      </c>
      <c r="Y37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74" s="21" cm="1">
        <f t="array" ref="Z37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5627</v>
      </c>
      <c r="AA37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74" s="21" cm="1">
        <f t="array" ref="AB37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5627</v>
      </c>
      <c r="AC37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74" s="21" cm="1">
        <f t="array" ref="AD37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5627</v>
      </c>
      <c r="AE37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74" s="21" cm="1">
        <f t="array" ref="AF37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5627</v>
      </c>
      <c r="AG37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74" s="21" cm="1">
        <f t="array" ref="AH37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5627</v>
      </c>
      <c r="AI37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74" s="21" cm="1">
        <f t="array" ref="AJ37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5627</v>
      </c>
      <c r="AK37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74" s="21" cm="1">
        <f t="array" ref="AL37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5627</v>
      </c>
      <c r="AM37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74" s="21" cm="1">
        <f t="array" ref="AN37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5627</v>
      </c>
      <c r="AO37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74" s="21" cm="1">
        <f t="array" ref="AP37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5627</v>
      </c>
      <c r="AQ37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74" s="21" cm="1">
        <f t="array" ref="AR37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5627</v>
      </c>
      <c r="AS37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74" s="21" cm="1">
        <f t="array" ref="AT37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5627</v>
      </c>
      <c r="AU37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74" s="21" cm="1">
        <f t="array" ref="AV37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5627</v>
      </c>
      <c r="AW37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74" s="41">
        <f>SUMIFS(Tabelle132[[#This Row],[FTE 01]:[SAL 12]],Tabelle132[[#Headers],[FTE 01]:[SAL 12]],"*" &amp; "SAL" &amp;"*")</f>
        <v>67524</v>
      </c>
    </row>
    <row r="375" spans="1:50" ht="20.100000000000001" customHeight="1" x14ac:dyDescent="0.25">
      <c r="A375" s="61" t="s">
        <v>416</v>
      </c>
      <c r="B375" s="113" t="s">
        <v>1144</v>
      </c>
      <c r="C375" s="62" t="s">
        <v>53</v>
      </c>
      <c r="D375" s="107" t="s">
        <v>1216</v>
      </c>
      <c r="E375" s="108" t="s">
        <v>1216</v>
      </c>
      <c r="F375" s="63">
        <v>1051</v>
      </c>
      <c r="G375" s="111" t="str">
        <f>VLOOKUP(Tabelle132[[#This Row],[CC
(FIBU)]],INDEX!D:E,2,FALSE)</f>
        <v>Abteilung 13</v>
      </c>
      <c r="H375" s="117" t="s">
        <v>1360</v>
      </c>
      <c r="I375" s="64" t="s">
        <v>54</v>
      </c>
      <c r="J375" s="72">
        <v>43313</v>
      </c>
      <c r="K375" s="72"/>
      <c r="L375" s="73"/>
      <c r="M375" s="77">
        <v>2499</v>
      </c>
      <c r="N375" s="104" t="s">
        <v>1895</v>
      </c>
      <c r="O375" s="78">
        <v>43313</v>
      </c>
      <c r="P375" s="80"/>
      <c r="Q375" s="62" t="s">
        <v>55</v>
      </c>
      <c r="R375" s="5" t="str">
        <f ca="1">IF(Tabelle132[[#This Row],[STOPPED
ON]]&lt;&gt;"","STOPPED",IF(AND(Tabelle132[[#This Row],[ACT. VALID
TILL]]&lt;TODAY(),Tabelle132[[#This Row],[ACT. VALID
TILL]]&lt;&gt;""),"INACTIVE",IF(Tabelle132[[#This Row],[Employee]]="NN","RECRUITE",IF(Tabelle132[[#This Row],[ACT. VALID
FROM]]&gt;TODAY(),"INACTIVE","ACTIVE"))))</f>
        <v>ACTIVE</v>
      </c>
      <c r="S375" s="85"/>
      <c r="T375" s="85"/>
      <c r="U375" s="11">
        <f>COUNTIFS(Tabelle2[Function-
No.],Tabelle132[[#This Row],[FUNC.-NO]],Tabelle2[Pers-
No.],Tabelle132[[#This Row],[P-No.]])</f>
        <v>0</v>
      </c>
      <c r="V375" s="89">
        <v>39</v>
      </c>
      <c r="W375" s="11">
        <f>IF(Tabelle132[[#This Row],[WAZ2]]&gt;39,1,Tabelle132[[#This Row],[WAZ2]]/39)/IF(Tabelle132[[#This Row],[SPLIT]]="YES",2,1)</f>
        <v>1</v>
      </c>
      <c r="X375" s="93">
        <v>5638</v>
      </c>
      <c r="Y37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75" s="21" cm="1">
        <f t="array" ref="Z37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5638</v>
      </c>
      <c r="AA37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75" s="21" cm="1">
        <f t="array" ref="AB37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5638</v>
      </c>
      <c r="AC37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75" s="21" cm="1">
        <f t="array" ref="AD37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5638</v>
      </c>
      <c r="AE37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75" s="21" cm="1">
        <f t="array" ref="AF37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5638</v>
      </c>
      <c r="AG37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75" s="21" cm="1">
        <f t="array" ref="AH37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5638</v>
      </c>
      <c r="AI37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75" s="21" cm="1">
        <f t="array" ref="AJ37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5638</v>
      </c>
      <c r="AK37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75" s="21" cm="1">
        <f t="array" ref="AL37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5638</v>
      </c>
      <c r="AM37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75" s="21" cm="1">
        <f t="array" ref="AN37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5638</v>
      </c>
      <c r="AO37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75" s="21" cm="1">
        <f t="array" ref="AP37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5638</v>
      </c>
      <c r="AQ37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75" s="21" cm="1">
        <f t="array" ref="AR37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5638</v>
      </c>
      <c r="AS37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75" s="21" cm="1">
        <f t="array" ref="AT37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5638</v>
      </c>
      <c r="AU37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75" s="21" cm="1">
        <f t="array" ref="AV37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5638</v>
      </c>
      <c r="AW37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75" s="41">
        <f>SUMIFS(Tabelle132[[#This Row],[FTE 01]:[SAL 12]],Tabelle132[[#Headers],[FTE 01]:[SAL 12]],"*" &amp; "SAL" &amp;"*")</f>
        <v>67656</v>
      </c>
    </row>
    <row r="376" spans="1:50" ht="20.100000000000001" customHeight="1" x14ac:dyDescent="0.25">
      <c r="A376" s="61" t="s">
        <v>420</v>
      </c>
      <c r="B376" s="113" t="s">
        <v>1165</v>
      </c>
      <c r="C376" s="62" t="s">
        <v>53</v>
      </c>
      <c r="D376" s="107" t="s">
        <v>1216</v>
      </c>
      <c r="E376" s="108" t="s">
        <v>1216</v>
      </c>
      <c r="F376" s="63">
        <v>1051</v>
      </c>
      <c r="G376" s="111" t="str">
        <f>VLOOKUP(Tabelle132[[#This Row],[CC
(FIBU)]],INDEX!D:E,2,FALSE)</f>
        <v>Abteilung 13</v>
      </c>
      <c r="H376" s="117" t="s">
        <v>1387</v>
      </c>
      <c r="I376" s="64" t="s">
        <v>54</v>
      </c>
      <c r="J376" s="72">
        <v>43344</v>
      </c>
      <c r="K376" s="72"/>
      <c r="L376" s="73"/>
      <c r="M376" s="77">
        <v>2518</v>
      </c>
      <c r="N376" s="104" t="s">
        <v>1914</v>
      </c>
      <c r="O376" s="78">
        <v>43344</v>
      </c>
      <c r="P376" s="80"/>
      <c r="Q376" s="62" t="s">
        <v>55</v>
      </c>
      <c r="R376" s="5" t="str">
        <f ca="1">IF(Tabelle132[[#This Row],[STOPPED
ON]]&lt;&gt;"","STOPPED",IF(AND(Tabelle132[[#This Row],[ACT. VALID
TILL]]&lt;TODAY(),Tabelle132[[#This Row],[ACT. VALID
TILL]]&lt;&gt;""),"INACTIVE",IF(Tabelle132[[#This Row],[Employee]]="NN","RECRUITE",IF(Tabelle132[[#This Row],[ACT. VALID
FROM]]&gt;TODAY(),"INACTIVE","ACTIVE"))))</f>
        <v>ACTIVE</v>
      </c>
      <c r="S376" s="85"/>
      <c r="T376" s="85"/>
      <c r="U376" s="11">
        <f>COUNTIFS(Tabelle2[Function-
No.],Tabelle132[[#This Row],[FUNC.-NO]],Tabelle2[Pers-
No.],Tabelle132[[#This Row],[P-No.]])</f>
        <v>0</v>
      </c>
      <c r="V376" s="89">
        <v>39</v>
      </c>
      <c r="W376" s="11">
        <f>IF(Tabelle132[[#This Row],[WAZ2]]&gt;39,1,Tabelle132[[#This Row],[WAZ2]]/39)/IF(Tabelle132[[#This Row],[SPLIT]]="YES",2,1)</f>
        <v>1</v>
      </c>
      <c r="X376" s="93">
        <v>5542</v>
      </c>
      <c r="Y37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76" s="21" cm="1">
        <f t="array" ref="Z37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5542</v>
      </c>
      <c r="AA37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76" s="21" cm="1">
        <f t="array" ref="AB37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5542</v>
      </c>
      <c r="AC37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76" s="21" cm="1">
        <f t="array" ref="AD37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5542</v>
      </c>
      <c r="AE37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76" s="21" cm="1">
        <f t="array" ref="AF37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5542</v>
      </c>
      <c r="AG37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76" s="21" cm="1">
        <f t="array" ref="AH37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5542</v>
      </c>
      <c r="AI37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76" s="21" cm="1">
        <f t="array" ref="AJ37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5542</v>
      </c>
      <c r="AK37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76" s="21" cm="1">
        <f t="array" ref="AL37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5542</v>
      </c>
      <c r="AM37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76" s="21" cm="1">
        <f t="array" ref="AN37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5542</v>
      </c>
      <c r="AO37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76" s="21" cm="1">
        <f t="array" ref="AP37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5542</v>
      </c>
      <c r="AQ37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76" s="21" cm="1">
        <f t="array" ref="AR37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5542</v>
      </c>
      <c r="AS37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76" s="21" cm="1">
        <f t="array" ref="AT37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5542</v>
      </c>
      <c r="AU37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76" s="21" cm="1">
        <f t="array" ref="AV37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5542</v>
      </c>
      <c r="AW37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76" s="41">
        <f>SUMIFS(Tabelle132[[#This Row],[FTE 01]:[SAL 12]],Tabelle132[[#Headers],[FTE 01]:[SAL 12]],"*" &amp; "SAL" &amp;"*")</f>
        <v>66504</v>
      </c>
    </row>
    <row r="377" spans="1:50" ht="20.100000000000001" customHeight="1" x14ac:dyDescent="0.25">
      <c r="A377" s="61" t="s">
        <v>399</v>
      </c>
      <c r="B377" s="113" t="s">
        <v>950</v>
      </c>
      <c r="C377" s="62" t="s">
        <v>53</v>
      </c>
      <c r="D377" s="107" t="s">
        <v>1216</v>
      </c>
      <c r="E377" s="108" t="s">
        <v>1216</v>
      </c>
      <c r="F377" s="63">
        <v>1051</v>
      </c>
      <c r="G377" s="111" t="str">
        <f>VLOOKUP(Tabelle132[[#This Row],[CC
(FIBU)]],INDEX!D:E,2,FALSE)</f>
        <v>Abteilung 13</v>
      </c>
      <c r="H377" s="117" t="s">
        <v>1310</v>
      </c>
      <c r="I377" s="64" t="s">
        <v>54</v>
      </c>
      <c r="J377" s="72">
        <v>43255</v>
      </c>
      <c r="K377" s="72"/>
      <c r="L377" s="73"/>
      <c r="M377" s="77">
        <v>2555</v>
      </c>
      <c r="N377" s="104" t="s">
        <v>1951</v>
      </c>
      <c r="O377" s="78">
        <v>43255</v>
      </c>
      <c r="P377" s="80"/>
      <c r="Q377" s="62" t="s">
        <v>55</v>
      </c>
      <c r="R377" s="5" t="str">
        <f ca="1">IF(Tabelle132[[#This Row],[STOPPED
ON]]&lt;&gt;"","STOPPED",IF(AND(Tabelle132[[#This Row],[ACT. VALID
TILL]]&lt;TODAY(),Tabelle132[[#This Row],[ACT. VALID
TILL]]&lt;&gt;""),"INACTIVE",IF(Tabelle132[[#This Row],[Employee]]="NN","RECRUITE",IF(Tabelle132[[#This Row],[ACT. VALID
FROM]]&gt;TODAY(),"INACTIVE","ACTIVE"))))</f>
        <v>ACTIVE</v>
      </c>
      <c r="S377" s="85"/>
      <c r="T377" s="85"/>
      <c r="U377" s="11">
        <f>COUNTIFS(Tabelle2[Function-
No.],Tabelle132[[#This Row],[FUNC.-NO]],Tabelle2[Pers-
No.],Tabelle132[[#This Row],[P-No.]])</f>
        <v>0</v>
      </c>
      <c r="V377" s="89">
        <v>39</v>
      </c>
      <c r="W377" s="11">
        <f>IF(Tabelle132[[#This Row],[WAZ2]]&gt;39,1,Tabelle132[[#This Row],[WAZ2]]/39)/IF(Tabelle132[[#This Row],[SPLIT]]="YES",2,1)</f>
        <v>1</v>
      </c>
      <c r="X377" s="93">
        <v>5557</v>
      </c>
      <c r="Y37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77" s="21" cm="1">
        <f t="array" ref="Z37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5557</v>
      </c>
      <c r="AA37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77" s="21" cm="1">
        <f t="array" ref="AB37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5557</v>
      </c>
      <c r="AC37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77" s="21" cm="1">
        <f t="array" ref="AD37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5557</v>
      </c>
      <c r="AE37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77" s="21" cm="1">
        <f t="array" ref="AF37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5557</v>
      </c>
      <c r="AG37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77" s="21" cm="1">
        <f t="array" ref="AH37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5557</v>
      </c>
      <c r="AI37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77" s="21" cm="1">
        <f t="array" ref="AJ37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5557</v>
      </c>
      <c r="AK37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77" s="21" cm="1">
        <f t="array" ref="AL37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5557</v>
      </c>
      <c r="AM37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77" s="21" cm="1">
        <f t="array" ref="AN37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5557</v>
      </c>
      <c r="AO37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77" s="21" cm="1">
        <f t="array" ref="AP37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5557</v>
      </c>
      <c r="AQ37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77" s="21" cm="1">
        <f t="array" ref="AR37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5557</v>
      </c>
      <c r="AS37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77" s="21" cm="1">
        <f t="array" ref="AT37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5557</v>
      </c>
      <c r="AU37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77" s="21" cm="1">
        <f t="array" ref="AV37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5557</v>
      </c>
      <c r="AW37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77" s="41">
        <f>SUMIFS(Tabelle132[[#This Row],[FTE 01]:[SAL 12]],Tabelle132[[#Headers],[FTE 01]:[SAL 12]],"*" &amp; "SAL" &amp;"*")</f>
        <v>66684</v>
      </c>
    </row>
    <row r="378" spans="1:50" ht="20.100000000000001" customHeight="1" x14ac:dyDescent="0.25">
      <c r="A378" s="61" t="s">
        <v>408</v>
      </c>
      <c r="B378" s="113" t="s">
        <v>987</v>
      </c>
      <c r="C378" s="62" t="s">
        <v>53</v>
      </c>
      <c r="D378" s="107" t="s">
        <v>1216</v>
      </c>
      <c r="E378" s="108" t="s">
        <v>1216</v>
      </c>
      <c r="F378" s="63">
        <v>1051</v>
      </c>
      <c r="G378" s="111" t="str">
        <f>VLOOKUP(Tabelle132[[#This Row],[CC
(FIBU)]],INDEX!D:E,2,FALSE)</f>
        <v>Abteilung 13</v>
      </c>
      <c r="H378" s="117" t="s">
        <v>1384</v>
      </c>
      <c r="I378" s="64" t="s">
        <v>54</v>
      </c>
      <c r="J378" s="72">
        <v>43497</v>
      </c>
      <c r="K378" s="72"/>
      <c r="L378" s="73"/>
      <c r="M378" s="77">
        <v>2564</v>
      </c>
      <c r="N378" s="104" t="s">
        <v>1960</v>
      </c>
      <c r="O378" s="78">
        <v>43497</v>
      </c>
      <c r="P378" s="80"/>
      <c r="Q378" s="62" t="s">
        <v>55</v>
      </c>
      <c r="R378" s="5" t="str">
        <f ca="1">IF(Tabelle132[[#This Row],[STOPPED
ON]]&lt;&gt;"","STOPPED",IF(AND(Tabelle132[[#This Row],[ACT. VALID
TILL]]&lt;TODAY(),Tabelle132[[#This Row],[ACT. VALID
TILL]]&lt;&gt;""),"INACTIVE",IF(Tabelle132[[#This Row],[Employee]]="NN","RECRUITE",IF(Tabelle132[[#This Row],[ACT. VALID
FROM]]&gt;TODAY(),"INACTIVE","ACTIVE"))))</f>
        <v>ACTIVE</v>
      </c>
      <c r="S378" s="85"/>
      <c r="T378" s="85"/>
      <c r="U378" s="11">
        <f>COUNTIFS(Tabelle2[Function-
No.],Tabelle132[[#This Row],[FUNC.-NO]],Tabelle2[Pers-
No.],Tabelle132[[#This Row],[P-No.]])</f>
        <v>0</v>
      </c>
      <c r="V378" s="89">
        <v>39</v>
      </c>
      <c r="W378" s="11">
        <f>IF(Tabelle132[[#This Row],[WAZ2]]&gt;39,1,Tabelle132[[#This Row],[WAZ2]]/39)/IF(Tabelle132[[#This Row],[SPLIT]]="YES",2,1)</f>
        <v>1</v>
      </c>
      <c r="X378" s="93">
        <v>5599</v>
      </c>
      <c r="Y37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78" s="21" cm="1">
        <f t="array" ref="Z37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5599</v>
      </c>
      <c r="AA37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78" s="21" cm="1">
        <f t="array" ref="AB37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5599</v>
      </c>
      <c r="AC37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78" s="21" cm="1">
        <f t="array" ref="AD37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5599</v>
      </c>
      <c r="AE37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78" s="21" cm="1">
        <f t="array" ref="AF37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5599</v>
      </c>
      <c r="AG37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78" s="21" cm="1">
        <f t="array" ref="AH37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5599</v>
      </c>
      <c r="AI37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78" s="21" cm="1">
        <f t="array" ref="AJ37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5599</v>
      </c>
      <c r="AK37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78" s="21" cm="1">
        <f t="array" ref="AL37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5599</v>
      </c>
      <c r="AM37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78" s="21" cm="1">
        <f t="array" ref="AN37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5599</v>
      </c>
      <c r="AO37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78" s="21" cm="1">
        <f t="array" ref="AP37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5599</v>
      </c>
      <c r="AQ37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78" s="21" cm="1">
        <f t="array" ref="AR37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5599</v>
      </c>
      <c r="AS37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78" s="21" cm="1">
        <f t="array" ref="AT37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5599</v>
      </c>
      <c r="AU37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78" s="21" cm="1">
        <f t="array" ref="AV37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5599</v>
      </c>
      <c r="AW37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78" s="41">
        <f>SUMIFS(Tabelle132[[#This Row],[FTE 01]:[SAL 12]],Tabelle132[[#Headers],[FTE 01]:[SAL 12]],"*" &amp; "SAL" &amp;"*")</f>
        <v>67188</v>
      </c>
    </row>
    <row r="379" spans="1:50" ht="20.100000000000001" customHeight="1" x14ac:dyDescent="0.25">
      <c r="A379" s="61" t="s">
        <v>418</v>
      </c>
      <c r="B379" s="113" t="s">
        <v>1148</v>
      </c>
      <c r="C379" s="62" t="s">
        <v>53</v>
      </c>
      <c r="D379" s="107" t="s">
        <v>1216</v>
      </c>
      <c r="E379" s="108" t="s">
        <v>1216</v>
      </c>
      <c r="F379" s="63">
        <v>1051</v>
      </c>
      <c r="G379" s="111" t="str">
        <f>VLOOKUP(Tabelle132[[#This Row],[CC
(FIBU)]],INDEX!D:E,2,FALSE)</f>
        <v>Abteilung 13</v>
      </c>
      <c r="H379" s="112" t="s">
        <v>1384</v>
      </c>
      <c r="I379" s="64" t="s">
        <v>54</v>
      </c>
      <c r="J379" s="72">
        <v>43600</v>
      </c>
      <c r="K379" s="72"/>
      <c r="L379" s="73"/>
      <c r="M379" s="77">
        <v>2585</v>
      </c>
      <c r="N379" s="104" t="s">
        <v>1981</v>
      </c>
      <c r="O379" s="78">
        <v>43600</v>
      </c>
      <c r="P379" s="80"/>
      <c r="Q379" s="62" t="s">
        <v>311</v>
      </c>
      <c r="R379" s="5" t="str">
        <f ca="1">IF(Tabelle132[[#This Row],[STOPPED
ON]]&lt;&gt;"","STOPPED",IF(AND(Tabelle132[[#This Row],[ACT. VALID
TILL]]&lt;TODAY(),Tabelle132[[#This Row],[ACT. VALID
TILL]]&lt;&gt;""),"INACTIVE",IF(Tabelle132[[#This Row],[Employee]]="NN","RECRUITE",IF(Tabelle132[[#This Row],[ACT. VALID
FROM]]&gt;TODAY(),"INACTIVE","ACTIVE"))))</f>
        <v>ACTIVE</v>
      </c>
      <c r="S379" s="85"/>
      <c r="T379" s="85"/>
      <c r="U379" s="11">
        <f>COUNTIFS(Tabelle2[Function-
No.],Tabelle132[[#This Row],[FUNC.-NO]],Tabelle2[Pers-
No.],Tabelle132[[#This Row],[P-No.]])</f>
        <v>2</v>
      </c>
      <c r="V379" s="89">
        <v>20</v>
      </c>
      <c r="W379" s="11">
        <f>IF(Tabelle132[[#This Row],[WAZ2]]&gt;39,1,Tabelle132[[#This Row],[WAZ2]]/39)/IF(Tabelle132[[#This Row],[SPLIT]]="YES",2,1)</f>
        <v>0.51282051282051277</v>
      </c>
      <c r="X379" s="93">
        <v>5055</v>
      </c>
      <c r="Y37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379" s="21" cm="1">
        <f t="array" ref="Z37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5055</v>
      </c>
      <c r="AA37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379" s="21" cm="1">
        <f t="array" ref="AB37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5055</v>
      </c>
      <c r="AC37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379" s="21" cm="1">
        <f t="array" ref="AD37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1050</v>
      </c>
      <c r="AE37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379" s="21" cm="1">
        <f t="array" ref="AF37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1050</v>
      </c>
      <c r="AG37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379" s="21" cm="1">
        <f t="array" ref="AH37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1050</v>
      </c>
      <c r="AI37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379" s="21" cm="1">
        <f t="array" ref="AJ37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1050</v>
      </c>
      <c r="AK37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379" s="21" cm="1">
        <f t="array" ref="AL37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1050</v>
      </c>
      <c r="AM37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379" s="21" cm="1">
        <f t="array" ref="AN37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1050</v>
      </c>
      <c r="AO37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379" s="21" cm="1">
        <f t="array" ref="AP37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1050</v>
      </c>
      <c r="AQ37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379" s="21" cm="1">
        <f t="array" ref="AR37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1050</v>
      </c>
      <c r="AS37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379" s="21" cm="1">
        <f t="array" ref="AT37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1050</v>
      </c>
      <c r="AU37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379" s="21" cm="1">
        <f t="array" ref="AV37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1050</v>
      </c>
      <c r="AW37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79" s="41">
        <f>SUMIFS(Tabelle132[[#This Row],[FTE 01]:[SAL 12]],Tabelle132[[#Headers],[FTE 01]:[SAL 12]],"*" &amp; "SAL" &amp;"*")</f>
        <v>20610</v>
      </c>
    </row>
    <row r="380" spans="1:50" ht="20.100000000000001" customHeight="1" x14ac:dyDescent="0.25">
      <c r="A380" s="61" t="s">
        <v>397</v>
      </c>
      <c r="B380" s="113" t="s">
        <v>949</v>
      </c>
      <c r="C380" s="62" t="s">
        <v>53</v>
      </c>
      <c r="D380" s="107" t="s">
        <v>1216</v>
      </c>
      <c r="E380" s="108" t="s">
        <v>1216</v>
      </c>
      <c r="F380" s="63">
        <v>1051</v>
      </c>
      <c r="G380" s="111" t="str">
        <f>VLOOKUP(Tabelle132[[#This Row],[CC
(FIBU)]],INDEX!D:E,2,FALSE)</f>
        <v>Abteilung 13</v>
      </c>
      <c r="H380" s="117" t="s">
        <v>1310</v>
      </c>
      <c r="I380" s="64" t="s">
        <v>54</v>
      </c>
      <c r="J380" s="72">
        <v>43633</v>
      </c>
      <c r="K380" s="72"/>
      <c r="L380" s="73"/>
      <c r="M380" s="77">
        <v>2592</v>
      </c>
      <c r="N380" s="104" t="s">
        <v>1988</v>
      </c>
      <c r="O380" s="78">
        <v>43633</v>
      </c>
      <c r="P380" s="80"/>
      <c r="Q380" s="62" t="s">
        <v>55</v>
      </c>
      <c r="R380" s="5" t="str">
        <f ca="1">IF(Tabelle132[[#This Row],[STOPPED
ON]]&lt;&gt;"","STOPPED",IF(AND(Tabelle132[[#This Row],[ACT. VALID
TILL]]&lt;TODAY(),Tabelle132[[#This Row],[ACT. VALID
TILL]]&lt;&gt;""),"INACTIVE",IF(Tabelle132[[#This Row],[Employee]]="NN","RECRUITE",IF(Tabelle132[[#This Row],[ACT. VALID
FROM]]&gt;TODAY(),"INACTIVE","ACTIVE"))))</f>
        <v>ACTIVE</v>
      </c>
      <c r="S380" s="85"/>
      <c r="T380" s="85"/>
      <c r="U380" s="11">
        <f>COUNTIFS(Tabelle2[Function-
No.],Tabelle132[[#This Row],[FUNC.-NO]],Tabelle2[Pers-
No.],Tabelle132[[#This Row],[P-No.]])</f>
        <v>0</v>
      </c>
      <c r="V380" s="89">
        <v>39</v>
      </c>
      <c r="W380" s="11">
        <f>IF(Tabelle132[[#This Row],[WAZ2]]&gt;39,1,Tabelle132[[#This Row],[WAZ2]]/39)/IF(Tabelle132[[#This Row],[SPLIT]]="YES",2,1)</f>
        <v>1</v>
      </c>
      <c r="X380" s="93">
        <v>5496</v>
      </c>
      <c r="Y38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80" s="21" cm="1">
        <f t="array" ref="Z38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5496</v>
      </c>
      <c r="AA38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80" s="21" cm="1">
        <f t="array" ref="AB38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5496</v>
      </c>
      <c r="AC38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80" s="21" cm="1">
        <f t="array" ref="AD38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5496</v>
      </c>
      <c r="AE38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80" s="21" cm="1">
        <f t="array" ref="AF38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5496</v>
      </c>
      <c r="AG38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80" s="21" cm="1">
        <f t="array" ref="AH38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5496</v>
      </c>
      <c r="AI38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80" s="21" cm="1">
        <f t="array" ref="AJ38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5496</v>
      </c>
      <c r="AK38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80" s="21" cm="1">
        <f t="array" ref="AL38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5496</v>
      </c>
      <c r="AM38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80" s="21" cm="1">
        <f t="array" ref="AN38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5496</v>
      </c>
      <c r="AO38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80" s="21" cm="1">
        <f t="array" ref="AP38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5496</v>
      </c>
      <c r="AQ38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80" s="21" cm="1">
        <f t="array" ref="AR38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5496</v>
      </c>
      <c r="AS38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80" s="21" cm="1">
        <f t="array" ref="AT38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5496</v>
      </c>
      <c r="AU38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80" s="21" cm="1">
        <f t="array" ref="AV38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5496</v>
      </c>
      <c r="AW38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80" s="41">
        <f>SUMIFS(Tabelle132[[#This Row],[FTE 01]:[SAL 12]],Tabelle132[[#Headers],[FTE 01]:[SAL 12]],"*" &amp; "SAL" &amp;"*")</f>
        <v>65952</v>
      </c>
    </row>
    <row r="381" spans="1:50" ht="20.100000000000001" customHeight="1" x14ac:dyDescent="0.25">
      <c r="A381" s="61" t="s">
        <v>394</v>
      </c>
      <c r="B381" s="113" t="s">
        <v>948</v>
      </c>
      <c r="C381" s="62" t="s">
        <v>53</v>
      </c>
      <c r="D381" s="107" t="s">
        <v>1216</v>
      </c>
      <c r="E381" s="108" t="s">
        <v>1216</v>
      </c>
      <c r="F381" s="63">
        <v>1051</v>
      </c>
      <c r="G381" s="111" t="str">
        <f>VLOOKUP(Tabelle132[[#This Row],[CC
(FIBU)]],INDEX!D:E,2,FALSE)</f>
        <v>Abteilung 13</v>
      </c>
      <c r="H381" s="117" t="s">
        <v>1360</v>
      </c>
      <c r="I381" s="64" t="s">
        <v>54</v>
      </c>
      <c r="J381" s="72">
        <v>43709</v>
      </c>
      <c r="K381" s="72"/>
      <c r="L381" s="73"/>
      <c r="M381" s="77">
        <v>2607</v>
      </c>
      <c r="N381" s="104" t="s">
        <v>2003</v>
      </c>
      <c r="O381" s="78">
        <v>43709</v>
      </c>
      <c r="P381" s="80"/>
      <c r="Q381" s="62" t="s">
        <v>55</v>
      </c>
      <c r="R381" s="5" t="str">
        <f ca="1">IF(Tabelle132[[#This Row],[STOPPED
ON]]&lt;&gt;"","STOPPED",IF(AND(Tabelle132[[#This Row],[ACT. VALID
TILL]]&lt;TODAY(),Tabelle132[[#This Row],[ACT. VALID
TILL]]&lt;&gt;""),"INACTIVE",IF(Tabelle132[[#This Row],[Employee]]="NN","RECRUITE",IF(Tabelle132[[#This Row],[ACT. VALID
FROM]]&gt;TODAY(),"INACTIVE","ACTIVE"))))</f>
        <v>ACTIVE</v>
      </c>
      <c r="S381" s="85"/>
      <c r="T381" s="85"/>
      <c r="U381" s="11">
        <f>COUNTIFS(Tabelle2[Function-
No.],Tabelle132[[#This Row],[FUNC.-NO]],Tabelle2[Pers-
No.],Tabelle132[[#This Row],[P-No.]])</f>
        <v>0</v>
      </c>
      <c r="V381" s="89">
        <v>39</v>
      </c>
      <c r="W381" s="11">
        <f>IF(Tabelle132[[#This Row],[WAZ2]]&gt;39,1,Tabelle132[[#This Row],[WAZ2]]/39)/IF(Tabelle132[[#This Row],[SPLIT]]="YES",2,1)</f>
        <v>1</v>
      </c>
      <c r="X381" s="93">
        <v>5522</v>
      </c>
      <c r="Y38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81" s="21" cm="1">
        <f t="array" ref="Z38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5522</v>
      </c>
      <c r="AA38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81" s="21" cm="1">
        <f t="array" ref="AB38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5522</v>
      </c>
      <c r="AC38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81" s="21" cm="1">
        <f t="array" ref="AD38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5522</v>
      </c>
      <c r="AE38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81" s="21" cm="1">
        <f t="array" ref="AF38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5522</v>
      </c>
      <c r="AG38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81" s="21" cm="1">
        <f t="array" ref="AH38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5522</v>
      </c>
      <c r="AI38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81" s="21" cm="1">
        <f t="array" ref="AJ38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5522</v>
      </c>
      <c r="AK38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81" s="21" cm="1">
        <f t="array" ref="AL38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5522</v>
      </c>
      <c r="AM38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81" s="21" cm="1">
        <f t="array" ref="AN38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5522</v>
      </c>
      <c r="AO38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81" s="21" cm="1">
        <f t="array" ref="AP38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5522</v>
      </c>
      <c r="AQ38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81" s="21" cm="1">
        <f t="array" ref="AR38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5522</v>
      </c>
      <c r="AS38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81" s="21" cm="1">
        <f t="array" ref="AT38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5522</v>
      </c>
      <c r="AU38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81" s="21" cm="1">
        <f t="array" ref="AV38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5522</v>
      </c>
      <c r="AW38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81" s="41">
        <f>SUMIFS(Tabelle132[[#This Row],[FTE 01]:[SAL 12]],Tabelle132[[#Headers],[FTE 01]:[SAL 12]],"*" &amp; "SAL" &amp;"*")</f>
        <v>66264</v>
      </c>
    </row>
    <row r="382" spans="1:50" ht="20.100000000000001" customHeight="1" x14ac:dyDescent="0.25">
      <c r="A382" s="61" t="s">
        <v>389</v>
      </c>
      <c r="B382" s="113" t="s">
        <v>894</v>
      </c>
      <c r="C382" s="62" t="s">
        <v>53</v>
      </c>
      <c r="D382" s="107" t="s">
        <v>1216</v>
      </c>
      <c r="E382" s="108" t="s">
        <v>1216</v>
      </c>
      <c r="F382" s="63">
        <v>1051</v>
      </c>
      <c r="G382" s="111" t="str">
        <f>VLOOKUP(Tabelle132[[#This Row],[CC
(FIBU)]],INDEX!D:E,2,FALSE)</f>
        <v>Abteilung 13</v>
      </c>
      <c r="H382" s="117" t="s">
        <v>1384</v>
      </c>
      <c r="I382" s="64" t="s">
        <v>54</v>
      </c>
      <c r="J382" s="72">
        <v>43770</v>
      </c>
      <c r="K382" s="72"/>
      <c r="L382" s="73"/>
      <c r="M382" s="77">
        <v>2631</v>
      </c>
      <c r="N382" s="104" t="s">
        <v>2027</v>
      </c>
      <c r="O382" s="78">
        <v>43770</v>
      </c>
      <c r="P382" s="80"/>
      <c r="Q382" s="62" t="s">
        <v>55</v>
      </c>
      <c r="R382" s="5" t="str">
        <f ca="1">IF(Tabelle132[[#This Row],[STOPPED
ON]]&lt;&gt;"","STOPPED",IF(AND(Tabelle132[[#This Row],[ACT. VALID
TILL]]&lt;TODAY(),Tabelle132[[#This Row],[ACT. VALID
TILL]]&lt;&gt;""),"INACTIVE",IF(Tabelle132[[#This Row],[Employee]]="NN","RECRUITE",IF(Tabelle132[[#This Row],[ACT. VALID
FROM]]&gt;TODAY(),"INACTIVE","ACTIVE"))))</f>
        <v>ACTIVE</v>
      </c>
      <c r="S382" s="85"/>
      <c r="T382" s="85"/>
      <c r="U382" s="11">
        <f>COUNTIFS(Tabelle2[Function-
No.],Tabelle132[[#This Row],[FUNC.-NO]],Tabelle2[Pers-
No.],Tabelle132[[#This Row],[P-No.]])</f>
        <v>0</v>
      </c>
      <c r="V382" s="89">
        <v>39</v>
      </c>
      <c r="W382" s="11">
        <f>IF(Tabelle132[[#This Row],[WAZ2]]&gt;39,1,Tabelle132[[#This Row],[WAZ2]]/39)/IF(Tabelle132[[#This Row],[SPLIT]]="YES",2,1)</f>
        <v>1</v>
      </c>
      <c r="X382" s="93">
        <v>5606</v>
      </c>
      <c r="Y38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82" s="21" cm="1">
        <f t="array" ref="Z38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5606</v>
      </c>
      <c r="AA38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82" s="21" cm="1">
        <f t="array" ref="AB38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5606</v>
      </c>
      <c r="AC38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82" s="21" cm="1">
        <f t="array" ref="AD38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5606</v>
      </c>
      <c r="AE38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82" s="21" cm="1">
        <f t="array" ref="AF38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5606</v>
      </c>
      <c r="AG38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82" s="21" cm="1">
        <f t="array" ref="AH38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5606</v>
      </c>
      <c r="AI38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82" s="21" cm="1">
        <f t="array" ref="AJ38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5606</v>
      </c>
      <c r="AK38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82" s="21" cm="1">
        <f t="array" ref="AL38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5606</v>
      </c>
      <c r="AM38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82" s="21" cm="1">
        <f t="array" ref="AN38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5606</v>
      </c>
      <c r="AO38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82" s="21" cm="1">
        <f t="array" ref="AP38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5606</v>
      </c>
      <c r="AQ38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82" s="21" cm="1">
        <f t="array" ref="AR38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5606</v>
      </c>
      <c r="AS38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82" s="21" cm="1">
        <f t="array" ref="AT38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5606</v>
      </c>
      <c r="AU38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82" s="21" cm="1">
        <f t="array" ref="AV38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5606</v>
      </c>
      <c r="AW38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82" s="41">
        <f>SUMIFS(Tabelle132[[#This Row],[FTE 01]:[SAL 12]],Tabelle132[[#Headers],[FTE 01]:[SAL 12]],"*" &amp; "SAL" &amp;"*")</f>
        <v>67272</v>
      </c>
    </row>
    <row r="383" spans="1:50" ht="20.100000000000001" customHeight="1" x14ac:dyDescent="0.25">
      <c r="A383" s="61" t="s">
        <v>414</v>
      </c>
      <c r="B383" s="113" t="s">
        <v>1143</v>
      </c>
      <c r="C383" s="62" t="s">
        <v>53</v>
      </c>
      <c r="D383" s="107" t="s">
        <v>1216</v>
      </c>
      <c r="E383" s="108" t="s">
        <v>1216</v>
      </c>
      <c r="F383" s="63">
        <v>1051</v>
      </c>
      <c r="G383" s="111" t="str">
        <f>VLOOKUP(Tabelle132[[#This Row],[CC
(FIBU)]],INDEX!D:E,2,FALSE)</f>
        <v>Abteilung 13</v>
      </c>
      <c r="H383" s="117" t="s">
        <v>1360</v>
      </c>
      <c r="I383" s="64" t="s">
        <v>54</v>
      </c>
      <c r="J383" s="72">
        <v>43770</v>
      </c>
      <c r="K383" s="72"/>
      <c r="L383" s="73"/>
      <c r="M383" s="77">
        <v>2632</v>
      </c>
      <c r="N383" s="104" t="s">
        <v>2028</v>
      </c>
      <c r="O383" s="78">
        <v>43770</v>
      </c>
      <c r="P383" s="80"/>
      <c r="Q383" s="62" t="s">
        <v>55</v>
      </c>
      <c r="R383" s="5" t="str">
        <f ca="1">IF(Tabelle132[[#This Row],[STOPPED
ON]]&lt;&gt;"","STOPPED",IF(AND(Tabelle132[[#This Row],[ACT. VALID
TILL]]&lt;TODAY(),Tabelle132[[#This Row],[ACT. VALID
TILL]]&lt;&gt;""),"INACTIVE",IF(Tabelle132[[#This Row],[Employee]]="NN","RECRUITE",IF(Tabelle132[[#This Row],[ACT. VALID
FROM]]&gt;TODAY(),"INACTIVE","ACTIVE"))))</f>
        <v>ACTIVE</v>
      </c>
      <c r="S383" s="85"/>
      <c r="T383" s="85"/>
      <c r="U383" s="11">
        <f>COUNTIFS(Tabelle2[Function-
No.],Tabelle132[[#This Row],[FUNC.-NO]],Tabelle2[Pers-
No.],Tabelle132[[#This Row],[P-No.]])</f>
        <v>0</v>
      </c>
      <c r="V383" s="89">
        <v>39</v>
      </c>
      <c r="W383" s="11">
        <f>IF(Tabelle132[[#This Row],[WAZ2]]&gt;39,1,Tabelle132[[#This Row],[WAZ2]]/39)/IF(Tabelle132[[#This Row],[SPLIT]]="YES",2,1)</f>
        <v>1</v>
      </c>
      <c r="X383" s="93">
        <v>5509</v>
      </c>
      <c r="Y38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83" s="21" cm="1">
        <f t="array" ref="Z38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5509</v>
      </c>
      <c r="AA38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83" s="21" cm="1">
        <f t="array" ref="AB38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5509</v>
      </c>
      <c r="AC38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83" s="21" cm="1">
        <f t="array" ref="AD38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5509</v>
      </c>
      <c r="AE38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83" s="21" cm="1">
        <f t="array" ref="AF38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5509</v>
      </c>
      <c r="AG38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83" s="21" cm="1">
        <f t="array" ref="AH38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5509</v>
      </c>
      <c r="AI38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83" s="21" cm="1">
        <f t="array" ref="AJ38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5509</v>
      </c>
      <c r="AK38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83" s="21" cm="1">
        <f t="array" ref="AL38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5509</v>
      </c>
      <c r="AM38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83" s="21" cm="1">
        <f t="array" ref="AN38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5509</v>
      </c>
      <c r="AO38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83" s="21" cm="1">
        <f t="array" ref="AP38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5509</v>
      </c>
      <c r="AQ38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83" s="21" cm="1">
        <f t="array" ref="AR38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5509</v>
      </c>
      <c r="AS38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83" s="21" cm="1">
        <f t="array" ref="AT38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5509</v>
      </c>
      <c r="AU38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83" s="21" cm="1">
        <f t="array" ref="AV38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5509</v>
      </c>
      <c r="AW38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83" s="41">
        <f>SUMIFS(Tabelle132[[#This Row],[FTE 01]:[SAL 12]],Tabelle132[[#Headers],[FTE 01]:[SAL 12]],"*" &amp; "SAL" &amp;"*")</f>
        <v>66108</v>
      </c>
    </row>
    <row r="384" spans="1:50" ht="20.100000000000001" customHeight="1" x14ac:dyDescent="0.25">
      <c r="A384" s="61" t="s">
        <v>412</v>
      </c>
      <c r="B384" s="113" t="s">
        <v>1143</v>
      </c>
      <c r="C384" s="62" t="s">
        <v>53</v>
      </c>
      <c r="D384" s="107" t="s">
        <v>1216</v>
      </c>
      <c r="E384" s="108" t="s">
        <v>1216</v>
      </c>
      <c r="F384" s="63">
        <v>1051</v>
      </c>
      <c r="G384" s="111" t="str">
        <f>VLOOKUP(Tabelle132[[#This Row],[CC
(FIBU)]],INDEX!D:E,2,FALSE)</f>
        <v>Abteilung 13</v>
      </c>
      <c r="H384" s="117" t="s">
        <v>1360</v>
      </c>
      <c r="I384" s="64" t="s">
        <v>54</v>
      </c>
      <c r="J384" s="72">
        <v>43831</v>
      </c>
      <c r="K384" s="72"/>
      <c r="L384" s="73"/>
      <c r="M384" s="77">
        <v>2641</v>
      </c>
      <c r="N384" s="104" t="s">
        <v>2037</v>
      </c>
      <c r="O384" s="78">
        <v>43831</v>
      </c>
      <c r="P384" s="80"/>
      <c r="Q384" s="62" t="s">
        <v>55</v>
      </c>
      <c r="R384" s="5" t="str">
        <f ca="1">IF(Tabelle132[[#This Row],[STOPPED
ON]]&lt;&gt;"","STOPPED",IF(AND(Tabelle132[[#This Row],[ACT. VALID
TILL]]&lt;TODAY(),Tabelle132[[#This Row],[ACT. VALID
TILL]]&lt;&gt;""),"INACTIVE",IF(Tabelle132[[#This Row],[Employee]]="NN","RECRUITE",IF(Tabelle132[[#This Row],[ACT. VALID
FROM]]&gt;TODAY(),"INACTIVE","ACTIVE"))))</f>
        <v>ACTIVE</v>
      </c>
      <c r="S384" s="85"/>
      <c r="T384" s="85"/>
      <c r="U384" s="11">
        <f>COUNTIFS(Tabelle2[Function-
No.],Tabelle132[[#This Row],[FUNC.-NO]],Tabelle2[Pers-
No.],Tabelle132[[#This Row],[P-No.]])</f>
        <v>0</v>
      </c>
      <c r="V384" s="89">
        <v>39</v>
      </c>
      <c r="W384" s="11">
        <f>IF(Tabelle132[[#This Row],[WAZ2]]&gt;39,1,Tabelle132[[#This Row],[WAZ2]]/39)/IF(Tabelle132[[#This Row],[SPLIT]]="YES",2,1)</f>
        <v>1</v>
      </c>
      <c r="X384" s="93">
        <v>5659</v>
      </c>
      <c r="Y38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84" s="21" cm="1">
        <f t="array" ref="Z38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5659</v>
      </c>
      <c r="AA38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84" s="21" cm="1">
        <f t="array" ref="AB38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5659</v>
      </c>
      <c r="AC38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84" s="21" cm="1">
        <f t="array" ref="AD38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5659</v>
      </c>
      <c r="AE38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84" s="21" cm="1">
        <f t="array" ref="AF38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5659</v>
      </c>
      <c r="AG38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84" s="21" cm="1">
        <f t="array" ref="AH38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5659</v>
      </c>
      <c r="AI38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84" s="21" cm="1">
        <f t="array" ref="AJ38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5659</v>
      </c>
      <c r="AK38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84" s="21" cm="1">
        <f t="array" ref="AL38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5659</v>
      </c>
      <c r="AM38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84" s="21" cm="1">
        <f t="array" ref="AN38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5659</v>
      </c>
      <c r="AO38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84" s="21" cm="1">
        <f t="array" ref="AP38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5659</v>
      </c>
      <c r="AQ38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84" s="21" cm="1">
        <f t="array" ref="AR38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5659</v>
      </c>
      <c r="AS38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84" s="21" cm="1">
        <f t="array" ref="AT38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5659</v>
      </c>
      <c r="AU38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84" s="21" cm="1">
        <f t="array" ref="AV38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5659</v>
      </c>
      <c r="AW38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84" s="41">
        <f>SUMIFS(Tabelle132[[#This Row],[FTE 01]:[SAL 12]],Tabelle132[[#Headers],[FTE 01]:[SAL 12]],"*" &amp; "SAL" &amp;"*")</f>
        <v>67908</v>
      </c>
    </row>
    <row r="385" spans="1:50" ht="20.100000000000001" customHeight="1" x14ac:dyDescent="0.25">
      <c r="A385" s="61" t="s">
        <v>405</v>
      </c>
      <c r="B385" s="113" t="s">
        <v>966</v>
      </c>
      <c r="C385" s="62" t="s">
        <v>53</v>
      </c>
      <c r="D385" s="107" t="s">
        <v>1216</v>
      </c>
      <c r="E385" s="108" t="s">
        <v>1216</v>
      </c>
      <c r="F385" s="63">
        <v>1051</v>
      </c>
      <c r="G385" s="111" t="str">
        <f>VLOOKUP(Tabelle132[[#This Row],[CC
(FIBU)]],INDEX!D:E,2,FALSE)</f>
        <v>Abteilung 13</v>
      </c>
      <c r="H385" s="117" t="s">
        <v>1384</v>
      </c>
      <c r="I385" s="64" t="s">
        <v>54</v>
      </c>
      <c r="J385" s="72">
        <v>44136</v>
      </c>
      <c r="K385" s="72"/>
      <c r="L385" s="73"/>
      <c r="M385" s="77">
        <v>2670</v>
      </c>
      <c r="N385" s="104" t="s">
        <v>2066</v>
      </c>
      <c r="O385" s="78">
        <v>44136</v>
      </c>
      <c r="P385" s="80"/>
      <c r="Q385" s="62" t="s">
        <v>55</v>
      </c>
      <c r="R385" s="5" t="str">
        <f ca="1">IF(Tabelle132[[#This Row],[STOPPED
ON]]&lt;&gt;"","STOPPED",IF(AND(Tabelle132[[#This Row],[ACT. VALID
TILL]]&lt;TODAY(),Tabelle132[[#This Row],[ACT. VALID
TILL]]&lt;&gt;""),"INACTIVE",IF(Tabelle132[[#This Row],[Employee]]="NN","RECRUITE",IF(Tabelle132[[#This Row],[ACT. VALID
FROM]]&gt;TODAY(),"INACTIVE","ACTIVE"))))</f>
        <v>ACTIVE</v>
      </c>
      <c r="S385" s="85"/>
      <c r="T385" s="85"/>
      <c r="U385" s="11">
        <f>COUNTIFS(Tabelle2[Function-
No.],Tabelle132[[#This Row],[FUNC.-NO]],Tabelle2[Pers-
No.],Tabelle132[[#This Row],[P-No.]])</f>
        <v>1</v>
      </c>
      <c r="V385" s="89">
        <v>39</v>
      </c>
      <c r="W385" s="11">
        <f>IF(Tabelle132[[#This Row],[WAZ2]]&gt;39,1,Tabelle132[[#This Row],[WAZ2]]/39)/IF(Tabelle132[[#This Row],[SPLIT]]="YES",2,1)</f>
        <v>1</v>
      </c>
      <c r="X385" s="93">
        <v>5694</v>
      </c>
      <c r="Y38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85" s="21" cm="1">
        <f t="array" ref="Z38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5694</v>
      </c>
      <c r="AA38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85" s="21" cm="1">
        <f t="array" ref="AB38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7834</v>
      </c>
      <c r="AC38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85" s="21" cm="1">
        <f t="array" ref="AD38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7834</v>
      </c>
      <c r="AE38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85" s="21" cm="1">
        <f t="array" ref="AF38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7834</v>
      </c>
      <c r="AG38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85" s="21" cm="1">
        <f t="array" ref="AH38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7834</v>
      </c>
      <c r="AI38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85" s="21" cm="1">
        <f t="array" ref="AJ38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7834</v>
      </c>
      <c r="AK38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85" s="21" cm="1">
        <f t="array" ref="AL38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7834</v>
      </c>
      <c r="AM38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85" s="21" cm="1">
        <f t="array" ref="AN38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7834</v>
      </c>
      <c r="AO38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85" s="21" cm="1">
        <f t="array" ref="AP38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7834</v>
      </c>
      <c r="AQ38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85" s="21" cm="1">
        <f t="array" ref="AR38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7834</v>
      </c>
      <c r="AS38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85" s="21" cm="1">
        <f t="array" ref="AT38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7834</v>
      </c>
      <c r="AU38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85" s="21" cm="1">
        <f t="array" ref="AV38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7834</v>
      </c>
      <c r="AW38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85" s="41">
        <f>SUMIFS(Tabelle132[[#This Row],[FTE 01]:[SAL 12]],Tabelle132[[#Headers],[FTE 01]:[SAL 12]],"*" &amp; "SAL" &amp;"*")</f>
        <v>91868</v>
      </c>
    </row>
    <row r="386" spans="1:50" ht="20.100000000000001" customHeight="1" x14ac:dyDescent="0.25">
      <c r="A386" s="61" t="s">
        <v>419</v>
      </c>
      <c r="B386" s="113" t="s">
        <v>1164</v>
      </c>
      <c r="C386" s="62" t="s">
        <v>53</v>
      </c>
      <c r="D386" s="107" t="s">
        <v>1216</v>
      </c>
      <c r="E386" s="108" t="s">
        <v>1216</v>
      </c>
      <c r="F386" s="63">
        <v>1051</v>
      </c>
      <c r="G386" s="111" t="str">
        <f>VLOOKUP(Tabelle132[[#This Row],[CC
(FIBU)]],INDEX!D:E,2,FALSE)</f>
        <v>Abteilung 13</v>
      </c>
      <c r="H386" s="117" t="s">
        <v>1384</v>
      </c>
      <c r="I386" s="64" t="s">
        <v>54</v>
      </c>
      <c r="J386" s="72">
        <v>44197</v>
      </c>
      <c r="K386" s="72">
        <v>44561</v>
      </c>
      <c r="L386" s="73"/>
      <c r="M386" s="77">
        <v>2690</v>
      </c>
      <c r="N386" s="104" t="s">
        <v>2086</v>
      </c>
      <c r="O386" s="78">
        <v>44197</v>
      </c>
      <c r="P386" s="80">
        <v>44561</v>
      </c>
      <c r="Q386" s="62" t="s">
        <v>55</v>
      </c>
      <c r="R386" s="5" t="str">
        <f ca="1">IF(Tabelle132[[#This Row],[STOPPED
ON]]&lt;&gt;"","STOPPED",IF(AND(Tabelle132[[#This Row],[ACT. VALID
TILL]]&lt;TODAY(),Tabelle132[[#This Row],[ACT. VALID
TILL]]&lt;&gt;""),"INACTIVE",IF(Tabelle132[[#This Row],[Employee]]="NN","RECRUITE",IF(Tabelle132[[#This Row],[ACT. VALID
FROM]]&gt;TODAY(),"INACTIVE","ACTIVE"))))</f>
        <v>ACTIVE</v>
      </c>
      <c r="S386" s="85"/>
      <c r="T386" s="85"/>
      <c r="U386" s="11">
        <f>COUNTIFS(Tabelle2[Function-
No.],Tabelle132[[#This Row],[FUNC.-NO]],Tabelle2[Pers-
No.],Tabelle132[[#This Row],[P-No.]])</f>
        <v>0</v>
      </c>
      <c r="V386" s="89">
        <v>39</v>
      </c>
      <c r="W386" s="11">
        <f>IF(Tabelle132[[#This Row],[WAZ2]]&gt;39,1,Tabelle132[[#This Row],[WAZ2]]/39)/IF(Tabelle132[[#This Row],[SPLIT]]="YES",2,1)</f>
        <v>1</v>
      </c>
      <c r="X386" s="93">
        <v>5628</v>
      </c>
      <c r="Y38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86" s="21" cm="1">
        <f t="array" ref="Z38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5628</v>
      </c>
      <c r="AA38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86" s="21" cm="1">
        <f t="array" ref="AB38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5628</v>
      </c>
      <c r="AC38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86" s="21" cm="1">
        <f t="array" ref="AD38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5628</v>
      </c>
      <c r="AE38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86" s="21" cm="1">
        <f t="array" ref="AF38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5628</v>
      </c>
      <c r="AG38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86" s="21" cm="1">
        <f t="array" ref="AH38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5628</v>
      </c>
      <c r="AI38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86" s="21" cm="1">
        <f t="array" ref="AJ38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5628</v>
      </c>
      <c r="AK38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86" s="21" cm="1">
        <f t="array" ref="AL38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5628</v>
      </c>
      <c r="AM38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86" s="21" cm="1">
        <f t="array" ref="AN38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5628</v>
      </c>
      <c r="AO38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86" s="21" cm="1">
        <f t="array" ref="AP38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5628</v>
      </c>
      <c r="AQ38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386" s="21" cm="1">
        <f t="array" ref="AR38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38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386" s="21" cm="1">
        <f t="array" ref="AT38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38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386" s="21" cm="1">
        <f t="array" ref="AV38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38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86" s="41">
        <f>SUMIFS(Tabelle132[[#This Row],[FTE 01]:[SAL 12]],Tabelle132[[#Headers],[FTE 01]:[SAL 12]],"*" &amp; "SAL" &amp;"*")</f>
        <v>50652</v>
      </c>
    </row>
    <row r="387" spans="1:50" ht="20.100000000000001" customHeight="1" x14ac:dyDescent="0.25">
      <c r="A387" s="61" t="s">
        <v>510</v>
      </c>
      <c r="B387" s="114" t="s">
        <v>1173</v>
      </c>
      <c r="C387" s="62" t="s">
        <v>237</v>
      </c>
      <c r="D387" s="107" t="s">
        <v>1216</v>
      </c>
      <c r="E387" s="108" t="s">
        <v>1216</v>
      </c>
      <c r="F387" s="63">
        <v>1051</v>
      </c>
      <c r="G387" s="111" t="str">
        <f>VLOOKUP(Tabelle132[[#This Row],[CC
(FIBU)]],INDEX!D:E,2,FALSE)</f>
        <v>Abteilung 13</v>
      </c>
      <c r="H387" s="117" t="s">
        <v>1384</v>
      </c>
      <c r="I387" s="71" t="s">
        <v>54</v>
      </c>
      <c r="J387" s="72">
        <v>44409</v>
      </c>
      <c r="K387" s="72"/>
      <c r="L387" s="73"/>
      <c r="M387" s="77" t="s">
        <v>239</v>
      </c>
      <c r="N387" s="104" t="s">
        <v>240</v>
      </c>
      <c r="O387" s="78"/>
      <c r="P387" s="80"/>
      <c r="Q387" s="62" t="s">
        <v>55</v>
      </c>
      <c r="R387" s="5" t="str">
        <f ca="1">IF(Tabelle132[[#This Row],[STOPPED
ON]]&lt;&gt;"","STOPPED",IF(AND(Tabelle132[[#This Row],[ACT. VALID
TILL]]&lt;TODAY(),Tabelle132[[#This Row],[ACT. VALID
TILL]]&lt;&gt;""),"INACTIVE",IF(Tabelle132[[#This Row],[Employee]]="NN","RECRUITE",IF(Tabelle132[[#This Row],[ACT. VALID
FROM]]&gt;TODAY(),"INACTIVE","ACTIVE"))))</f>
        <v>RECRUITE</v>
      </c>
      <c r="S387" s="85"/>
      <c r="T387" s="85"/>
      <c r="U387" s="11">
        <f>COUNTIFS(Tabelle2[Function-
No.],Tabelle132[[#This Row],[FUNC.-NO]],Tabelle2[Pers-
No.],Tabelle132[[#This Row],[P-No.]])</f>
        <v>0</v>
      </c>
      <c r="V387" s="89">
        <v>39</v>
      </c>
      <c r="W387" s="11">
        <f>IF(Tabelle132[[#This Row],[WAZ2]]&gt;39,1,Tabelle132[[#This Row],[WAZ2]]/39)/IF(Tabelle132[[#This Row],[SPLIT]]="YES",2,1)</f>
        <v>1</v>
      </c>
      <c r="X387" s="93">
        <v>5629</v>
      </c>
      <c r="Y38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387" s="21" cm="1">
        <f t="array" ref="Z38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38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387" s="21" cm="1">
        <f t="array" ref="AB38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38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387" s="21" cm="1">
        <f t="array" ref="AD38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38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387" s="21" cm="1">
        <f t="array" ref="AF38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38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87" s="21" cm="1">
        <f t="array" ref="AH38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5629</v>
      </c>
      <c r="AI38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87" s="21" cm="1">
        <f t="array" ref="AJ38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5629</v>
      </c>
      <c r="AK38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87" s="21" cm="1">
        <f t="array" ref="AL38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5629</v>
      </c>
      <c r="AM38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87" s="21" cm="1">
        <f t="array" ref="AN38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5629</v>
      </c>
      <c r="AO38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87" s="21" cm="1">
        <f t="array" ref="AP38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5629</v>
      </c>
      <c r="AQ38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87" s="21" cm="1">
        <f t="array" ref="AR38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5629</v>
      </c>
      <c r="AS38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87" s="21" cm="1">
        <f t="array" ref="AT38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5629</v>
      </c>
      <c r="AU38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87" s="21" cm="1">
        <f t="array" ref="AV38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5629</v>
      </c>
      <c r="AW38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87" s="41">
        <f>SUMIFS(Tabelle132[[#This Row],[FTE 01]:[SAL 12]],Tabelle132[[#Headers],[FTE 01]:[SAL 12]],"*" &amp; "SAL" &amp;"*")</f>
        <v>45032</v>
      </c>
    </row>
    <row r="388" spans="1:50" ht="20.100000000000001" customHeight="1" x14ac:dyDescent="0.25">
      <c r="A388" s="61" t="s">
        <v>387</v>
      </c>
      <c r="B388" s="113" t="s">
        <v>1071</v>
      </c>
      <c r="C388" s="62" t="s">
        <v>53</v>
      </c>
      <c r="D388" s="107" t="s">
        <v>1216</v>
      </c>
      <c r="E388" s="108" t="s">
        <v>1216</v>
      </c>
      <c r="F388" s="63">
        <v>1052</v>
      </c>
      <c r="G388" s="111" t="str">
        <f>VLOOKUP(Tabelle132[[#This Row],[CC
(FIBU)]],INDEX!D:E,2,FALSE)</f>
        <v>Abteilung 13</v>
      </c>
      <c r="H388" s="117" t="s">
        <v>1318</v>
      </c>
      <c r="I388" s="64" t="s">
        <v>54</v>
      </c>
      <c r="J388" s="72">
        <v>34135</v>
      </c>
      <c r="K388" s="72"/>
      <c r="L388" s="73"/>
      <c r="M388" s="77">
        <v>2030</v>
      </c>
      <c r="N388" s="104" t="s">
        <v>1426</v>
      </c>
      <c r="O388" s="78">
        <v>34135</v>
      </c>
      <c r="P388" s="80"/>
      <c r="Q388" s="62" t="s">
        <v>55</v>
      </c>
      <c r="R388" s="5" t="str">
        <f ca="1">IF(Tabelle132[[#This Row],[STOPPED
ON]]&lt;&gt;"","STOPPED",IF(AND(Tabelle132[[#This Row],[ACT. VALID
TILL]]&lt;TODAY(),Tabelle132[[#This Row],[ACT. VALID
TILL]]&lt;&gt;""),"INACTIVE",IF(Tabelle132[[#This Row],[Employee]]="NN","RECRUITE",IF(Tabelle132[[#This Row],[ACT. VALID
FROM]]&gt;TODAY(),"INACTIVE","ACTIVE"))))</f>
        <v>ACTIVE</v>
      </c>
      <c r="S388" s="85"/>
      <c r="T388" s="85"/>
      <c r="U388" s="11">
        <f>COUNTIFS(Tabelle2[Function-
No.],Tabelle132[[#This Row],[FUNC.-NO]],Tabelle2[Pers-
No.],Tabelle132[[#This Row],[P-No.]])</f>
        <v>1</v>
      </c>
      <c r="V388" s="89">
        <v>39</v>
      </c>
      <c r="W388" s="11">
        <f>IF(Tabelle132[[#This Row],[WAZ2]]&gt;39,1,Tabelle132[[#This Row],[WAZ2]]/39)/IF(Tabelle132[[#This Row],[SPLIT]]="YES",2,1)</f>
        <v>1</v>
      </c>
      <c r="X388" s="93">
        <v>5735</v>
      </c>
      <c r="Y388"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388" s="21" cm="1">
        <f t="array" ref="Z38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2294</v>
      </c>
      <c r="AA38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88" s="21" cm="1">
        <f t="array" ref="AB38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5180</v>
      </c>
      <c r="AC38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88" s="21" cm="1">
        <f t="array" ref="AD38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5735</v>
      </c>
      <c r="AE38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88" s="21" cm="1">
        <f t="array" ref="AF38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5735</v>
      </c>
      <c r="AG38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88" s="21" cm="1">
        <f t="array" ref="AH38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5735</v>
      </c>
      <c r="AI38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88" s="21" cm="1">
        <f t="array" ref="AJ38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5735</v>
      </c>
      <c r="AK38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88" s="21" cm="1">
        <f t="array" ref="AL38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5735</v>
      </c>
      <c r="AM38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88" s="21" cm="1">
        <f t="array" ref="AN38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5735</v>
      </c>
      <c r="AO38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88" s="21" cm="1">
        <f t="array" ref="AP38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5735</v>
      </c>
      <c r="AQ38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88" s="21" cm="1">
        <f t="array" ref="AR38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5735</v>
      </c>
      <c r="AS38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88" s="21" cm="1">
        <f t="array" ref="AT38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5735</v>
      </c>
      <c r="AU38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88" s="21" cm="1">
        <f t="array" ref="AV38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5735</v>
      </c>
      <c r="AW38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88" s="41">
        <f>SUMIFS(Tabelle132[[#This Row],[FTE 01]:[SAL 12]],Tabelle132[[#Headers],[FTE 01]:[SAL 12]],"*" &amp; "SAL" &amp;"*")</f>
        <v>64824</v>
      </c>
    </row>
    <row r="389" spans="1:50" ht="20.100000000000001" customHeight="1" x14ac:dyDescent="0.25">
      <c r="A389" s="61" t="s">
        <v>383</v>
      </c>
      <c r="B389" s="113" t="s">
        <v>908</v>
      </c>
      <c r="C389" s="62" t="s">
        <v>53</v>
      </c>
      <c r="D389" s="107" t="s">
        <v>1216</v>
      </c>
      <c r="E389" s="108" t="s">
        <v>1216</v>
      </c>
      <c r="F389" s="63">
        <v>1052</v>
      </c>
      <c r="G389" s="111" t="str">
        <f>VLOOKUP(Tabelle132[[#This Row],[CC
(FIBU)]],INDEX!D:E,2,FALSE)</f>
        <v>Abteilung 13</v>
      </c>
      <c r="H389" s="117" t="s">
        <v>1370</v>
      </c>
      <c r="I389" s="64" t="s">
        <v>54</v>
      </c>
      <c r="J389" s="72">
        <v>37742</v>
      </c>
      <c r="K389" s="72"/>
      <c r="L389" s="73"/>
      <c r="M389" s="77">
        <v>2096</v>
      </c>
      <c r="N389" s="104" t="s">
        <v>1492</v>
      </c>
      <c r="O389" s="78">
        <v>37742</v>
      </c>
      <c r="P389" s="80"/>
      <c r="Q389" s="62" t="s">
        <v>55</v>
      </c>
      <c r="R389" s="5" t="str">
        <f ca="1">IF(Tabelle132[[#This Row],[STOPPED
ON]]&lt;&gt;"","STOPPED",IF(AND(Tabelle132[[#This Row],[ACT. VALID
TILL]]&lt;TODAY(),Tabelle132[[#This Row],[ACT. VALID
TILL]]&lt;&gt;""),"INACTIVE",IF(Tabelle132[[#This Row],[Employee]]="NN","RECRUITE",IF(Tabelle132[[#This Row],[ACT. VALID
FROM]]&gt;TODAY(),"INACTIVE","ACTIVE"))))</f>
        <v>ACTIVE</v>
      </c>
      <c r="S389" s="85"/>
      <c r="T389" s="85"/>
      <c r="U389" s="11">
        <f>COUNTIFS(Tabelle2[Function-
No.],Tabelle132[[#This Row],[FUNC.-NO]],Tabelle2[Pers-
No.],Tabelle132[[#This Row],[P-No.]])</f>
        <v>0</v>
      </c>
      <c r="V389" s="89">
        <v>39</v>
      </c>
      <c r="W389" s="11">
        <f>IF(Tabelle132[[#This Row],[WAZ2]]&gt;39,1,Tabelle132[[#This Row],[WAZ2]]/39)/IF(Tabelle132[[#This Row],[SPLIT]]="YES",2,1)</f>
        <v>1</v>
      </c>
      <c r="X389" s="93">
        <v>5702</v>
      </c>
      <c r="Y38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89" s="21" cm="1">
        <f t="array" ref="Z38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5702</v>
      </c>
      <c r="AA38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89" s="21" cm="1">
        <f t="array" ref="AB38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5702</v>
      </c>
      <c r="AC38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89" s="21" cm="1">
        <f t="array" ref="AD38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5702</v>
      </c>
      <c r="AE38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89" s="21" cm="1">
        <f t="array" ref="AF38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5702</v>
      </c>
      <c r="AG38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89" s="21" cm="1">
        <f t="array" ref="AH38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5702</v>
      </c>
      <c r="AI38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89" s="21" cm="1">
        <f t="array" ref="AJ38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5702</v>
      </c>
      <c r="AK38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89" s="21" cm="1">
        <f t="array" ref="AL38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5702</v>
      </c>
      <c r="AM38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89" s="21" cm="1">
        <f t="array" ref="AN38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5702</v>
      </c>
      <c r="AO38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89" s="21" cm="1">
        <f t="array" ref="AP38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5702</v>
      </c>
      <c r="AQ38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89" s="21" cm="1">
        <f t="array" ref="AR38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5702</v>
      </c>
      <c r="AS38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89" s="21" cm="1">
        <f t="array" ref="AT38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5702</v>
      </c>
      <c r="AU38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89" s="21" cm="1">
        <f t="array" ref="AV38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5702</v>
      </c>
      <c r="AW38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89" s="41">
        <f>SUMIFS(Tabelle132[[#This Row],[FTE 01]:[SAL 12]],Tabelle132[[#Headers],[FTE 01]:[SAL 12]],"*" &amp; "SAL" &amp;"*")</f>
        <v>68424</v>
      </c>
    </row>
    <row r="390" spans="1:50" ht="20.100000000000001" customHeight="1" x14ac:dyDescent="0.25">
      <c r="A390" s="61" t="s">
        <v>384</v>
      </c>
      <c r="B390" s="113" t="s">
        <v>930</v>
      </c>
      <c r="C390" s="62" t="s">
        <v>53</v>
      </c>
      <c r="D390" s="107" t="s">
        <v>1216</v>
      </c>
      <c r="E390" s="108" t="s">
        <v>1216</v>
      </c>
      <c r="F390" s="63">
        <v>1052</v>
      </c>
      <c r="G390" s="111" t="str">
        <f>VLOOKUP(Tabelle132[[#This Row],[CC
(FIBU)]],INDEX!D:E,2,FALSE)</f>
        <v>Abteilung 13</v>
      </c>
      <c r="H390" s="117" t="s">
        <v>1370</v>
      </c>
      <c r="I390" s="64" t="s">
        <v>54</v>
      </c>
      <c r="J390" s="72">
        <v>39692</v>
      </c>
      <c r="K390" s="72"/>
      <c r="L390" s="73"/>
      <c r="M390" s="77">
        <v>2151</v>
      </c>
      <c r="N390" s="104" t="s">
        <v>1547</v>
      </c>
      <c r="O390" s="78">
        <v>39692</v>
      </c>
      <c r="P390" s="80"/>
      <c r="Q390" s="62" t="s">
        <v>55</v>
      </c>
      <c r="R390" s="5" t="str">
        <f ca="1">IF(Tabelle132[[#This Row],[STOPPED
ON]]&lt;&gt;"","STOPPED",IF(AND(Tabelle132[[#This Row],[ACT. VALID
TILL]]&lt;TODAY(),Tabelle132[[#This Row],[ACT. VALID
TILL]]&lt;&gt;""),"INACTIVE",IF(Tabelle132[[#This Row],[Employee]]="NN","RECRUITE",IF(Tabelle132[[#This Row],[ACT. VALID
FROM]]&gt;TODAY(),"INACTIVE","ACTIVE"))))</f>
        <v>ACTIVE</v>
      </c>
      <c r="S390" s="85"/>
      <c r="T390" s="85"/>
      <c r="U390" s="11">
        <f>COUNTIFS(Tabelle2[Function-
No.],Tabelle132[[#This Row],[FUNC.-NO]],Tabelle2[Pers-
No.],Tabelle132[[#This Row],[P-No.]])</f>
        <v>0</v>
      </c>
      <c r="V390" s="89">
        <v>39</v>
      </c>
      <c r="W390" s="11">
        <f>IF(Tabelle132[[#This Row],[WAZ2]]&gt;39,1,Tabelle132[[#This Row],[WAZ2]]/39)/IF(Tabelle132[[#This Row],[SPLIT]]="YES",2,1)</f>
        <v>1</v>
      </c>
      <c r="X390" s="93">
        <v>5637</v>
      </c>
      <c r="Y39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90" s="21" cm="1">
        <f t="array" ref="Z39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5637</v>
      </c>
      <c r="AA39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90" s="21" cm="1">
        <f t="array" ref="AB39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5637</v>
      </c>
      <c r="AC39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90" s="21" cm="1">
        <f t="array" ref="AD39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5637</v>
      </c>
      <c r="AE39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90" s="21" cm="1">
        <f t="array" ref="AF39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5637</v>
      </c>
      <c r="AG39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90" s="21" cm="1">
        <f t="array" ref="AH39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5637</v>
      </c>
      <c r="AI39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90" s="21" cm="1">
        <f t="array" ref="AJ39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5637</v>
      </c>
      <c r="AK39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90" s="21" cm="1">
        <f t="array" ref="AL39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5637</v>
      </c>
      <c r="AM39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90" s="21" cm="1">
        <f t="array" ref="AN39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5637</v>
      </c>
      <c r="AO39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90" s="21" cm="1">
        <f t="array" ref="AP39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5637</v>
      </c>
      <c r="AQ39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90" s="21" cm="1">
        <f t="array" ref="AR39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5637</v>
      </c>
      <c r="AS39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90" s="21" cm="1">
        <f t="array" ref="AT39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5637</v>
      </c>
      <c r="AU39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90" s="21" cm="1">
        <f t="array" ref="AV39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5637</v>
      </c>
      <c r="AW39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90" s="41">
        <f>SUMIFS(Tabelle132[[#This Row],[FTE 01]:[SAL 12]],Tabelle132[[#Headers],[FTE 01]:[SAL 12]],"*" &amp; "SAL" &amp;"*")</f>
        <v>67644</v>
      </c>
    </row>
    <row r="391" spans="1:50" ht="20.100000000000001" customHeight="1" x14ac:dyDescent="0.25">
      <c r="A391" s="61" t="s">
        <v>388</v>
      </c>
      <c r="B391" s="113" t="s">
        <v>1081</v>
      </c>
      <c r="C391" s="62" t="s">
        <v>53</v>
      </c>
      <c r="D391" s="107" t="s">
        <v>1216</v>
      </c>
      <c r="E391" s="108" t="s">
        <v>1216</v>
      </c>
      <c r="F391" s="63">
        <v>1052</v>
      </c>
      <c r="G391" s="111" t="str">
        <f>VLOOKUP(Tabelle132[[#This Row],[CC
(FIBU)]],INDEX!D:E,2,FALSE)</f>
        <v>Abteilung 13</v>
      </c>
      <c r="H391" s="117" t="s">
        <v>1370</v>
      </c>
      <c r="I391" s="64" t="s">
        <v>54</v>
      </c>
      <c r="J391" s="72">
        <v>42979</v>
      </c>
      <c r="K391" s="72"/>
      <c r="L391" s="73"/>
      <c r="M391" s="77">
        <v>2413</v>
      </c>
      <c r="N391" s="104" t="s">
        <v>1809</v>
      </c>
      <c r="O391" s="78">
        <v>42979</v>
      </c>
      <c r="P391" s="80"/>
      <c r="Q391" s="62" t="s">
        <v>55</v>
      </c>
      <c r="R391" s="5" t="str">
        <f ca="1">IF(Tabelle132[[#This Row],[STOPPED
ON]]&lt;&gt;"","STOPPED",IF(AND(Tabelle132[[#This Row],[ACT. VALID
TILL]]&lt;TODAY(),Tabelle132[[#This Row],[ACT. VALID
TILL]]&lt;&gt;""),"INACTIVE",IF(Tabelle132[[#This Row],[Employee]]="NN","RECRUITE",IF(Tabelle132[[#This Row],[ACT. VALID
FROM]]&gt;TODAY(),"INACTIVE","ACTIVE"))))</f>
        <v>ACTIVE</v>
      </c>
      <c r="S391" s="85"/>
      <c r="T391" s="85"/>
      <c r="U391" s="11">
        <f>COUNTIFS(Tabelle2[Function-
No.],Tabelle132[[#This Row],[FUNC.-NO]],Tabelle2[Pers-
No.],Tabelle132[[#This Row],[P-No.]])</f>
        <v>0</v>
      </c>
      <c r="V391" s="89">
        <v>39</v>
      </c>
      <c r="W391" s="11">
        <f>IF(Tabelle132[[#This Row],[WAZ2]]&gt;39,1,Tabelle132[[#This Row],[WAZ2]]/39)/IF(Tabelle132[[#This Row],[SPLIT]]="YES",2,1)</f>
        <v>1</v>
      </c>
      <c r="X391" s="93">
        <v>5517</v>
      </c>
      <c r="Y39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91" s="21" cm="1">
        <f t="array" ref="Z39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5517</v>
      </c>
      <c r="AA39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91" s="21" cm="1">
        <f t="array" ref="AB39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5517</v>
      </c>
      <c r="AC39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91" s="21" cm="1">
        <f t="array" ref="AD39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5517</v>
      </c>
      <c r="AE39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91" s="21" cm="1">
        <f t="array" ref="AF39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5517</v>
      </c>
      <c r="AG39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91" s="21" cm="1">
        <f t="array" ref="AH39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5517</v>
      </c>
      <c r="AI39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91" s="21" cm="1">
        <f t="array" ref="AJ39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5517</v>
      </c>
      <c r="AK39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91" s="21" cm="1">
        <f t="array" ref="AL39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5517</v>
      </c>
      <c r="AM39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91" s="21" cm="1">
        <f t="array" ref="AN39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5517</v>
      </c>
      <c r="AO39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91" s="21" cm="1">
        <f t="array" ref="AP39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5517</v>
      </c>
      <c r="AQ39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91" s="21" cm="1">
        <f t="array" ref="AR39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5517</v>
      </c>
      <c r="AS39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91" s="21" cm="1">
        <f t="array" ref="AT39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5517</v>
      </c>
      <c r="AU39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91" s="21" cm="1">
        <f t="array" ref="AV39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5517</v>
      </c>
      <c r="AW39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91" s="41">
        <f>SUMIFS(Tabelle132[[#This Row],[FTE 01]:[SAL 12]],Tabelle132[[#Headers],[FTE 01]:[SAL 12]],"*" &amp; "SAL" &amp;"*")</f>
        <v>66204</v>
      </c>
    </row>
    <row r="392" spans="1:50" ht="20.100000000000001" customHeight="1" x14ac:dyDescent="0.25">
      <c r="A392" s="61" t="s">
        <v>336</v>
      </c>
      <c r="B392" s="113" t="s">
        <v>1068</v>
      </c>
      <c r="C392" s="62" t="s">
        <v>53</v>
      </c>
      <c r="D392" s="107" t="s">
        <v>1216</v>
      </c>
      <c r="E392" s="108" t="s">
        <v>1216</v>
      </c>
      <c r="F392" s="63">
        <v>1053</v>
      </c>
      <c r="G392" s="111" t="str">
        <f>VLOOKUP(Tabelle132[[#This Row],[CC
(FIBU)]],INDEX!D:E,2,FALSE)</f>
        <v>Abteilung 13</v>
      </c>
      <c r="H392" s="117" t="s">
        <v>1395</v>
      </c>
      <c r="I392" s="64" t="s">
        <v>54</v>
      </c>
      <c r="J392" s="72">
        <v>42552</v>
      </c>
      <c r="K392" s="72"/>
      <c r="L392" s="73"/>
      <c r="M392" s="77">
        <v>2349</v>
      </c>
      <c r="N392" s="104" t="s">
        <v>1745</v>
      </c>
      <c r="O392" s="78">
        <v>42552</v>
      </c>
      <c r="P392" s="80"/>
      <c r="Q392" s="62" t="s">
        <v>55</v>
      </c>
      <c r="R392" s="5" t="str">
        <f ca="1">IF(Tabelle132[[#This Row],[STOPPED
ON]]&lt;&gt;"","STOPPED",IF(AND(Tabelle132[[#This Row],[ACT. VALID
TILL]]&lt;TODAY(),Tabelle132[[#This Row],[ACT. VALID
TILL]]&lt;&gt;""),"INACTIVE",IF(Tabelle132[[#This Row],[Employee]]="NN","RECRUITE",IF(Tabelle132[[#This Row],[ACT. VALID
FROM]]&gt;TODAY(),"INACTIVE","ACTIVE"))))</f>
        <v>ACTIVE</v>
      </c>
      <c r="S392" s="85"/>
      <c r="T392" s="85"/>
      <c r="U392" s="11">
        <f>COUNTIFS(Tabelle2[Function-
No.],Tabelle132[[#This Row],[FUNC.-NO]],Tabelle2[Pers-
No.],Tabelle132[[#This Row],[P-No.]])</f>
        <v>1</v>
      </c>
      <c r="V392" s="89">
        <v>39</v>
      </c>
      <c r="W392" s="11">
        <f>IF(Tabelle132[[#This Row],[WAZ2]]&gt;39,1,Tabelle132[[#This Row],[WAZ2]]/39)/IF(Tabelle132[[#This Row],[SPLIT]]="YES",2,1)</f>
        <v>1</v>
      </c>
      <c r="X392" s="93">
        <v>5563</v>
      </c>
      <c r="Y39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92" s="21" cm="1">
        <f t="array" ref="Z39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5563</v>
      </c>
      <c r="AA39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92" s="21" cm="1">
        <f t="array" ref="AB39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5563</v>
      </c>
      <c r="AC39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92" s="21" cm="1">
        <f t="array" ref="AD39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5563</v>
      </c>
      <c r="AE39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92" s="21" cm="1">
        <f t="array" ref="AF39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5563</v>
      </c>
      <c r="AG39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92" s="21" cm="1">
        <f t="array" ref="AH39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5563</v>
      </c>
      <c r="AI39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92" s="21" cm="1">
        <f t="array" ref="AJ39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5563</v>
      </c>
      <c r="AK392"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392" s="21" cm="1">
        <f t="array" ref="AL39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3409.5806451612902</v>
      </c>
      <c r="AM392" s="36" t="str">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FZ</v>
      </c>
      <c r="AN392" s="21" cm="1">
        <f t="array" ref="AN39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392" s="36" t="str">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FZ</v>
      </c>
      <c r="AP392" s="21" cm="1">
        <f t="array" ref="AP39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392" s="36" t="str">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FZ</v>
      </c>
      <c r="AR392" s="21" cm="1">
        <f t="array" ref="AR39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392" s="36" t="str">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FZ</v>
      </c>
      <c r="AT392" s="21" cm="1">
        <f t="array" ref="AT39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392" s="36" t="str">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FZ</v>
      </c>
      <c r="AV392" s="21" cm="1">
        <f t="array" ref="AV39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39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92" s="41">
        <f>SUMIFS(Tabelle132[[#This Row],[FTE 01]:[SAL 12]],Tabelle132[[#Headers],[FTE 01]:[SAL 12]],"*" &amp; "SAL" &amp;"*")</f>
        <v>36787.580645161288</v>
      </c>
    </row>
    <row r="393" spans="1:50" ht="20.100000000000001" customHeight="1" x14ac:dyDescent="0.25">
      <c r="A393" s="61" t="s">
        <v>337</v>
      </c>
      <c r="B393" s="113" t="s">
        <v>1078</v>
      </c>
      <c r="C393" s="62" t="s">
        <v>53</v>
      </c>
      <c r="D393" s="107" t="s">
        <v>1216</v>
      </c>
      <c r="E393" s="108" t="s">
        <v>1216</v>
      </c>
      <c r="F393" s="63">
        <v>1053</v>
      </c>
      <c r="G393" s="111" t="str">
        <f>VLOOKUP(Tabelle132[[#This Row],[CC
(FIBU)]],INDEX!D:E,2,FALSE)</f>
        <v>Abteilung 13</v>
      </c>
      <c r="H393" s="117" t="s">
        <v>1395</v>
      </c>
      <c r="I393" s="64" t="s">
        <v>54</v>
      </c>
      <c r="J393" s="72">
        <v>43191</v>
      </c>
      <c r="K393" s="72"/>
      <c r="L393" s="73"/>
      <c r="M393" s="77">
        <v>2464</v>
      </c>
      <c r="N393" s="104" t="s">
        <v>1860</v>
      </c>
      <c r="O393" s="78">
        <v>43191</v>
      </c>
      <c r="P393" s="80"/>
      <c r="Q393" s="62" t="s">
        <v>55</v>
      </c>
      <c r="R393" s="5" t="str">
        <f ca="1">IF(Tabelle132[[#This Row],[STOPPED
ON]]&lt;&gt;"","STOPPED",IF(AND(Tabelle132[[#This Row],[ACT. VALID
TILL]]&lt;TODAY(),Tabelle132[[#This Row],[ACT. VALID
TILL]]&lt;&gt;""),"INACTIVE",IF(Tabelle132[[#This Row],[Employee]]="NN","RECRUITE",IF(Tabelle132[[#This Row],[ACT. VALID
FROM]]&gt;TODAY(),"INACTIVE","ACTIVE"))))</f>
        <v>ACTIVE</v>
      </c>
      <c r="S393" s="85"/>
      <c r="T393" s="85"/>
      <c r="U393" s="11">
        <f>COUNTIFS(Tabelle2[Function-
No.],Tabelle132[[#This Row],[FUNC.-NO]],Tabelle2[Pers-
No.],Tabelle132[[#This Row],[P-No.]])</f>
        <v>0</v>
      </c>
      <c r="V393" s="89">
        <v>39</v>
      </c>
      <c r="W393" s="11">
        <f>IF(Tabelle132[[#This Row],[WAZ2]]&gt;39,1,Tabelle132[[#This Row],[WAZ2]]/39)/IF(Tabelle132[[#This Row],[SPLIT]]="YES",2,1)</f>
        <v>1</v>
      </c>
      <c r="X393" s="93">
        <v>5619</v>
      </c>
      <c r="Y39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93" s="21" cm="1">
        <f t="array" ref="Z39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5619</v>
      </c>
      <c r="AA39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93" s="21" cm="1">
        <f t="array" ref="AB39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5619</v>
      </c>
      <c r="AC39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93" s="21" cm="1">
        <f t="array" ref="AD39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5619</v>
      </c>
      <c r="AE39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93" s="21" cm="1">
        <f t="array" ref="AF39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5619</v>
      </c>
      <c r="AG39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93" s="21" cm="1">
        <f t="array" ref="AH39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5619</v>
      </c>
      <c r="AI39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93" s="21" cm="1">
        <f t="array" ref="AJ39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5619</v>
      </c>
      <c r="AK39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93" s="21" cm="1">
        <f t="array" ref="AL39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5619</v>
      </c>
      <c r="AM39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93" s="21" cm="1">
        <f t="array" ref="AN39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5619</v>
      </c>
      <c r="AO39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93" s="21" cm="1">
        <f t="array" ref="AP39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5619</v>
      </c>
      <c r="AQ39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93" s="21" cm="1">
        <f t="array" ref="AR39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5619</v>
      </c>
      <c r="AS39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93" s="21" cm="1">
        <f t="array" ref="AT39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5619</v>
      </c>
      <c r="AU39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93" s="21" cm="1">
        <f t="array" ref="AV39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5619</v>
      </c>
      <c r="AW39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93" s="41">
        <f>SUMIFS(Tabelle132[[#This Row],[FTE 01]:[SAL 12]],Tabelle132[[#Headers],[FTE 01]:[SAL 12]],"*" &amp; "SAL" &amp;"*")</f>
        <v>67428</v>
      </c>
    </row>
    <row r="394" spans="1:50" ht="20.100000000000001" customHeight="1" x14ac:dyDescent="0.25">
      <c r="A394" s="61" t="s">
        <v>331</v>
      </c>
      <c r="B394" s="113" t="s">
        <v>952</v>
      </c>
      <c r="C394" s="62" t="s">
        <v>53</v>
      </c>
      <c r="D394" s="107" t="s">
        <v>1216</v>
      </c>
      <c r="E394" s="108" t="s">
        <v>1216</v>
      </c>
      <c r="F394" s="63">
        <v>1053</v>
      </c>
      <c r="G394" s="111" t="str">
        <f>VLOOKUP(Tabelle132[[#This Row],[CC
(FIBU)]],INDEX!D:E,2,FALSE)</f>
        <v>Abteilung 13</v>
      </c>
      <c r="H394" s="117" t="s">
        <v>1395</v>
      </c>
      <c r="I394" s="64" t="s">
        <v>54</v>
      </c>
      <c r="J394" s="72">
        <v>43739</v>
      </c>
      <c r="K394" s="72"/>
      <c r="L394" s="73"/>
      <c r="M394" s="77">
        <v>2611</v>
      </c>
      <c r="N394" s="104" t="s">
        <v>2007</v>
      </c>
      <c r="O394" s="78">
        <v>43739</v>
      </c>
      <c r="P394" s="80"/>
      <c r="Q394" s="62" t="s">
        <v>55</v>
      </c>
      <c r="R394" s="5" t="str">
        <f ca="1">IF(Tabelle132[[#This Row],[STOPPED
ON]]&lt;&gt;"","STOPPED",IF(AND(Tabelle132[[#This Row],[ACT. VALID
TILL]]&lt;TODAY(),Tabelle132[[#This Row],[ACT. VALID
TILL]]&lt;&gt;""),"INACTIVE",IF(Tabelle132[[#This Row],[Employee]]="NN","RECRUITE",IF(Tabelle132[[#This Row],[ACT. VALID
FROM]]&gt;TODAY(),"INACTIVE","ACTIVE"))))</f>
        <v>ACTIVE</v>
      </c>
      <c r="S394" s="85"/>
      <c r="T394" s="85"/>
      <c r="U394" s="11">
        <f>COUNTIFS(Tabelle2[Function-
No.],Tabelle132[[#This Row],[FUNC.-NO]],Tabelle2[Pers-
No.],Tabelle132[[#This Row],[P-No.]])</f>
        <v>0</v>
      </c>
      <c r="V394" s="89">
        <v>39</v>
      </c>
      <c r="W394" s="11">
        <f>IF(Tabelle132[[#This Row],[WAZ2]]&gt;39,1,Tabelle132[[#This Row],[WAZ2]]/39)/IF(Tabelle132[[#This Row],[SPLIT]]="YES",2,1)</f>
        <v>1</v>
      </c>
      <c r="X394" s="93">
        <v>5608</v>
      </c>
      <c r="Y39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94" s="21" cm="1">
        <f t="array" ref="Z39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5608</v>
      </c>
      <c r="AA39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94" s="21" cm="1">
        <f t="array" ref="AB39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5608</v>
      </c>
      <c r="AC39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94" s="21" cm="1">
        <f t="array" ref="AD39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5608</v>
      </c>
      <c r="AE39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94" s="21" cm="1">
        <f t="array" ref="AF39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5608</v>
      </c>
      <c r="AG39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94" s="21" cm="1">
        <f t="array" ref="AH39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5608</v>
      </c>
      <c r="AI39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94" s="21" cm="1">
        <f t="array" ref="AJ39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5608</v>
      </c>
      <c r="AK39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94" s="21" cm="1">
        <f t="array" ref="AL39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5608</v>
      </c>
      <c r="AM39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94" s="21" cm="1">
        <f t="array" ref="AN39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5608</v>
      </c>
      <c r="AO39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94" s="21" cm="1">
        <f t="array" ref="AP39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5608</v>
      </c>
      <c r="AQ39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94" s="21" cm="1">
        <f t="array" ref="AR39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5608</v>
      </c>
      <c r="AS39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94" s="21" cm="1">
        <f t="array" ref="AT39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5608</v>
      </c>
      <c r="AU39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94" s="21" cm="1">
        <f t="array" ref="AV39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5608</v>
      </c>
      <c r="AW39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94" s="41">
        <f>SUMIFS(Tabelle132[[#This Row],[FTE 01]:[SAL 12]],Tabelle132[[#Headers],[FTE 01]:[SAL 12]],"*" &amp; "SAL" &amp;"*")</f>
        <v>67296</v>
      </c>
    </row>
    <row r="395" spans="1:50" ht="20.100000000000001" customHeight="1" x14ac:dyDescent="0.25">
      <c r="A395" s="61" t="s">
        <v>338</v>
      </c>
      <c r="B395" s="113" t="s">
        <v>1079</v>
      </c>
      <c r="C395" s="62" t="s">
        <v>53</v>
      </c>
      <c r="D395" s="107" t="s">
        <v>1216</v>
      </c>
      <c r="E395" s="108" t="s">
        <v>1216</v>
      </c>
      <c r="F395" s="63">
        <v>1053</v>
      </c>
      <c r="G395" s="111" t="str">
        <f>VLOOKUP(Tabelle132[[#This Row],[CC
(FIBU)]],INDEX!D:E,2,FALSE)</f>
        <v>Abteilung 13</v>
      </c>
      <c r="H395" s="117" t="s">
        <v>1395</v>
      </c>
      <c r="I395" s="64" t="s">
        <v>54</v>
      </c>
      <c r="J395" s="72">
        <v>43800</v>
      </c>
      <c r="K395" s="72"/>
      <c r="L395" s="73"/>
      <c r="M395" s="77">
        <v>2640</v>
      </c>
      <c r="N395" s="104" t="s">
        <v>2036</v>
      </c>
      <c r="O395" s="78">
        <v>43800</v>
      </c>
      <c r="P395" s="80"/>
      <c r="Q395" s="62" t="s">
        <v>55</v>
      </c>
      <c r="R395" s="5" t="str">
        <f ca="1">IF(Tabelle132[[#This Row],[STOPPED
ON]]&lt;&gt;"","STOPPED",IF(AND(Tabelle132[[#This Row],[ACT. VALID
TILL]]&lt;TODAY(),Tabelle132[[#This Row],[ACT. VALID
TILL]]&lt;&gt;""),"INACTIVE",IF(Tabelle132[[#This Row],[Employee]]="NN","RECRUITE",IF(Tabelle132[[#This Row],[ACT. VALID
FROM]]&gt;TODAY(),"INACTIVE","ACTIVE"))))</f>
        <v>ACTIVE</v>
      </c>
      <c r="S395" s="85"/>
      <c r="T395" s="85"/>
      <c r="U395" s="11">
        <f>COUNTIFS(Tabelle2[Function-
No.],Tabelle132[[#This Row],[FUNC.-NO]],Tabelle2[Pers-
No.],Tabelle132[[#This Row],[P-No.]])</f>
        <v>0</v>
      </c>
      <c r="V395" s="89">
        <v>39</v>
      </c>
      <c r="W395" s="11">
        <f>IF(Tabelle132[[#This Row],[WAZ2]]&gt;39,1,Tabelle132[[#This Row],[WAZ2]]/39)/IF(Tabelle132[[#This Row],[SPLIT]]="YES",2,1)</f>
        <v>1</v>
      </c>
      <c r="X395" s="93">
        <v>5583</v>
      </c>
      <c r="Y39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95" s="21" cm="1">
        <f t="array" ref="Z39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5583</v>
      </c>
      <c r="AA39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95" s="21" cm="1">
        <f t="array" ref="AB39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5583</v>
      </c>
      <c r="AC39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95" s="21" cm="1">
        <f t="array" ref="AD39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5583</v>
      </c>
      <c r="AE39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95" s="21" cm="1">
        <f t="array" ref="AF39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5583</v>
      </c>
      <c r="AG39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95" s="21" cm="1">
        <f t="array" ref="AH39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5583</v>
      </c>
      <c r="AI39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95" s="21" cm="1">
        <f t="array" ref="AJ39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5583</v>
      </c>
      <c r="AK39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95" s="21" cm="1">
        <f t="array" ref="AL39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5583</v>
      </c>
      <c r="AM39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95" s="21" cm="1">
        <f t="array" ref="AN39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5583</v>
      </c>
      <c r="AO39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95" s="21" cm="1">
        <f t="array" ref="AP39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5583</v>
      </c>
      <c r="AQ39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95" s="21" cm="1">
        <f t="array" ref="AR39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5583</v>
      </c>
      <c r="AS39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95" s="21" cm="1">
        <f t="array" ref="AT39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5583</v>
      </c>
      <c r="AU39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95" s="21" cm="1">
        <f t="array" ref="AV39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5583</v>
      </c>
      <c r="AW39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95" s="41">
        <f>SUMIFS(Tabelle132[[#This Row],[FTE 01]:[SAL 12]],Tabelle132[[#Headers],[FTE 01]:[SAL 12]],"*" &amp; "SAL" &amp;"*")</f>
        <v>66996</v>
      </c>
    </row>
    <row r="396" spans="1:50" ht="20.100000000000001" customHeight="1" x14ac:dyDescent="0.25">
      <c r="A396" s="61" t="s">
        <v>439</v>
      </c>
      <c r="B396" s="113" t="s">
        <v>965</v>
      </c>
      <c r="C396" s="62" t="s">
        <v>53</v>
      </c>
      <c r="D396" s="107" t="s">
        <v>1216</v>
      </c>
      <c r="E396" s="108" t="s">
        <v>1216</v>
      </c>
      <c r="F396" s="63">
        <v>1054</v>
      </c>
      <c r="G396" s="111" t="str">
        <f>VLOOKUP(Tabelle132[[#This Row],[CC
(FIBU)]],INDEX!D:E,2,FALSE)</f>
        <v>Abteilung 12</v>
      </c>
      <c r="H396" s="117" t="s">
        <v>1340</v>
      </c>
      <c r="I396" s="64" t="s">
        <v>54</v>
      </c>
      <c r="J396" s="72">
        <v>33786</v>
      </c>
      <c r="K396" s="72"/>
      <c r="L396" s="73"/>
      <c r="M396" s="77">
        <v>2027</v>
      </c>
      <c r="N396" s="104" t="s">
        <v>1423</v>
      </c>
      <c r="O396" s="78">
        <v>33786</v>
      </c>
      <c r="P396" s="80"/>
      <c r="Q396" s="62" t="s">
        <v>55</v>
      </c>
      <c r="R396" s="5" t="str">
        <f ca="1">IF(Tabelle132[[#This Row],[STOPPED
ON]]&lt;&gt;"","STOPPED",IF(AND(Tabelle132[[#This Row],[ACT. VALID
TILL]]&lt;TODAY(),Tabelle132[[#This Row],[ACT. VALID
TILL]]&lt;&gt;""),"INACTIVE",IF(Tabelle132[[#This Row],[Employee]]="NN","RECRUITE",IF(Tabelle132[[#This Row],[ACT. VALID
FROM]]&gt;TODAY(),"INACTIVE","ACTIVE"))))</f>
        <v>ACTIVE</v>
      </c>
      <c r="S396" s="85"/>
      <c r="T396" s="85"/>
      <c r="U396" s="11">
        <f>COUNTIFS(Tabelle2[Function-
No.],Tabelle132[[#This Row],[FUNC.-NO]],Tabelle2[Pers-
No.],Tabelle132[[#This Row],[P-No.]])</f>
        <v>0</v>
      </c>
      <c r="V396" s="89">
        <v>39</v>
      </c>
      <c r="W396" s="11">
        <f>IF(Tabelle132[[#This Row],[WAZ2]]&gt;39,1,Tabelle132[[#This Row],[WAZ2]]/39)/IF(Tabelle132[[#This Row],[SPLIT]]="YES",2,1)</f>
        <v>1</v>
      </c>
      <c r="X396" s="93">
        <v>5750</v>
      </c>
      <c r="Y39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96" s="21" cm="1">
        <f t="array" ref="Z39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5750</v>
      </c>
      <c r="AA39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96" s="21" cm="1">
        <f t="array" ref="AB39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5750</v>
      </c>
      <c r="AC39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96" s="21" cm="1">
        <f t="array" ref="AD39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5750</v>
      </c>
      <c r="AE39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96" s="21" cm="1">
        <f t="array" ref="AF39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5750</v>
      </c>
      <c r="AG39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96" s="21" cm="1">
        <f t="array" ref="AH39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5750</v>
      </c>
      <c r="AI39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96" s="21" cm="1">
        <f t="array" ref="AJ39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5750</v>
      </c>
      <c r="AK39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96" s="21" cm="1">
        <f t="array" ref="AL39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5750</v>
      </c>
      <c r="AM39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96" s="21" cm="1">
        <f t="array" ref="AN39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5750</v>
      </c>
      <c r="AO39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96" s="21" cm="1">
        <f t="array" ref="AP39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5750</v>
      </c>
      <c r="AQ39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96" s="21" cm="1">
        <f t="array" ref="AR39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5750</v>
      </c>
      <c r="AS39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96" s="21" cm="1">
        <f t="array" ref="AT39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5750</v>
      </c>
      <c r="AU39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96" s="21" cm="1">
        <f t="array" ref="AV39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5750</v>
      </c>
      <c r="AW39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96" s="41">
        <f>SUMIFS(Tabelle132[[#This Row],[FTE 01]:[SAL 12]],Tabelle132[[#Headers],[FTE 01]:[SAL 12]],"*" &amp; "SAL" &amp;"*")</f>
        <v>69000</v>
      </c>
    </row>
    <row r="397" spans="1:50" ht="20.100000000000001" customHeight="1" x14ac:dyDescent="0.25">
      <c r="A397" s="61" t="s">
        <v>437</v>
      </c>
      <c r="B397" s="113" t="s">
        <v>1113</v>
      </c>
      <c r="C397" s="62" t="s">
        <v>53</v>
      </c>
      <c r="D397" s="107" t="s">
        <v>1216</v>
      </c>
      <c r="E397" s="108" t="s">
        <v>1216</v>
      </c>
      <c r="F397" s="63">
        <v>1054</v>
      </c>
      <c r="G397" s="111" t="str">
        <f>VLOOKUP(Tabelle132[[#This Row],[CC
(FIBU)]],INDEX!D:E,2,FALSE)</f>
        <v>Abteilung 12</v>
      </c>
      <c r="H397" s="117" t="s">
        <v>1375</v>
      </c>
      <c r="I397" s="64" t="s">
        <v>54</v>
      </c>
      <c r="J397" s="72">
        <v>35324</v>
      </c>
      <c r="K397" s="72"/>
      <c r="L397" s="73"/>
      <c r="M397" s="77">
        <v>2047</v>
      </c>
      <c r="N397" s="104" t="s">
        <v>1443</v>
      </c>
      <c r="O397" s="78">
        <v>35324</v>
      </c>
      <c r="P397" s="80"/>
      <c r="Q397" s="62" t="s">
        <v>55</v>
      </c>
      <c r="R397" s="5" t="str">
        <f ca="1">IF(Tabelle132[[#This Row],[STOPPED
ON]]&lt;&gt;"","STOPPED",IF(AND(Tabelle132[[#This Row],[ACT. VALID
TILL]]&lt;TODAY(),Tabelle132[[#This Row],[ACT. VALID
TILL]]&lt;&gt;""),"INACTIVE",IF(Tabelle132[[#This Row],[Employee]]="NN","RECRUITE",IF(Tabelle132[[#This Row],[ACT. VALID
FROM]]&gt;TODAY(),"INACTIVE","ACTIVE"))))</f>
        <v>ACTIVE</v>
      </c>
      <c r="S397" s="85"/>
      <c r="T397" s="85"/>
      <c r="U397" s="11">
        <f>COUNTIFS(Tabelle2[Function-
No.],Tabelle132[[#This Row],[FUNC.-NO]],Tabelle2[Pers-
No.],Tabelle132[[#This Row],[P-No.]])</f>
        <v>0</v>
      </c>
      <c r="V397" s="89">
        <v>39</v>
      </c>
      <c r="W397" s="11">
        <f>IF(Tabelle132[[#This Row],[WAZ2]]&gt;39,1,Tabelle132[[#This Row],[WAZ2]]/39)/IF(Tabelle132[[#This Row],[SPLIT]]="YES",2,1)</f>
        <v>1</v>
      </c>
      <c r="X397" s="93">
        <v>5620</v>
      </c>
      <c r="Y39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97" s="21" cm="1">
        <f t="array" ref="Z39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5620</v>
      </c>
      <c r="AA39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97" s="21" cm="1">
        <f t="array" ref="AB39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5620</v>
      </c>
      <c r="AC39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97" s="21" cm="1">
        <f t="array" ref="AD39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5620</v>
      </c>
      <c r="AE39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97" s="21" cm="1">
        <f t="array" ref="AF39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5620</v>
      </c>
      <c r="AG39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97" s="21" cm="1">
        <f t="array" ref="AH39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5620</v>
      </c>
      <c r="AI39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97" s="21" cm="1">
        <f t="array" ref="AJ39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5620</v>
      </c>
      <c r="AK39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97" s="21" cm="1">
        <f t="array" ref="AL39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5620</v>
      </c>
      <c r="AM39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97" s="21" cm="1">
        <f t="array" ref="AN39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5620</v>
      </c>
      <c r="AO39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97" s="21" cm="1">
        <f t="array" ref="AP39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5620</v>
      </c>
      <c r="AQ39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97" s="21" cm="1">
        <f t="array" ref="AR39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5620</v>
      </c>
      <c r="AS39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97" s="21" cm="1">
        <f t="array" ref="AT39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5620</v>
      </c>
      <c r="AU39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97" s="21" cm="1">
        <f t="array" ref="AV39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5620</v>
      </c>
      <c r="AW39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97" s="41">
        <f>SUMIFS(Tabelle132[[#This Row],[FTE 01]:[SAL 12]],Tabelle132[[#Headers],[FTE 01]:[SAL 12]],"*" &amp; "SAL" &amp;"*")</f>
        <v>67440</v>
      </c>
    </row>
    <row r="398" spans="1:50" ht="20.100000000000001" customHeight="1" x14ac:dyDescent="0.25">
      <c r="A398" s="61" t="s">
        <v>436</v>
      </c>
      <c r="B398" s="113" t="s">
        <v>917</v>
      </c>
      <c r="C398" s="62" t="s">
        <v>53</v>
      </c>
      <c r="D398" s="107" t="s">
        <v>1216</v>
      </c>
      <c r="E398" s="108" t="s">
        <v>1216</v>
      </c>
      <c r="F398" s="63">
        <v>1054</v>
      </c>
      <c r="G398" s="111" t="str">
        <f>VLOOKUP(Tabelle132[[#This Row],[CC
(FIBU)]],INDEX!D:E,2,FALSE)</f>
        <v>Abteilung 12</v>
      </c>
      <c r="H398" s="117" t="s">
        <v>1340</v>
      </c>
      <c r="I398" s="64" t="s">
        <v>54</v>
      </c>
      <c r="J398" s="72">
        <v>36251</v>
      </c>
      <c r="K398" s="72"/>
      <c r="L398" s="73"/>
      <c r="M398" s="77">
        <v>2055</v>
      </c>
      <c r="N398" s="104" t="s">
        <v>1451</v>
      </c>
      <c r="O398" s="78">
        <v>36251</v>
      </c>
      <c r="P398" s="80"/>
      <c r="Q398" s="62" t="s">
        <v>55</v>
      </c>
      <c r="R398" s="5" t="str">
        <f ca="1">IF(Tabelle132[[#This Row],[STOPPED
ON]]&lt;&gt;"","STOPPED",IF(AND(Tabelle132[[#This Row],[ACT. VALID
TILL]]&lt;TODAY(),Tabelle132[[#This Row],[ACT. VALID
TILL]]&lt;&gt;""),"INACTIVE",IF(Tabelle132[[#This Row],[Employee]]="NN","RECRUITE",IF(Tabelle132[[#This Row],[ACT. VALID
FROM]]&gt;TODAY(),"INACTIVE","ACTIVE"))))</f>
        <v>ACTIVE</v>
      </c>
      <c r="S398" s="85"/>
      <c r="T398" s="85"/>
      <c r="U398" s="11">
        <f>COUNTIFS(Tabelle2[Function-
No.],Tabelle132[[#This Row],[FUNC.-NO]],Tabelle2[Pers-
No.],Tabelle132[[#This Row],[P-No.]])</f>
        <v>0</v>
      </c>
      <c r="V398" s="89">
        <v>39</v>
      </c>
      <c r="W398" s="11">
        <f>IF(Tabelle132[[#This Row],[WAZ2]]&gt;39,1,Tabelle132[[#This Row],[WAZ2]]/39)/IF(Tabelle132[[#This Row],[SPLIT]]="YES",2,1)</f>
        <v>1</v>
      </c>
      <c r="X398" s="93">
        <v>5665</v>
      </c>
      <c r="Y39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98" s="21" cm="1">
        <f t="array" ref="Z39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5665</v>
      </c>
      <c r="AA39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98" s="21" cm="1">
        <f t="array" ref="AB39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5665</v>
      </c>
      <c r="AC39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98" s="21" cm="1">
        <f t="array" ref="AD39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5665</v>
      </c>
      <c r="AE39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98" s="21" cm="1">
        <f t="array" ref="AF39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5665</v>
      </c>
      <c r="AG39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98" s="21" cm="1">
        <f t="array" ref="AH39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5665</v>
      </c>
      <c r="AI39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98" s="21" cm="1">
        <f t="array" ref="AJ39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5665</v>
      </c>
      <c r="AK39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98" s="21" cm="1">
        <f t="array" ref="AL39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5665</v>
      </c>
      <c r="AM39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98" s="21" cm="1">
        <f t="array" ref="AN39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5665</v>
      </c>
      <c r="AO39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98" s="21" cm="1">
        <f t="array" ref="AP39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5665</v>
      </c>
      <c r="AQ39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98" s="21" cm="1">
        <f t="array" ref="AR39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5665</v>
      </c>
      <c r="AS39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98" s="21" cm="1">
        <f t="array" ref="AT39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5665</v>
      </c>
      <c r="AU39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98" s="21" cm="1">
        <f t="array" ref="AV39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5665</v>
      </c>
      <c r="AW39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98" s="41">
        <f>SUMIFS(Tabelle132[[#This Row],[FTE 01]:[SAL 12]],Tabelle132[[#Headers],[FTE 01]:[SAL 12]],"*" &amp; "SAL" &amp;"*")</f>
        <v>67980</v>
      </c>
    </row>
    <row r="399" spans="1:50" ht="20.100000000000001" customHeight="1" x14ac:dyDescent="0.25">
      <c r="A399" s="61" t="s">
        <v>430</v>
      </c>
      <c r="B399" s="113" t="s">
        <v>905</v>
      </c>
      <c r="C399" s="62" t="s">
        <v>53</v>
      </c>
      <c r="D399" s="107" t="s">
        <v>1216</v>
      </c>
      <c r="E399" s="108" t="s">
        <v>1216</v>
      </c>
      <c r="F399" s="63">
        <v>1054</v>
      </c>
      <c r="G399" s="111" t="str">
        <f>VLOOKUP(Tabelle132[[#This Row],[CC
(FIBU)]],INDEX!D:E,2,FALSE)</f>
        <v>Abteilung 12</v>
      </c>
      <c r="H399" s="117" t="s">
        <v>1340</v>
      </c>
      <c r="I399" s="64" t="s">
        <v>54</v>
      </c>
      <c r="J399" s="72">
        <v>36281</v>
      </c>
      <c r="K399" s="72"/>
      <c r="L399" s="73"/>
      <c r="M399" s="77">
        <v>2056</v>
      </c>
      <c r="N399" s="104" t="s">
        <v>1452</v>
      </c>
      <c r="O399" s="78">
        <v>36281</v>
      </c>
      <c r="P399" s="80"/>
      <c r="Q399" s="62" t="s">
        <v>55</v>
      </c>
      <c r="R399" s="5" t="str">
        <f ca="1">IF(Tabelle132[[#This Row],[STOPPED
ON]]&lt;&gt;"","STOPPED",IF(AND(Tabelle132[[#This Row],[ACT. VALID
TILL]]&lt;TODAY(),Tabelle132[[#This Row],[ACT. VALID
TILL]]&lt;&gt;""),"INACTIVE",IF(Tabelle132[[#This Row],[Employee]]="NN","RECRUITE",IF(Tabelle132[[#This Row],[ACT. VALID
FROM]]&gt;TODAY(),"INACTIVE","ACTIVE"))))</f>
        <v>ACTIVE</v>
      </c>
      <c r="S399" s="85"/>
      <c r="T399" s="85"/>
      <c r="U399" s="11">
        <f>COUNTIFS(Tabelle2[Function-
No.],Tabelle132[[#This Row],[FUNC.-NO]],Tabelle2[Pers-
No.],Tabelle132[[#This Row],[P-No.]])</f>
        <v>0</v>
      </c>
      <c r="V399" s="89">
        <v>39</v>
      </c>
      <c r="W399" s="11">
        <f>IF(Tabelle132[[#This Row],[WAZ2]]&gt;39,1,Tabelle132[[#This Row],[WAZ2]]/39)/IF(Tabelle132[[#This Row],[SPLIT]]="YES",2,1)</f>
        <v>1</v>
      </c>
      <c r="X399" s="93">
        <v>5581</v>
      </c>
      <c r="Y39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99" s="21" cm="1">
        <f t="array" ref="Z39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5581</v>
      </c>
      <c r="AA39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99" s="21" cm="1">
        <f t="array" ref="AB39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5581</v>
      </c>
      <c r="AC39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99" s="21" cm="1">
        <f t="array" ref="AD39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5581</v>
      </c>
      <c r="AE39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99" s="21" cm="1">
        <f t="array" ref="AF39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5581</v>
      </c>
      <c r="AG39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99" s="21" cm="1">
        <f t="array" ref="AH39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5581</v>
      </c>
      <c r="AI39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99" s="21" cm="1">
        <f t="array" ref="AJ39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5581</v>
      </c>
      <c r="AK39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99" s="21" cm="1">
        <f t="array" ref="AL39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5581</v>
      </c>
      <c r="AM39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99" s="21" cm="1">
        <f t="array" ref="AN39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5581</v>
      </c>
      <c r="AO39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99" s="21" cm="1">
        <f t="array" ref="AP39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5581</v>
      </c>
      <c r="AQ39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99" s="21" cm="1">
        <f t="array" ref="AR39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5581</v>
      </c>
      <c r="AS39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99" s="21" cm="1">
        <f t="array" ref="AT39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5581</v>
      </c>
      <c r="AU39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99" s="21" cm="1">
        <f t="array" ref="AV39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5581</v>
      </c>
      <c r="AW39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99" s="41">
        <f>SUMIFS(Tabelle132[[#This Row],[FTE 01]:[SAL 12]],Tabelle132[[#Headers],[FTE 01]:[SAL 12]],"*" &amp; "SAL" &amp;"*")</f>
        <v>66972</v>
      </c>
    </row>
    <row r="400" spans="1:50" ht="20.100000000000001" customHeight="1" x14ac:dyDescent="0.25">
      <c r="A400" s="61" t="s">
        <v>426</v>
      </c>
      <c r="B400" s="113" t="s">
        <v>869</v>
      </c>
      <c r="C400" s="62" t="s">
        <v>53</v>
      </c>
      <c r="D400" s="107" t="s">
        <v>1216</v>
      </c>
      <c r="E400" s="108" t="s">
        <v>1216</v>
      </c>
      <c r="F400" s="63">
        <v>1054</v>
      </c>
      <c r="G400" s="111" t="str">
        <f>VLOOKUP(Tabelle132[[#This Row],[CC
(FIBU)]],INDEX!D:E,2,FALSE)</f>
        <v>Abteilung 12</v>
      </c>
      <c r="H400" s="117" t="s">
        <v>1376</v>
      </c>
      <c r="I400" s="64" t="s">
        <v>54</v>
      </c>
      <c r="J400" s="72">
        <v>39264</v>
      </c>
      <c r="K400" s="72"/>
      <c r="L400" s="73"/>
      <c r="M400" s="77">
        <v>2133</v>
      </c>
      <c r="N400" s="104" t="s">
        <v>1529</v>
      </c>
      <c r="O400" s="78">
        <v>39264</v>
      </c>
      <c r="P400" s="80"/>
      <c r="Q400" s="62" t="s">
        <v>55</v>
      </c>
      <c r="R400" s="5" t="str">
        <f ca="1">IF(Tabelle132[[#This Row],[STOPPED
ON]]&lt;&gt;"","STOPPED",IF(AND(Tabelle132[[#This Row],[ACT. VALID
TILL]]&lt;TODAY(),Tabelle132[[#This Row],[ACT. VALID
TILL]]&lt;&gt;""),"INACTIVE",IF(Tabelle132[[#This Row],[Employee]]="NN","RECRUITE",IF(Tabelle132[[#This Row],[ACT. VALID
FROM]]&gt;TODAY(),"INACTIVE","ACTIVE"))))</f>
        <v>ACTIVE</v>
      </c>
      <c r="S400" s="85"/>
      <c r="T400" s="85"/>
      <c r="U400" s="11">
        <f>COUNTIFS(Tabelle2[Function-
No.],Tabelle132[[#This Row],[FUNC.-NO]],Tabelle2[Pers-
No.],Tabelle132[[#This Row],[P-No.]])</f>
        <v>3</v>
      </c>
      <c r="V400" s="89">
        <v>39</v>
      </c>
      <c r="W400" s="11">
        <f>IF(Tabelle132[[#This Row],[WAZ2]]&gt;39,1,Tabelle132[[#This Row],[WAZ2]]/39)/IF(Tabelle132[[#This Row],[SPLIT]]="YES",2,1)</f>
        <v>1</v>
      </c>
      <c r="X400" s="93">
        <v>5294</v>
      </c>
      <c r="Y400"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400" s="21" cm="1">
        <f t="array" ref="Z40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400"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400" s="21" cm="1">
        <f t="array" ref="AB40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400"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400" s="21" cm="1">
        <f t="array" ref="AD40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0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00" s="21" cm="1">
        <f t="array" ref="AF40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2561.6129032258063</v>
      </c>
      <c r="AG40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00" s="21" cm="1">
        <f t="array" ref="AH40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5294</v>
      </c>
      <c r="AI40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00" s="21" cm="1">
        <f t="array" ref="AJ40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5294</v>
      </c>
      <c r="AK40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00" s="21" cm="1">
        <f t="array" ref="AL40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5294</v>
      </c>
      <c r="AM40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00" s="21" cm="1">
        <f t="array" ref="AN40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5294</v>
      </c>
      <c r="AO40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00" s="21" cm="1">
        <f t="array" ref="AP40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5294</v>
      </c>
      <c r="AQ40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00" s="21" cm="1">
        <f t="array" ref="AR40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5294</v>
      </c>
      <c r="AS40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00" s="21" cm="1">
        <f t="array" ref="AT40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5294</v>
      </c>
      <c r="AU40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00" s="21" cm="1">
        <f t="array" ref="AV40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5294</v>
      </c>
      <c r="AW40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00" s="41">
        <f>SUMIFS(Tabelle132[[#This Row],[FTE 01]:[SAL 12]],Tabelle132[[#Headers],[FTE 01]:[SAL 12]],"*" &amp; "SAL" &amp;"*")</f>
        <v>44913.612903225803</v>
      </c>
    </row>
    <row r="401" spans="1:50" ht="20.100000000000001" customHeight="1" x14ac:dyDescent="0.25">
      <c r="A401" s="61" t="s">
        <v>424</v>
      </c>
      <c r="B401" s="113" t="s">
        <v>1179</v>
      </c>
      <c r="C401" s="62" t="s">
        <v>53</v>
      </c>
      <c r="D401" s="107" t="s">
        <v>1216</v>
      </c>
      <c r="E401" s="108" t="s">
        <v>1216</v>
      </c>
      <c r="F401" s="63">
        <v>1054</v>
      </c>
      <c r="G401" s="111" t="str">
        <f>VLOOKUP(Tabelle132[[#This Row],[CC
(FIBU)]],INDEX!D:E,2,FALSE)</f>
        <v>Abteilung 12</v>
      </c>
      <c r="H401" s="117" t="s">
        <v>1375</v>
      </c>
      <c r="I401" s="64" t="s">
        <v>54</v>
      </c>
      <c r="J401" s="72">
        <v>41821</v>
      </c>
      <c r="K401" s="72"/>
      <c r="L401" s="73"/>
      <c r="M401" s="77">
        <v>2261</v>
      </c>
      <c r="N401" s="104" t="s">
        <v>1657</v>
      </c>
      <c r="O401" s="78">
        <v>41821</v>
      </c>
      <c r="P401" s="80"/>
      <c r="Q401" s="62" t="s">
        <v>55</v>
      </c>
      <c r="R401" s="5" t="str">
        <f ca="1">IF(Tabelle132[[#This Row],[STOPPED
ON]]&lt;&gt;"","STOPPED",IF(AND(Tabelle132[[#This Row],[ACT. VALID
TILL]]&lt;TODAY(),Tabelle132[[#This Row],[ACT. VALID
TILL]]&lt;&gt;""),"INACTIVE",IF(Tabelle132[[#This Row],[Employee]]="NN","RECRUITE",IF(Tabelle132[[#This Row],[ACT. VALID
FROM]]&gt;TODAY(),"INACTIVE","ACTIVE"))))</f>
        <v>ACTIVE</v>
      </c>
      <c r="S401" s="85"/>
      <c r="T401" s="85"/>
      <c r="U401" s="11">
        <f>COUNTIFS(Tabelle2[Function-
No.],Tabelle132[[#This Row],[FUNC.-NO]],Tabelle2[Pers-
No.],Tabelle132[[#This Row],[P-No.]])</f>
        <v>0</v>
      </c>
      <c r="V401" s="89">
        <v>39</v>
      </c>
      <c r="W401" s="11">
        <f>IF(Tabelle132[[#This Row],[WAZ2]]&gt;39,1,Tabelle132[[#This Row],[WAZ2]]/39)/IF(Tabelle132[[#This Row],[SPLIT]]="YES",2,1)</f>
        <v>1</v>
      </c>
      <c r="X401" s="93">
        <v>5695</v>
      </c>
      <c r="Y40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01" s="21" cm="1">
        <f t="array" ref="Z40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5695</v>
      </c>
      <c r="AA40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01" s="21" cm="1">
        <f t="array" ref="AB40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5695</v>
      </c>
      <c r="AC40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01" s="21" cm="1">
        <f t="array" ref="AD40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5695</v>
      </c>
      <c r="AE40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01" s="21" cm="1">
        <f t="array" ref="AF40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5695</v>
      </c>
      <c r="AG40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01" s="21" cm="1">
        <f t="array" ref="AH40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5695</v>
      </c>
      <c r="AI40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01" s="21" cm="1">
        <f t="array" ref="AJ40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5695</v>
      </c>
      <c r="AK40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01" s="21" cm="1">
        <f t="array" ref="AL40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5695</v>
      </c>
      <c r="AM40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01" s="21" cm="1">
        <f t="array" ref="AN40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5695</v>
      </c>
      <c r="AO40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01" s="21" cm="1">
        <f t="array" ref="AP40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5695</v>
      </c>
      <c r="AQ40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01" s="21" cm="1">
        <f t="array" ref="AR40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5695</v>
      </c>
      <c r="AS40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01" s="21" cm="1">
        <f t="array" ref="AT40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5695</v>
      </c>
      <c r="AU40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01" s="21" cm="1">
        <f t="array" ref="AV40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5695</v>
      </c>
      <c r="AW40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01" s="41">
        <f>SUMIFS(Tabelle132[[#This Row],[FTE 01]:[SAL 12]],Tabelle132[[#Headers],[FTE 01]:[SAL 12]],"*" &amp; "SAL" &amp;"*")</f>
        <v>68340</v>
      </c>
    </row>
    <row r="402" spans="1:50" ht="20.100000000000001" customHeight="1" x14ac:dyDescent="0.25">
      <c r="A402" s="61" t="s">
        <v>435</v>
      </c>
      <c r="B402" s="113" t="s">
        <v>1006</v>
      </c>
      <c r="C402" s="62" t="s">
        <v>53</v>
      </c>
      <c r="D402" s="107" t="s">
        <v>1216</v>
      </c>
      <c r="E402" s="108" t="s">
        <v>1216</v>
      </c>
      <c r="F402" s="63">
        <v>1054</v>
      </c>
      <c r="G402" s="111" t="str">
        <f>VLOOKUP(Tabelle132[[#This Row],[CC
(FIBU)]],INDEX!D:E,2,FALSE)</f>
        <v>Abteilung 12</v>
      </c>
      <c r="H402" s="117" t="s">
        <v>1340</v>
      </c>
      <c r="I402" s="64" t="s">
        <v>54</v>
      </c>
      <c r="J402" s="72">
        <v>42461</v>
      </c>
      <c r="K402" s="72"/>
      <c r="L402" s="73"/>
      <c r="M402" s="77">
        <v>2338</v>
      </c>
      <c r="N402" s="104" t="s">
        <v>1734</v>
      </c>
      <c r="O402" s="78">
        <v>42461</v>
      </c>
      <c r="P402" s="80"/>
      <c r="Q402" s="62" t="s">
        <v>55</v>
      </c>
      <c r="R402" s="5" t="str">
        <f ca="1">IF(Tabelle132[[#This Row],[STOPPED
ON]]&lt;&gt;"","STOPPED",IF(AND(Tabelle132[[#This Row],[ACT. VALID
TILL]]&lt;TODAY(),Tabelle132[[#This Row],[ACT. VALID
TILL]]&lt;&gt;""),"INACTIVE",IF(Tabelle132[[#This Row],[Employee]]="NN","RECRUITE",IF(Tabelle132[[#This Row],[ACT. VALID
FROM]]&gt;TODAY(),"INACTIVE","ACTIVE"))))</f>
        <v>ACTIVE</v>
      </c>
      <c r="S402" s="85"/>
      <c r="T402" s="85"/>
      <c r="U402" s="11">
        <f>COUNTIFS(Tabelle2[Function-
No.],Tabelle132[[#This Row],[FUNC.-NO]],Tabelle2[Pers-
No.],Tabelle132[[#This Row],[P-No.]])</f>
        <v>0</v>
      </c>
      <c r="V402" s="89">
        <v>39</v>
      </c>
      <c r="W402" s="11">
        <f>IF(Tabelle132[[#This Row],[WAZ2]]&gt;39,1,Tabelle132[[#This Row],[WAZ2]]/39)/IF(Tabelle132[[#This Row],[SPLIT]]="YES",2,1)</f>
        <v>1</v>
      </c>
      <c r="X402" s="93">
        <v>5657</v>
      </c>
      <c r="Y40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02" s="21" cm="1">
        <f t="array" ref="Z40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5657</v>
      </c>
      <c r="AA40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02" s="21" cm="1">
        <f t="array" ref="AB40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5657</v>
      </c>
      <c r="AC40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02" s="21" cm="1">
        <f t="array" ref="AD40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5657</v>
      </c>
      <c r="AE40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02" s="21" cm="1">
        <f t="array" ref="AF40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5657</v>
      </c>
      <c r="AG40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02" s="21" cm="1">
        <f t="array" ref="AH40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5657</v>
      </c>
      <c r="AI40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02" s="21" cm="1">
        <f t="array" ref="AJ40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5657</v>
      </c>
      <c r="AK40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02" s="21" cm="1">
        <f t="array" ref="AL40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5657</v>
      </c>
      <c r="AM40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02" s="21" cm="1">
        <f t="array" ref="AN40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5657</v>
      </c>
      <c r="AO40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02" s="21" cm="1">
        <f t="array" ref="AP40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5657</v>
      </c>
      <c r="AQ40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02" s="21" cm="1">
        <f t="array" ref="AR40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5657</v>
      </c>
      <c r="AS40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02" s="21" cm="1">
        <f t="array" ref="AT40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5657</v>
      </c>
      <c r="AU40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02" s="21" cm="1">
        <f t="array" ref="AV40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5657</v>
      </c>
      <c r="AW40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02" s="41">
        <f>SUMIFS(Tabelle132[[#This Row],[FTE 01]:[SAL 12]],Tabelle132[[#Headers],[FTE 01]:[SAL 12]],"*" &amp; "SAL" &amp;"*")</f>
        <v>67884</v>
      </c>
    </row>
    <row r="403" spans="1:50" ht="20.100000000000001" customHeight="1" x14ac:dyDescent="0.25">
      <c r="A403" s="61" t="s">
        <v>432</v>
      </c>
      <c r="B403" s="113" t="s">
        <v>935</v>
      </c>
      <c r="C403" s="62" t="s">
        <v>53</v>
      </c>
      <c r="D403" s="107" t="s">
        <v>1216</v>
      </c>
      <c r="E403" s="108" t="s">
        <v>1216</v>
      </c>
      <c r="F403" s="63">
        <v>1054</v>
      </c>
      <c r="G403" s="111" t="str">
        <f>VLOOKUP(Tabelle132[[#This Row],[CC
(FIBU)]],INDEX!D:E,2,FALSE)</f>
        <v>Abteilung 12</v>
      </c>
      <c r="H403" s="117" t="s">
        <v>1329</v>
      </c>
      <c r="I403" s="64" t="s">
        <v>54</v>
      </c>
      <c r="J403" s="72">
        <v>42644</v>
      </c>
      <c r="K403" s="72"/>
      <c r="L403" s="73"/>
      <c r="M403" s="77">
        <v>2375</v>
      </c>
      <c r="N403" s="104" t="s">
        <v>1771</v>
      </c>
      <c r="O403" s="78">
        <v>42644</v>
      </c>
      <c r="P403" s="80"/>
      <c r="Q403" s="62" t="s">
        <v>55</v>
      </c>
      <c r="R403" s="5" t="str">
        <f ca="1">IF(Tabelle132[[#This Row],[STOPPED
ON]]&lt;&gt;"","STOPPED",IF(AND(Tabelle132[[#This Row],[ACT. VALID
TILL]]&lt;TODAY(),Tabelle132[[#This Row],[ACT. VALID
TILL]]&lt;&gt;""),"INACTIVE",IF(Tabelle132[[#This Row],[Employee]]="NN","RECRUITE",IF(Tabelle132[[#This Row],[ACT. VALID
FROM]]&gt;TODAY(),"INACTIVE","ACTIVE"))))</f>
        <v>ACTIVE</v>
      </c>
      <c r="S403" s="85"/>
      <c r="T403" s="85"/>
      <c r="U403" s="11">
        <f>COUNTIFS(Tabelle2[Function-
No.],Tabelle132[[#This Row],[FUNC.-NO]],Tabelle2[Pers-
No.],Tabelle132[[#This Row],[P-No.]])</f>
        <v>0</v>
      </c>
      <c r="V403" s="89">
        <v>39</v>
      </c>
      <c r="W403" s="11">
        <f>IF(Tabelle132[[#This Row],[WAZ2]]&gt;39,1,Tabelle132[[#This Row],[WAZ2]]/39)/IF(Tabelle132[[#This Row],[SPLIT]]="YES",2,1)</f>
        <v>1</v>
      </c>
      <c r="X403" s="93">
        <v>5771</v>
      </c>
      <c r="Y40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03" s="21" cm="1">
        <f t="array" ref="Z40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5771</v>
      </c>
      <c r="AA40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03" s="21" cm="1">
        <f t="array" ref="AB40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5771</v>
      </c>
      <c r="AC40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03" s="21" cm="1">
        <f t="array" ref="AD40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5771</v>
      </c>
      <c r="AE40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03" s="21" cm="1">
        <f t="array" ref="AF40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5771</v>
      </c>
      <c r="AG40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03" s="21" cm="1">
        <f t="array" ref="AH40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5771</v>
      </c>
      <c r="AI40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03" s="21" cm="1">
        <f t="array" ref="AJ40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5771</v>
      </c>
      <c r="AK40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03" s="21" cm="1">
        <f t="array" ref="AL40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5771</v>
      </c>
      <c r="AM40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03" s="21" cm="1">
        <f t="array" ref="AN40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5771</v>
      </c>
      <c r="AO40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03" s="21" cm="1">
        <f t="array" ref="AP40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5771</v>
      </c>
      <c r="AQ40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03" s="21" cm="1">
        <f t="array" ref="AR40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5771</v>
      </c>
      <c r="AS40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03" s="21" cm="1">
        <f t="array" ref="AT40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5771</v>
      </c>
      <c r="AU40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03" s="21" cm="1">
        <f t="array" ref="AV40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5771</v>
      </c>
      <c r="AW40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03" s="41">
        <f>SUMIFS(Tabelle132[[#This Row],[FTE 01]:[SAL 12]],Tabelle132[[#Headers],[FTE 01]:[SAL 12]],"*" &amp; "SAL" &amp;"*")</f>
        <v>69252</v>
      </c>
    </row>
    <row r="404" spans="1:50" ht="20.100000000000001" customHeight="1" x14ac:dyDescent="0.25">
      <c r="A404" s="61" t="s">
        <v>425</v>
      </c>
      <c r="B404" s="113" t="s">
        <v>868</v>
      </c>
      <c r="C404" s="62" t="s">
        <v>53</v>
      </c>
      <c r="D404" s="107" t="s">
        <v>1216</v>
      </c>
      <c r="E404" s="108" t="s">
        <v>1216</v>
      </c>
      <c r="F404" s="63">
        <v>1054</v>
      </c>
      <c r="G404" s="111" t="str">
        <f>VLOOKUP(Tabelle132[[#This Row],[CC
(FIBU)]],INDEX!D:E,2,FALSE)</f>
        <v>Abteilung 12</v>
      </c>
      <c r="H404" s="117" t="s">
        <v>1376</v>
      </c>
      <c r="I404" s="64" t="s">
        <v>54</v>
      </c>
      <c r="J404" s="72">
        <v>42821</v>
      </c>
      <c r="K404" s="72"/>
      <c r="L404" s="73"/>
      <c r="M404" s="77">
        <v>2392</v>
      </c>
      <c r="N404" s="104" t="s">
        <v>1788</v>
      </c>
      <c r="O404" s="78">
        <v>42821</v>
      </c>
      <c r="P404" s="80"/>
      <c r="Q404" s="62" t="s">
        <v>55</v>
      </c>
      <c r="R404" s="5" t="str">
        <f ca="1">IF(Tabelle132[[#This Row],[STOPPED
ON]]&lt;&gt;"","STOPPED",IF(AND(Tabelle132[[#This Row],[ACT. VALID
TILL]]&lt;TODAY(),Tabelle132[[#This Row],[ACT. VALID
TILL]]&lt;&gt;""),"INACTIVE",IF(Tabelle132[[#This Row],[Employee]]="NN","RECRUITE",IF(Tabelle132[[#This Row],[ACT. VALID
FROM]]&gt;TODAY(),"INACTIVE","ACTIVE"))))</f>
        <v>ACTIVE</v>
      </c>
      <c r="S404" s="85"/>
      <c r="T404" s="85"/>
      <c r="U404" s="11">
        <f>COUNTIFS(Tabelle2[Function-
No.],Tabelle132[[#This Row],[FUNC.-NO]],Tabelle2[Pers-
No.],Tabelle132[[#This Row],[P-No.]])</f>
        <v>0</v>
      </c>
      <c r="V404" s="89">
        <v>35</v>
      </c>
      <c r="W404" s="11">
        <f>IF(Tabelle132[[#This Row],[WAZ2]]&gt;39,1,Tabelle132[[#This Row],[WAZ2]]/39)/IF(Tabelle132[[#This Row],[SPLIT]]="YES",2,1)</f>
        <v>0.89743589743589747</v>
      </c>
      <c r="X404" s="93">
        <v>5152</v>
      </c>
      <c r="Y40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0.89743589743589747</v>
      </c>
      <c r="Z404" s="21" cm="1">
        <f t="array" ref="Z40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5152</v>
      </c>
      <c r="AA40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0.89743589743589747</v>
      </c>
      <c r="AB404" s="21" cm="1">
        <f t="array" ref="AB40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5152</v>
      </c>
      <c r="AC40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0.89743589743589747</v>
      </c>
      <c r="AD404" s="21" cm="1">
        <f t="array" ref="AD40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5152</v>
      </c>
      <c r="AE40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0.89743589743589747</v>
      </c>
      <c r="AF404" s="21" cm="1">
        <f t="array" ref="AF40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5152</v>
      </c>
      <c r="AG40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0.89743589743589747</v>
      </c>
      <c r="AH404" s="21" cm="1">
        <f t="array" ref="AH40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5152</v>
      </c>
      <c r="AI40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0.89743589743589747</v>
      </c>
      <c r="AJ404" s="21" cm="1">
        <f t="array" ref="AJ40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5152</v>
      </c>
      <c r="AK40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0.89743589743589747</v>
      </c>
      <c r="AL404" s="21" cm="1">
        <f t="array" ref="AL40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5152</v>
      </c>
      <c r="AM40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0.89743589743589747</v>
      </c>
      <c r="AN404" s="21" cm="1">
        <f t="array" ref="AN40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5152</v>
      </c>
      <c r="AO40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0.89743589743589747</v>
      </c>
      <c r="AP404" s="21" cm="1">
        <f t="array" ref="AP40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5152</v>
      </c>
      <c r="AQ40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0.89743589743589747</v>
      </c>
      <c r="AR404" s="21" cm="1">
        <f t="array" ref="AR40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5152</v>
      </c>
      <c r="AS40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0.89743589743589747</v>
      </c>
      <c r="AT404" s="21" cm="1">
        <f t="array" ref="AT40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5152</v>
      </c>
      <c r="AU40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0.89743589743589747</v>
      </c>
      <c r="AV404" s="21" cm="1">
        <f t="array" ref="AV40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5152</v>
      </c>
      <c r="AW40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04" s="41">
        <f>SUMIFS(Tabelle132[[#This Row],[FTE 01]:[SAL 12]],Tabelle132[[#Headers],[FTE 01]:[SAL 12]],"*" &amp; "SAL" &amp;"*")</f>
        <v>61824</v>
      </c>
    </row>
    <row r="405" spans="1:50" ht="20.100000000000001" customHeight="1" x14ac:dyDescent="0.25">
      <c r="A405" s="61" t="s">
        <v>429</v>
      </c>
      <c r="B405" s="113" t="s">
        <v>889</v>
      </c>
      <c r="C405" s="62" t="s">
        <v>53</v>
      </c>
      <c r="D405" s="107" t="s">
        <v>1216</v>
      </c>
      <c r="E405" s="108" t="s">
        <v>1216</v>
      </c>
      <c r="F405" s="63">
        <v>1054</v>
      </c>
      <c r="G405" s="111" t="str">
        <f>VLOOKUP(Tabelle132[[#This Row],[CC
(FIBU)]],INDEX!D:E,2,FALSE)</f>
        <v>Abteilung 12</v>
      </c>
      <c r="H405" s="117" t="s">
        <v>1340</v>
      </c>
      <c r="I405" s="64" t="s">
        <v>54</v>
      </c>
      <c r="J405" s="72">
        <v>42917</v>
      </c>
      <c r="K405" s="72"/>
      <c r="L405" s="73"/>
      <c r="M405" s="77">
        <v>2400</v>
      </c>
      <c r="N405" s="104" t="s">
        <v>1796</v>
      </c>
      <c r="O405" s="78">
        <v>42917</v>
      </c>
      <c r="P405" s="80"/>
      <c r="Q405" s="62" t="s">
        <v>55</v>
      </c>
      <c r="R405" s="5" t="str">
        <f ca="1">IF(Tabelle132[[#This Row],[STOPPED
ON]]&lt;&gt;"","STOPPED",IF(AND(Tabelle132[[#This Row],[ACT. VALID
TILL]]&lt;TODAY(),Tabelle132[[#This Row],[ACT. VALID
TILL]]&lt;&gt;""),"INACTIVE",IF(Tabelle132[[#This Row],[Employee]]="NN","RECRUITE",IF(Tabelle132[[#This Row],[ACT. VALID
FROM]]&gt;TODAY(),"INACTIVE","ACTIVE"))))</f>
        <v>ACTIVE</v>
      </c>
      <c r="S405" s="85"/>
      <c r="T405" s="85"/>
      <c r="U405" s="11">
        <f>COUNTIFS(Tabelle2[Function-
No.],Tabelle132[[#This Row],[FUNC.-NO]],Tabelle2[Pers-
No.],Tabelle132[[#This Row],[P-No.]])</f>
        <v>0</v>
      </c>
      <c r="V405" s="89">
        <v>25</v>
      </c>
      <c r="W405" s="11">
        <f>IF(Tabelle132[[#This Row],[WAZ2]]&gt;39,1,Tabelle132[[#This Row],[WAZ2]]/39)/IF(Tabelle132[[#This Row],[SPLIT]]="YES",2,1)</f>
        <v>0.64102564102564108</v>
      </c>
      <c r="X405" s="93">
        <v>5110</v>
      </c>
      <c r="Y40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0.64102564102564108</v>
      </c>
      <c r="Z405" s="21" cm="1">
        <f t="array" ref="Z40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5110</v>
      </c>
      <c r="AA40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0.64102564102564108</v>
      </c>
      <c r="AB405" s="21" cm="1">
        <f t="array" ref="AB40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5110</v>
      </c>
      <c r="AC40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0.64102564102564108</v>
      </c>
      <c r="AD405" s="21" cm="1">
        <f t="array" ref="AD40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5110</v>
      </c>
      <c r="AE40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0.64102564102564108</v>
      </c>
      <c r="AF405" s="21" cm="1">
        <f t="array" ref="AF40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5110</v>
      </c>
      <c r="AG40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0.64102564102564108</v>
      </c>
      <c r="AH405" s="21" cm="1">
        <f t="array" ref="AH40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5110</v>
      </c>
      <c r="AI40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0.64102564102564108</v>
      </c>
      <c r="AJ405" s="21" cm="1">
        <f t="array" ref="AJ40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5110</v>
      </c>
      <c r="AK40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0.64102564102564108</v>
      </c>
      <c r="AL405" s="21" cm="1">
        <f t="array" ref="AL40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5110</v>
      </c>
      <c r="AM40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0.64102564102564108</v>
      </c>
      <c r="AN405" s="21" cm="1">
        <f t="array" ref="AN40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5110</v>
      </c>
      <c r="AO40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0.64102564102564108</v>
      </c>
      <c r="AP405" s="21" cm="1">
        <f t="array" ref="AP40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5110</v>
      </c>
      <c r="AQ40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0.64102564102564108</v>
      </c>
      <c r="AR405" s="21" cm="1">
        <f t="array" ref="AR40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5110</v>
      </c>
      <c r="AS40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0.64102564102564108</v>
      </c>
      <c r="AT405" s="21" cm="1">
        <f t="array" ref="AT40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5110</v>
      </c>
      <c r="AU40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0.64102564102564108</v>
      </c>
      <c r="AV405" s="21" cm="1">
        <f t="array" ref="AV40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5110</v>
      </c>
      <c r="AW40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05" s="41">
        <f>SUMIFS(Tabelle132[[#This Row],[FTE 01]:[SAL 12]],Tabelle132[[#Headers],[FTE 01]:[SAL 12]],"*" &amp; "SAL" &amp;"*")</f>
        <v>61320</v>
      </c>
    </row>
    <row r="406" spans="1:50" ht="20.100000000000001" customHeight="1" x14ac:dyDescent="0.25">
      <c r="A406" s="61" t="s">
        <v>475</v>
      </c>
      <c r="B406" s="113" t="s">
        <v>868</v>
      </c>
      <c r="C406" s="62" t="s">
        <v>53</v>
      </c>
      <c r="D406" s="107" t="s">
        <v>1216</v>
      </c>
      <c r="E406" s="108" t="s">
        <v>1216</v>
      </c>
      <c r="F406" s="63">
        <v>1054</v>
      </c>
      <c r="G406" s="111" t="str">
        <f>VLOOKUP(Tabelle132[[#This Row],[CC
(FIBU)]],INDEX!D:E,2,FALSE)</f>
        <v>Abteilung 12</v>
      </c>
      <c r="H406" s="117" t="s">
        <v>1376</v>
      </c>
      <c r="I406" s="64" t="s">
        <v>54</v>
      </c>
      <c r="J406" s="72">
        <v>42979</v>
      </c>
      <c r="K406" s="72"/>
      <c r="L406" s="73"/>
      <c r="M406" s="77">
        <v>2412</v>
      </c>
      <c r="N406" s="104" t="s">
        <v>1808</v>
      </c>
      <c r="O406" s="78">
        <v>42979</v>
      </c>
      <c r="P406" s="80"/>
      <c r="Q406" s="62" t="s">
        <v>55</v>
      </c>
      <c r="R406" s="5" t="str">
        <f ca="1">IF(Tabelle132[[#This Row],[STOPPED
ON]]&lt;&gt;"","STOPPED",IF(AND(Tabelle132[[#This Row],[ACT. VALID
TILL]]&lt;TODAY(),Tabelle132[[#This Row],[ACT. VALID
TILL]]&lt;&gt;""),"INACTIVE",IF(Tabelle132[[#This Row],[Employee]]="NN","RECRUITE",IF(Tabelle132[[#This Row],[ACT. VALID
FROM]]&gt;TODAY(),"INACTIVE","ACTIVE"))))</f>
        <v>ACTIVE</v>
      </c>
      <c r="S406" s="85"/>
      <c r="T406" s="85"/>
      <c r="U406" s="11">
        <f>COUNTIFS(Tabelle2[Function-
No.],Tabelle132[[#This Row],[FUNC.-NO]],Tabelle2[Pers-
No.],Tabelle132[[#This Row],[P-No.]])</f>
        <v>0</v>
      </c>
      <c r="V406" s="89">
        <v>39</v>
      </c>
      <c r="W406" s="11">
        <f>IF(Tabelle132[[#This Row],[WAZ2]]&gt;39,1,Tabelle132[[#This Row],[WAZ2]]/39)/IF(Tabelle132[[#This Row],[SPLIT]]="YES",2,1)</f>
        <v>1</v>
      </c>
      <c r="X406" s="93">
        <v>5086</v>
      </c>
      <c r="Y40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06" s="21" cm="1">
        <f t="array" ref="Z40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5086</v>
      </c>
      <c r="AA40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06" s="21" cm="1">
        <f t="array" ref="AB40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5086</v>
      </c>
      <c r="AC40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06" s="21" cm="1">
        <f t="array" ref="AD40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5086</v>
      </c>
      <c r="AE40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06" s="21" cm="1">
        <f t="array" ref="AF40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5086</v>
      </c>
      <c r="AG40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06" s="21" cm="1">
        <f t="array" ref="AH40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5086</v>
      </c>
      <c r="AI40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06" s="21" cm="1">
        <f t="array" ref="AJ40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5086</v>
      </c>
      <c r="AK40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06" s="21" cm="1">
        <f t="array" ref="AL40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5086</v>
      </c>
      <c r="AM40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06" s="21" cm="1">
        <f t="array" ref="AN40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5086</v>
      </c>
      <c r="AO40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06" s="21" cm="1">
        <f t="array" ref="AP40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5086</v>
      </c>
      <c r="AQ40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06" s="21" cm="1">
        <f t="array" ref="AR40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5086</v>
      </c>
      <c r="AS40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06" s="21" cm="1">
        <f t="array" ref="AT40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5086</v>
      </c>
      <c r="AU40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06" s="21" cm="1">
        <f t="array" ref="AV40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5086</v>
      </c>
      <c r="AW40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06" s="41">
        <f>SUMIFS(Tabelle132[[#This Row],[FTE 01]:[SAL 12]],Tabelle132[[#Headers],[FTE 01]:[SAL 12]],"*" &amp; "SAL" &amp;"*")</f>
        <v>61032</v>
      </c>
    </row>
    <row r="407" spans="1:50" ht="20.100000000000001" customHeight="1" x14ac:dyDescent="0.25">
      <c r="A407" s="61" t="s">
        <v>433</v>
      </c>
      <c r="B407" s="113" t="s">
        <v>1004</v>
      </c>
      <c r="C407" s="62" t="s">
        <v>53</v>
      </c>
      <c r="D407" s="107" t="s">
        <v>1216</v>
      </c>
      <c r="E407" s="108" t="s">
        <v>1216</v>
      </c>
      <c r="F407" s="63">
        <v>1054</v>
      </c>
      <c r="G407" s="111" t="str">
        <f>VLOOKUP(Tabelle132[[#This Row],[CC
(FIBU)]],INDEX!D:E,2,FALSE)</f>
        <v>Abteilung 12</v>
      </c>
      <c r="H407" s="117" t="s">
        <v>1293</v>
      </c>
      <c r="I407" s="64" t="s">
        <v>54</v>
      </c>
      <c r="J407" s="72">
        <v>42990</v>
      </c>
      <c r="K407" s="72"/>
      <c r="L407" s="73"/>
      <c r="M407" s="77">
        <v>2418</v>
      </c>
      <c r="N407" s="104" t="s">
        <v>1814</v>
      </c>
      <c r="O407" s="78">
        <v>42990</v>
      </c>
      <c r="P407" s="80"/>
      <c r="Q407" s="62" t="s">
        <v>55</v>
      </c>
      <c r="R407" s="5" t="str">
        <f ca="1">IF(Tabelle132[[#This Row],[STOPPED
ON]]&lt;&gt;"","STOPPED",IF(AND(Tabelle132[[#This Row],[ACT. VALID
TILL]]&lt;TODAY(),Tabelle132[[#This Row],[ACT. VALID
TILL]]&lt;&gt;""),"INACTIVE",IF(Tabelle132[[#This Row],[Employee]]="NN","RECRUITE",IF(Tabelle132[[#This Row],[ACT. VALID
FROM]]&gt;TODAY(),"INACTIVE","ACTIVE"))))</f>
        <v>ACTIVE</v>
      </c>
      <c r="S407" s="85"/>
      <c r="T407" s="85"/>
      <c r="U407" s="11">
        <f>COUNTIFS(Tabelle2[Function-
No.],Tabelle132[[#This Row],[FUNC.-NO]],Tabelle2[Pers-
No.],Tabelle132[[#This Row],[P-No.]])</f>
        <v>0</v>
      </c>
      <c r="V407" s="89">
        <v>16</v>
      </c>
      <c r="W407" s="11">
        <f>IF(Tabelle132[[#This Row],[WAZ2]]&gt;39,1,Tabelle132[[#This Row],[WAZ2]]/39)/IF(Tabelle132[[#This Row],[SPLIT]]="YES",2,1)</f>
        <v>0.41025641025641024</v>
      </c>
      <c r="X407" s="93">
        <v>5050</v>
      </c>
      <c r="Y40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0.41025641025641024</v>
      </c>
      <c r="Z407" s="21" cm="1">
        <f t="array" ref="Z40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5050</v>
      </c>
      <c r="AA40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0.41025641025641024</v>
      </c>
      <c r="AB407" s="21" cm="1">
        <f t="array" ref="AB40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5050</v>
      </c>
      <c r="AC40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0.41025641025641024</v>
      </c>
      <c r="AD407" s="21" cm="1">
        <f t="array" ref="AD40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5050</v>
      </c>
      <c r="AE40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0.41025641025641024</v>
      </c>
      <c r="AF407" s="21" cm="1">
        <f t="array" ref="AF40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5050</v>
      </c>
      <c r="AG40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0.41025641025641024</v>
      </c>
      <c r="AH407" s="21" cm="1">
        <f t="array" ref="AH40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5050</v>
      </c>
      <c r="AI40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0.41025641025641024</v>
      </c>
      <c r="AJ407" s="21" cm="1">
        <f t="array" ref="AJ40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5050</v>
      </c>
      <c r="AK40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0.41025641025641024</v>
      </c>
      <c r="AL407" s="21" cm="1">
        <f t="array" ref="AL40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5050</v>
      </c>
      <c r="AM40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0.41025641025641024</v>
      </c>
      <c r="AN407" s="21" cm="1">
        <f t="array" ref="AN40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5050</v>
      </c>
      <c r="AO40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0.41025641025641024</v>
      </c>
      <c r="AP407" s="21" cm="1">
        <f t="array" ref="AP40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5050</v>
      </c>
      <c r="AQ40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0.41025641025641024</v>
      </c>
      <c r="AR407" s="21" cm="1">
        <f t="array" ref="AR40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5050</v>
      </c>
      <c r="AS40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0.41025641025641024</v>
      </c>
      <c r="AT407" s="21" cm="1">
        <f t="array" ref="AT40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5050</v>
      </c>
      <c r="AU40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0.41025641025641024</v>
      </c>
      <c r="AV407" s="21" cm="1">
        <f t="array" ref="AV40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5050</v>
      </c>
      <c r="AW40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07" s="41">
        <f>SUMIFS(Tabelle132[[#This Row],[FTE 01]:[SAL 12]],Tabelle132[[#Headers],[FTE 01]:[SAL 12]],"*" &amp; "SAL" &amp;"*")</f>
        <v>60600</v>
      </c>
    </row>
    <row r="408" spans="1:50" ht="20.100000000000001" customHeight="1" x14ac:dyDescent="0.25">
      <c r="A408" s="61" t="s">
        <v>422</v>
      </c>
      <c r="B408" s="113" t="s">
        <v>868</v>
      </c>
      <c r="C408" s="62" t="s">
        <v>53</v>
      </c>
      <c r="D408" s="107" t="s">
        <v>1216</v>
      </c>
      <c r="E408" s="108" t="s">
        <v>1216</v>
      </c>
      <c r="F408" s="63">
        <v>1054</v>
      </c>
      <c r="G408" s="111" t="str">
        <f>VLOOKUP(Tabelle132[[#This Row],[CC
(FIBU)]],INDEX!D:E,2,FALSE)</f>
        <v>Abteilung 12</v>
      </c>
      <c r="H408" s="117" t="s">
        <v>1376</v>
      </c>
      <c r="I408" s="64" t="s">
        <v>54</v>
      </c>
      <c r="J408" s="72">
        <v>43160</v>
      </c>
      <c r="K408" s="72"/>
      <c r="L408" s="73"/>
      <c r="M408" s="77">
        <v>2458</v>
      </c>
      <c r="N408" s="104" t="s">
        <v>1854</v>
      </c>
      <c r="O408" s="78">
        <v>43160</v>
      </c>
      <c r="P408" s="80"/>
      <c r="Q408" s="62" t="s">
        <v>55</v>
      </c>
      <c r="R408" s="5" t="str">
        <f ca="1">IF(Tabelle132[[#This Row],[STOPPED
ON]]&lt;&gt;"","STOPPED",IF(AND(Tabelle132[[#This Row],[ACT. VALID
TILL]]&lt;TODAY(),Tabelle132[[#This Row],[ACT. VALID
TILL]]&lt;&gt;""),"INACTIVE",IF(Tabelle132[[#This Row],[Employee]]="NN","RECRUITE",IF(Tabelle132[[#This Row],[ACT. VALID
FROM]]&gt;TODAY(),"INACTIVE","ACTIVE"))))</f>
        <v>ACTIVE</v>
      </c>
      <c r="S408" s="85"/>
      <c r="T408" s="85"/>
      <c r="U408" s="11">
        <f>COUNTIFS(Tabelle2[Function-
No.],Tabelle132[[#This Row],[FUNC.-NO]],Tabelle2[Pers-
No.],Tabelle132[[#This Row],[P-No.]])</f>
        <v>0</v>
      </c>
      <c r="V408" s="89">
        <v>39</v>
      </c>
      <c r="W408" s="11">
        <f>IF(Tabelle132[[#This Row],[WAZ2]]&gt;39,1,Tabelle132[[#This Row],[WAZ2]]/39)/IF(Tabelle132[[#This Row],[SPLIT]]="YES",2,1)</f>
        <v>1</v>
      </c>
      <c r="X408" s="93">
        <v>5273</v>
      </c>
      <c r="Y40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08" s="21" cm="1">
        <f t="array" ref="Z40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5273</v>
      </c>
      <c r="AA40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08" s="21" cm="1">
        <f t="array" ref="AB40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5273</v>
      </c>
      <c r="AC40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08" s="21" cm="1">
        <f t="array" ref="AD40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5273</v>
      </c>
      <c r="AE40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08" s="21" cm="1">
        <f t="array" ref="AF40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5273</v>
      </c>
      <c r="AG40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08" s="21" cm="1">
        <f t="array" ref="AH40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5273</v>
      </c>
      <c r="AI40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08" s="21" cm="1">
        <f t="array" ref="AJ40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5273</v>
      </c>
      <c r="AK40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08" s="21" cm="1">
        <f t="array" ref="AL40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5273</v>
      </c>
      <c r="AM40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08" s="21" cm="1">
        <f t="array" ref="AN40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5273</v>
      </c>
      <c r="AO40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08" s="21" cm="1">
        <f t="array" ref="AP40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5273</v>
      </c>
      <c r="AQ40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08" s="21" cm="1">
        <f t="array" ref="AR40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5273</v>
      </c>
      <c r="AS40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08" s="21" cm="1">
        <f t="array" ref="AT40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5273</v>
      </c>
      <c r="AU40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08" s="21" cm="1">
        <f t="array" ref="AV40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5273</v>
      </c>
      <c r="AW40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08" s="41">
        <f>SUMIFS(Tabelle132[[#This Row],[FTE 01]:[SAL 12]],Tabelle132[[#Headers],[FTE 01]:[SAL 12]],"*" &amp; "SAL" &amp;"*")</f>
        <v>63276</v>
      </c>
    </row>
    <row r="409" spans="1:50" ht="20.100000000000001" customHeight="1" x14ac:dyDescent="0.25">
      <c r="A409" s="61" t="s">
        <v>438</v>
      </c>
      <c r="B409" s="114" t="s">
        <v>994</v>
      </c>
      <c r="C409" s="62" t="s">
        <v>53</v>
      </c>
      <c r="D409" s="107" t="s">
        <v>1216</v>
      </c>
      <c r="E409" s="108" t="s">
        <v>1216</v>
      </c>
      <c r="F409" s="63">
        <v>1054</v>
      </c>
      <c r="G409" s="111" t="str">
        <f>VLOOKUP(Tabelle132[[#This Row],[CC
(FIBU)]],INDEX!D:E,2,FALSE)</f>
        <v>Abteilung 12</v>
      </c>
      <c r="H409" s="117" t="s">
        <v>1376</v>
      </c>
      <c r="I409" s="71" t="s">
        <v>54</v>
      </c>
      <c r="J409" s="72">
        <v>44440</v>
      </c>
      <c r="K409" s="72"/>
      <c r="L409" s="73"/>
      <c r="M409" s="77">
        <v>2476</v>
      </c>
      <c r="N409" s="104" t="s">
        <v>1872</v>
      </c>
      <c r="O409" s="78">
        <v>43235</v>
      </c>
      <c r="P409" s="80"/>
      <c r="Q409" s="62" t="s">
        <v>55</v>
      </c>
      <c r="R409" s="5" t="str">
        <f ca="1">IF(Tabelle132[[#This Row],[STOPPED
ON]]&lt;&gt;"","STOPPED",IF(AND(Tabelle132[[#This Row],[ACT. VALID
TILL]]&lt;TODAY(),Tabelle132[[#This Row],[ACT. VALID
TILL]]&lt;&gt;""),"INACTIVE",IF(Tabelle132[[#This Row],[Employee]]="NN","RECRUITE",IF(Tabelle132[[#This Row],[ACT. VALID
FROM]]&gt;TODAY(),"INACTIVE","ACTIVE"))))</f>
        <v>INACTIVE</v>
      </c>
      <c r="S409" s="85"/>
      <c r="T409" s="85"/>
      <c r="U409" s="11">
        <f>COUNTIFS(Tabelle2[Function-
No.],Tabelle132[[#This Row],[FUNC.-NO]],Tabelle2[Pers-
No.],Tabelle132[[#This Row],[P-No.]])</f>
        <v>0</v>
      </c>
      <c r="V409" s="89">
        <v>39</v>
      </c>
      <c r="W409" s="11">
        <f>IF(Tabelle132[[#This Row],[WAZ2]]&gt;39,1,Tabelle132[[#This Row],[WAZ2]]/39)/IF(Tabelle132[[#This Row],[SPLIT]]="YES",2,1)</f>
        <v>1</v>
      </c>
      <c r="X409" s="93">
        <v>5303</v>
      </c>
      <c r="Y40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409" s="21" cm="1">
        <f t="array" ref="Z40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40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409" s="21" cm="1">
        <f t="array" ref="AB40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40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09" s="21" cm="1">
        <f t="array" ref="AD40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0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09" s="21" cm="1">
        <f t="array" ref="AF40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0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409" s="21" cm="1">
        <f t="array" ref="AH40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0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09" s="21" cm="1">
        <f t="array" ref="AJ40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5303</v>
      </c>
      <c r="AK40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09" s="21" cm="1">
        <f t="array" ref="AL40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5303</v>
      </c>
      <c r="AM40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09" s="21" cm="1">
        <f t="array" ref="AN40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5303</v>
      </c>
      <c r="AO40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09" s="21" cm="1">
        <f t="array" ref="AP40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5303</v>
      </c>
      <c r="AQ40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09" s="21" cm="1">
        <f t="array" ref="AR40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5303</v>
      </c>
      <c r="AS40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09" s="21" cm="1">
        <f t="array" ref="AT40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5303</v>
      </c>
      <c r="AU40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09" s="21" cm="1">
        <f t="array" ref="AV40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5303</v>
      </c>
      <c r="AW40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09" s="41">
        <f>SUMIFS(Tabelle132[[#This Row],[FTE 01]:[SAL 12]],Tabelle132[[#Headers],[FTE 01]:[SAL 12]],"*" &amp; "SAL" &amp;"*")</f>
        <v>37121</v>
      </c>
    </row>
    <row r="410" spans="1:50" ht="20.100000000000001" customHeight="1" x14ac:dyDescent="0.25">
      <c r="A410" s="61" t="s">
        <v>423</v>
      </c>
      <c r="B410" s="113" t="s">
        <v>868</v>
      </c>
      <c r="C410" s="62" t="s">
        <v>53</v>
      </c>
      <c r="D410" s="107" t="s">
        <v>1216</v>
      </c>
      <c r="E410" s="108" t="s">
        <v>1216</v>
      </c>
      <c r="F410" s="63">
        <v>1054</v>
      </c>
      <c r="G410" s="111" t="str">
        <f>VLOOKUP(Tabelle132[[#This Row],[CC
(FIBU)]],INDEX!D:E,2,FALSE)</f>
        <v>Abteilung 12</v>
      </c>
      <c r="H410" s="117" t="s">
        <v>1376</v>
      </c>
      <c r="I410" s="64" t="s">
        <v>54</v>
      </c>
      <c r="J410" s="72">
        <v>43374</v>
      </c>
      <c r="K410" s="72">
        <v>44334</v>
      </c>
      <c r="L410" s="73"/>
      <c r="M410" s="77">
        <v>2527</v>
      </c>
      <c r="N410" s="104" t="s">
        <v>1923</v>
      </c>
      <c r="O410" s="78">
        <v>43374</v>
      </c>
      <c r="P410" s="80">
        <v>44334</v>
      </c>
      <c r="Q410" s="62" t="s">
        <v>55</v>
      </c>
      <c r="R410" s="5" t="str">
        <f ca="1">IF(Tabelle132[[#This Row],[STOPPED
ON]]&lt;&gt;"","STOPPED",IF(AND(Tabelle132[[#This Row],[ACT. VALID
TILL]]&lt;TODAY(),Tabelle132[[#This Row],[ACT. VALID
TILL]]&lt;&gt;""),"INACTIVE",IF(Tabelle132[[#This Row],[Employee]]="NN","RECRUITE",IF(Tabelle132[[#This Row],[ACT. VALID
FROM]]&gt;TODAY(),"INACTIVE","ACTIVE"))))</f>
        <v>INACTIVE</v>
      </c>
      <c r="S410" s="85"/>
      <c r="T410" s="85"/>
      <c r="U410" s="11">
        <f>COUNTIFS(Tabelle2[Function-
No.],Tabelle132[[#This Row],[FUNC.-NO]],Tabelle2[Pers-
No.],Tabelle132[[#This Row],[P-No.]])</f>
        <v>0</v>
      </c>
      <c r="V410" s="89">
        <v>39</v>
      </c>
      <c r="W410" s="11">
        <f>IF(Tabelle132[[#This Row],[WAZ2]]&gt;39,1,Tabelle132[[#This Row],[WAZ2]]/39)/IF(Tabelle132[[#This Row],[SPLIT]]="YES",2,1)</f>
        <v>1</v>
      </c>
      <c r="X410" s="93">
        <v>5461</v>
      </c>
      <c r="Y41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10" s="21" cm="1">
        <f t="array" ref="Z41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5461</v>
      </c>
      <c r="AA41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410" s="21" cm="1">
        <f t="array" ref="AB41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41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10" s="21" cm="1">
        <f t="array" ref="AD41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1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10" s="21" cm="1">
        <f t="array" ref="AF41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1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410" s="21" cm="1">
        <f t="array" ref="AH41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1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410" s="21" cm="1">
        <f t="array" ref="AJ41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1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410" s="21" cm="1">
        <f t="array" ref="AL41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1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410" s="21" cm="1">
        <f t="array" ref="AN41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41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410" s="21" cm="1">
        <f t="array" ref="AP41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41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410" s="21" cm="1">
        <f t="array" ref="AR41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41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410" s="21" cm="1">
        <f t="array" ref="AT41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41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410" s="21" cm="1">
        <f t="array" ref="AV41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41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10" s="41">
        <f>SUMIFS(Tabelle132[[#This Row],[FTE 01]:[SAL 12]],Tabelle132[[#Headers],[FTE 01]:[SAL 12]],"*" &amp; "SAL" &amp;"*")</f>
        <v>5461</v>
      </c>
    </row>
    <row r="411" spans="1:50" ht="20.100000000000001" customHeight="1" x14ac:dyDescent="0.25">
      <c r="A411" s="61" t="s">
        <v>431</v>
      </c>
      <c r="B411" s="113" t="s">
        <v>916</v>
      </c>
      <c r="C411" s="62" t="s">
        <v>53</v>
      </c>
      <c r="D411" s="107" t="s">
        <v>1216</v>
      </c>
      <c r="E411" s="108" t="s">
        <v>1216</v>
      </c>
      <c r="F411" s="63">
        <v>1054</v>
      </c>
      <c r="G411" s="111" t="str">
        <f>VLOOKUP(Tabelle132[[#This Row],[CC
(FIBU)]],INDEX!D:E,2,FALSE)</f>
        <v>Abteilung 12</v>
      </c>
      <c r="H411" s="117" t="s">
        <v>1355</v>
      </c>
      <c r="I411" s="64" t="s">
        <v>54</v>
      </c>
      <c r="J411" s="72">
        <v>43374</v>
      </c>
      <c r="K411" s="72"/>
      <c r="L411" s="73"/>
      <c r="M411" s="77">
        <v>2529</v>
      </c>
      <c r="N411" s="104" t="s">
        <v>1925</v>
      </c>
      <c r="O411" s="78">
        <v>43374</v>
      </c>
      <c r="P411" s="80"/>
      <c r="Q411" s="62" t="s">
        <v>55</v>
      </c>
      <c r="R411" s="5" t="str">
        <f ca="1">IF(Tabelle132[[#This Row],[STOPPED
ON]]&lt;&gt;"","STOPPED",IF(AND(Tabelle132[[#This Row],[ACT. VALID
TILL]]&lt;TODAY(),Tabelle132[[#This Row],[ACT. VALID
TILL]]&lt;&gt;""),"INACTIVE",IF(Tabelle132[[#This Row],[Employee]]="NN","RECRUITE",IF(Tabelle132[[#This Row],[ACT. VALID
FROM]]&gt;TODAY(),"INACTIVE","ACTIVE"))))</f>
        <v>ACTIVE</v>
      </c>
      <c r="S411" s="85"/>
      <c r="T411" s="85"/>
      <c r="U411" s="11">
        <f>COUNTIFS(Tabelle2[Function-
No.],Tabelle132[[#This Row],[FUNC.-NO]],Tabelle2[Pers-
No.],Tabelle132[[#This Row],[P-No.]])</f>
        <v>0</v>
      </c>
      <c r="V411" s="89">
        <v>39</v>
      </c>
      <c r="W411" s="11">
        <f>IF(Tabelle132[[#This Row],[WAZ2]]&gt;39,1,Tabelle132[[#This Row],[WAZ2]]/39)/IF(Tabelle132[[#This Row],[SPLIT]]="YES",2,1)</f>
        <v>1</v>
      </c>
      <c r="X411" s="93">
        <v>5441</v>
      </c>
      <c r="Y41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11" s="21" cm="1">
        <f t="array" ref="Z41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5441</v>
      </c>
      <c r="AA41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11" s="21" cm="1">
        <f t="array" ref="AB41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5441</v>
      </c>
      <c r="AC41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11" s="21" cm="1">
        <f t="array" ref="AD41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5441</v>
      </c>
      <c r="AE41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11" s="21" cm="1">
        <f t="array" ref="AF41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5441</v>
      </c>
      <c r="AG41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11" s="21" cm="1">
        <f t="array" ref="AH41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5441</v>
      </c>
      <c r="AI41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11" s="21" cm="1">
        <f t="array" ref="AJ41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5441</v>
      </c>
      <c r="AK41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11" s="21" cm="1">
        <f t="array" ref="AL41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5441</v>
      </c>
      <c r="AM41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11" s="21" cm="1">
        <f t="array" ref="AN41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5441</v>
      </c>
      <c r="AO41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11" s="21" cm="1">
        <f t="array" ref="AP41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5441</v>
      </c>
      <c r="AQ41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11" s="21" cm="1">
        <f t="array" ref="AR41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5441</v>
      </c>
      <c r="AS41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11" s="21" cm="1">
        <f t="array" ref="AT41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5441</v>
      </c>
      <c r="AU41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11" s="21" cm="1">
        <f t="array" ref="AV41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5441</v>
      </c>
      <c r="AW41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11" s="41">
        <f>SUMIFS(Tabelle132[[#This Row],[FTE 01]:[SAL 12]],Tabelle132[[#Headers],[FTE 01]:[SAL 12]],"*" &amp; "SAL" &amp;"*")</f>
        <v>65292</v>
      </c>
    </row>
    <row r="412" spans="1:50" ht="20.100000000000001" customHeight="1" x14ac:dyDescent="0.25">
      <c r="A412" s="61" t="s">
        <v>427</v>
      </c>
      <c r="B412" s="113" t="s">
        <v>873</v>
      </c>
      <c r="C412" s="62" t="s">
        <v>53</v>
      </c>
      <c r="D412" s="107" t="s">
        <v>1216</v>
      </c>
      <c r="E412" s="108" t="s">
        <v>1216</v>
      </c>
      <c r="F412" s="63">
        <v>1054</v>
      </c>
      <c r="G412" s="111" t="str">
        <f>VLOOKUP(Tabelle132[[#This Row],[CC
(FIBU)]],INDEX!D:E,2,FALSE)</f>
        <v>Abteilung 12</v>
      </c>
      <c r="H412" s="117" t="s">
        <v>1376</v>
      </c>
      <c r="I412" s="64" t="s">
        <v>54</v>
      </c>
      <c r="J412" s="72">
        <v>43739</v>
      </c>
      <c r="K412" s="72"/>
      <c r="L412" s="73"/>
      <c r="M412" s="77">
        <v>2614</v>
      </c>
      <c r="N412" s="104" t="s">
        <v>2010</v>
      </c>
      <c r="O412" s="78">
        <v>43739</v>
      </c>
      <c r="P412" s="80"/>
      <c r="Q412" s="62" t="s">
        <v>55</v>
      </c>
      <c r="R412" s="5" t="str">
        <f ca="1">IF(Tabelle132[[#This Row],[STOPPED
ON]]&lt;&gt;"","STOPPED",IF(AND(Tabelle132[[#This Row],[ACT. VALID
TILL]]&lt;TODAY(),Tabelle132[[#This Row],[ACT. VALID
TILL]]&lt;&gt;""),"INACTIVE",IF(Tabelle132[[#This Row],[Employee]]="NN","RECRUITE",IF(Tabelle132[[#This Row],[ACT. VALID
FROM]]&gt;TODAY(),"INACTIVE","ACTIVE"))))</f>
        <v>ACTIVE</v>
      </c>
      <c r="S412" s="85"/>
      <c r="T412" s="85"/>
      <c r="U412" s="11">
        <f>COUNTIFS(Tabelle2[Function-
No.],Tabelle132[[#This Row],[FUNC.-NO]],Tabelle2[Pers-
No.],Tabelle132[[#This Row],[P-No.]])</f>
        <v>0</v>
      </c>
      <c r="V412" s="89">
        <v>15</v>
      </c>
      <c r="W412" s="11">
        <f>IF(Tabelle132[[#This Row],[WAZ2]]&gt;39,1,Tabelle132[[#This Row],[WAZ2]]/39)/IF(Tabelle132[[#This Row],[SPLIT]]="YES",2,1)</f>
        <v>0.38461538461538464</v>
      </c>
      <c r="X412" s="93">
        <v>5002</v>
      </c>
      <c r="Y41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0.38461538461538464</v>
      </c>
      <c r="Z412" s="21" cm="1">
        <f t="array" ref="Z41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5002</v>
      </c>
      <c r="AA41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0.38461538461538464</v>
      </c>
      <c r="AB412" s="21" cm="1">
        <f t="array" ref="AB41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5002</v>
      </c>
      <c r="AC41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0.38461538461538464</v>
      </c>
      <c r="AD412" s="21" cm="1">
        <f t="array" ref="AD41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5002</v>
      </c>
      <c r="AE41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0.38461538461538464</v>
      </c>
      <c r="AF412" s="21" cm="1">
        <f t="array" ref="AF41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5002</v>
      </c>
      <c r="AG41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0.38461538461538464</v>
      </c>
      <c r="AH412" s="21" cm="1">
        <f t="array" ref="AH41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5002</v>
      </c>
      <c r="AI41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0.38461538461538464</v>
      </c>
      <c r="AJ412" s="21" cm="1">
        <f t="array" ref="AJ41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5002</v>
      </c>
      <c r="AK41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0.38461538461538464</v>
      </c>
      <c r="AL412" s="21" cm="1">
        <f t="array" ref="AL41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5002</v>
      </c>
      <c r="AM41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0.38461538461538464</v>
      </c>
      <c r="AN412" s="21" cm="1">
        <f t="array" ref="AN41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5002</v>
      </c>
      <c r="AO41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0.38461538461538464</v>
      </c>
      <c r="AP412" s="21" cm="1">
        <f t="array" ref="AP41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5002</v>
      </c>
      <c r="AQ41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0.38461538461538464</v>
      </c>
      <c r="AR412" s="21" cm="1">
        <f t="array" ref="AR41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5002</v>
      </c>
      <c r="AS41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0.38461538461538464</v>
      </c>
      <c r="AT412" s="21" cm="1">
        <f t="array" ref="AT41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5002</v>
      </c>
      <c r="AU41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0.38461538461538464</v>
      </c>
      <c r="AV412" s="21" cm="1">
        <f t="array" ref="AV41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5002</v>
      </c>
      <c r="AW41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12" s="41">
        <f>SUMIFS(Tabelle132[[#This Row],[FTE 01]:[SAL 12]],Tabelle132[[#Headers],[FTE 01]:[SAL 12]],"*" &amp; "SAL" &amp;"*")</f>
        <v>60024</v>
      </c>
    </row>
    <row r="413" spans="1:50" ht="20.100000000000001" customHeight="1" x14ac:dyDescent="0.25">
      <c r="A413" s="61" t="s">
        <v>428</v>
      </c>
      <c r="B413" s="113" t="s">
        <v>868</v>
      </c>
      <c r="C413" s="62" t="s">
        <v>53</v>
      </c>
      <c r="D413" s="107" t="s">
        <v>1216</v>
      </c>
      <c r="E413" s="108" t="s">
        <v>1216</v>
      </c>
      <c r="F413" s="63">
        <v>1054</v>
      </c>
      <c r="G413" s="111" t="str">
        <f>VLOOKUP(Tabelle132[[#This Row],[CC
(FIBU)]],INDEX!D:E,2,FALSE)</f>
        <v>Abteilung 12</v>
      </c>
      <c r="H413" s="117" t="s">
        <v>1376</v>
      </c>
      <c r="I413" s="64" t="s">
        <v>54</v>
      </c>
      <c r="J413" s="72">
        <v>44287</v>
      </c>
      <c r="K413" s="72"/>
      <c r="L413" s="73"/>
      <c r="M413" s="77">
        <v>2709</v>
      </c>
      <c r="N413" s="104" t="s">
        <v>2105</v>
      </c>
      <c r="O413" s="78">
        <v>44287</v>
      </c>
      <c r="P413" s="80"/>
      <c r="Q413" s="62" t="s">
        <v>55</v>
      </c>
      <c r="R413" s="5" t="str">
        <f ca="1">IF(Tabelle132[[#This Row],[STOPPED
ON]]&lt;&gt;"","STOPPED",IF(AND(Tabelle132[[#This Row],[ACT. VALID
TILL]]&lt;TODAY(),Tabelle132[[#This Row],[ACT. VALID
TILL]]&lt;&gt;""),"INACTIVE",IF(Tabelle132[[#This Row],[Employee]]="NN","RECRUITE",IF(Tabelle132[[#This Row],[ACT. VALID
FROM]]&gt;TODAY(),"INACTIVE","ACTIVE"))))</f>
        <v>ACTIVE</v>
      </c>
      <c r="S413" s="85"/>
      <c r="T413" s="85"/>
      <c r="U413" s="11">
        <f>COUNTIFS(Tabelle2[Function-
No.],Tabelle132[[#This Row],[FUNC.-NO]],Tabelle2[Pers-
No.],Tabelle132[[#This Row],[P-No.]])</f>
        <v>0</v>
      </c>
      <c r="V413" s="89">
        <v>39</v>
      </c>
      <c r="W413" s="11">
        <f>IF(Tabelle132[[#This Row],[WAZ2]]&gt;39,1,Tabelle132[[#This Row],[WAZ2]]/39)/IF(Tabelle132[[#This Row],[SPLIT]]="YES",2,1)</f>
        <v>1</v>
      </c>
      <c r="X413" s="93">
        <v>5408</v>
      </c>
      <c r="Y41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13" s="21" cm="1">
        <f t="array" ref="Z41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5408</v>
      </c>
      <c r="AA41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13" s="21" cm="1">
        <f t="array" ref="AB41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5408</v>
      </c>
      <c r="AC41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13" s="21" cm="1">
        <f t="array" ref="AD41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5408</v>
      </c>
      <c r="AE41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13" s="21" cm="1">
        <f t="array" ref="AF41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5408</v>
      </c>
      <c r="AG41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13" s="21" cm="1">
        <f t="array" ref="AH41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5408</v>
      </c>
      <c r="AI41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13" s="21" cm="1">
        <f t="array" ref="AJ41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5408</v>
      </c>
      <c r="AK41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13" s="21" cm="1">
        <f t="array" ref="AL41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5408</v>
      </c>
      <c r="AM41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13" s="21" cm="1">
        <f t="array" ref="AN41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5408</v>
      </c>
      <c r="AO41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13" s="21" cm="1">
        <f t="array" ref="AP41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5408</v>
      </c>
      <c r="AQ41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13" s="21" cm="1">
        <f t="array" ref="AR41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5408</v>
      </c>
      <c r="AS41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13" s="21" cm="1">
        <f t="array" ref="AT41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5408</v>
      </c>
      <c r="AU41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13" s="21" cm="1">
        <f t="array" ref="AV41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5408</v>
      </c>
      <c r="AW41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13" s="41">
        <f>SUMIFS(Tabelle132[[#This Row],[FTE 01]:[SAL 12]],Tabelle132[[#Headers],[FTE 01]:[SAL 12]],"*" &amp; "SAL" &amp;"*")</f>
        <v>64896</v>
      </c>
    </row>
    <row r="414" spans="1:50" ht="20.100000000000001" customHeight="1" x14ac:dyDescent="0.25">
      <c r="A414" s="61" t="s">
        <v>434</v>
      </c>
      <c r="B414" s="113" t="s">
        <v>1005</v>
      </c>
      <c r="C414" s="62" t="s">
        <v>53</v>
      </c>
      <c r="D414" s="107" t="s">
        <v>1216</v>
      </c>
      <c r="E414" s="108" t="s">
        <v>1216</v>
      </c>
      <c r="F414" s="63">
        <v>1054</v>
      </c>
      <c r="G414" s="111" t="str">
        <f>VLOOKUP(Tabelle132[[#This Row],[CC
(FIBU)]],INDEX!D:E,2,FALSE)</f>
        <v>Abteilung 12</v>
      </c>
      <c r="H414" s="117" t="s">
        <v>1293</v>
      </c>
      <c r="I414" s="64" t="s">
        <v>54</v>
      </c>
      <c r="J414" s="72">
        <v>44287</v>
      </c>
      <c r="K414" s="72"/>
      <c r="L414" s="73"/>
      <c r="M414" s="77">
        <v>2712</v>
      </c>
      <c r="N414" s="104" t="s">
        <v>2108</v>
      </c>
      <c r="O414" s="78">
        <v>44287</v>
      </c>
      <c r="P414" s="80"/>
      <c r="Q414" s="62" t="s">
        <v>55</v>
      </c>
      <c r="R414" s="5" t="str">
        <f ca="1">IF(Tabelle132[[#This Row],[STOPPED
ON]]&lt;&gt;"","STOPPED",IF(AND(Tabelle132[[#This Row],[ACT. VALID
TILL]]&lt;TODAY(),Tabelle132[[#This Row],[ACT. VALID
TILL]]&lt;&gt;""),"INACTIVE",IF(Tabelle132[[#This Row],[Employee]]="NN","RECRUITE",IF(Tabelle132[[#This Row],[ACT. VALID
FROM]]&gt;TODAY(),"INACTIVE","ACTIVE"))))</f>
        <v>ACTIVE</v>
      </c>
      <c r="S414" s="85"/>
      <c r="T414" s="85"/>
      <c r="U414" s="11">
        <f>COUNTIFS(Tabelle2[Function-
No.],Tabelle132[[#This Row],[FUNC.-NO]],Tabelle2[Pers-
No.],Tabelle132[[#This Row],[P-No.]])</f>
        <v>0</v>
      </c>
      <c r="V414" s="89">
        <v>39</v>
      </c>
      <c r="W414" s="11">
        <f>IF(Tabelle132[[#This Row],[WAZ2]]&gt;39,1,Tabelle132[[#This Row],[WAZ2]]/39)/IF(Tabelle132[[#This Row],[SPLIT]]="YES",2,1)</f>
        <v>1</v>
      </c>
      <c r="X414" s="93">
        <v>5358</v>
      </c>
      <c r="Y41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14" s="21" cm="1">
        <f t="array" ref="Z41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5358</v>
      </c>
      <c r="AA41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14" s="21" cm="1">
        <f t="array" ref="AB41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5358</v>
      </c>
      <c r="AC41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14" s="21" cm="1">
        <f t="array" ref="AD41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5358</v>
      </c>
      <c r="AE41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14" s="21" cm="1">
        <f t="array" ref="AF41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5358</v>
      </c>
      <c r="AG41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14" s="21" cm="1">
        <f t="array" ref="AH41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5358</v>
      </c>
      <c r="AI41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14" s="21" cm="1">
        <f t="array" ref="AJ41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5358</v>
      </c>
      <c r="AK41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14" s="21" cm="1">
        <f t="array" ref="AL41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5358</v>
      </c>
      <c r="AM41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14" s="21" cm="1">
        <f t="array" ref="AN41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5358</v>
      </c>
      <c r="AO41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14" s="21" cm="1">
        <f t="array" ref="AP41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5358</v>
      </c>
      <c r="AQ41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14" s="21" cm="1">
        <f t="array" ref="AR41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5358</v>
      </c>
      <c r="AS41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14" s="21" cm="1">
        <f t="array" ref="AT41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5358</v>
      </c>
      <c r="AU41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14" s="21" cm="1">
        <f t="array" ref="AV41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5358</v>
      </c>
      <c r="AW41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14" s="41">
        <f>SUMIFS(Tabelle132[[#This Row],[FTE 01]:[SAL 12]],Tabelle132[[#Headers],[FTE 01]:[SAL 12]],"*" &amp; "SAL" &amp;"*")</f>
        <v>64296</v>
      </c>
    </row>
    <row r="415" spans="1:50" ht="20.100000000000001" customHeight="1" x14ac:dyDescent="0.25">
      <c r="A415" s="61" t="s">
        <v>423</v>
      </c>
      <c r="B415" s="114" t="s">
        <v>868</v>
      </c>
      <c r="C415" s="62" t="s">
        <v>53</v>
      </c>
      <c r="D415" s="107" t="s">
        <v>1216</v>
      </c>
      <c r="E415" s="108" t="s">
        <v>1216</v>
      </c>
      <c r="F415" s="63">
        <v>1054</v>
      </c>
      <c r="G415" s="111" t="str">
        <f>VLOOKUP(Tabelle132[[#This Row],[CC
(FIBU)]],INDEX!D:E,2,FALSE)</f>
        <v>Abteilung 12</v>
      </c>
      <c r="H415" s="117" t="s">
        <v>1376</v>
      </c>
      <c r="I415" s="71" t="s">
        <v>54</v>
      </c>
      <c r="J415" s="72">
        <v>44378</v>
      </c>
      <c r="K415" s="72"/>
      <c r="L415" s="73"/>
      <c r="M415" s="77" t="s">
        <v>239</v>
      </c>
      <c r="N415" s="104" t="s">
        <v>240</v>
      </c>
      <c r="O415" s="78">
        <v>44378</v>
      </c>
      <c r="P415" s="80"/>
      <c r="Q415" s="62" t="s">
        <v>55</v>
      </c>
      <c r="R415" s="5" t="str">
        <f ca="1">IF(Tabelle132[[#This Row],[STOPPED
ON]]&lt;&gt;"","STOPPED",IF(AND(Tabelle132[[#This Row],[ACT. VALID
TILL]]&lt;TODAY(),Tabelle132[[#This Row],[ACT. VALID
TILL]]&lt;&gt;""),"INACTIVE",IF(Tabelle132[[#This Row],[Employee]]="NN","RECRUITE",IF(Tabelle132[[#This Row],[ACT. VALID
FROM]]&gt;TODAY(),"INACTIVE","ACTIVE"))))</f>
        <v>RECRUITE</v>
      </c>
      <c r="S415" s="85"/>
      <c r="T415" s="85"/>
      <c r="U415" s="11">
        <f>COUNTIFS(Tabelle2[Function-
No.],Tabelle132[[#This Row],[FUNC.-NO]],Tabelle2[Pers-
No.],Tabelle132[[#This Row],[P-No.]])</f>
        <v>0</v>
      </c>
      <c r="V415" s="89">
        <v>39</v>
      </c>
      <c r="W415" s="11">
        <f>IF(Tabelle132[[#This Row],[WAZ2]]&gt;39,1,Tabelle132[[#This Row],[WAZ2]]/39)/IF(Tabelle132[[#This Row],[SPLIT]]="YES",2,1)</f>
        <v>1</v>
      </c>
      <c r="X415" s="93">
        <v>5419</v>
      </c>
      <c r="Y41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415" s="21" cm="1">
        <f t="array" ref="Z41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41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415" s="21" cm="1">
        <f t="array" ref="AB41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41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15" s="21" cm="1">
        <f t="array" ref="AD41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1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15" s="21" cm="1">
        <f t="array" ref="AF41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5419</v>
      </c>
      <c r="AG41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15" s="21" cm="1">
        <f t="array" ref="AH41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5419</v>
      </c>
      <c r="AI41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15" s="21" cm="1">
        <f t="array" ref="AJ41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5419</v>
      </c>
      <c r="AK41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15" s="21" cm="1">
        <f t="array" ref="AL41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5419</v>
      </c>
      <c r="AM41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15" s="21" cm="1">
        <f t="array" ref="AN41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5419</v>
      </c>
      <c r="AO41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15" s="21" cm="1">
        <f t="array" ref="AP41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5419</v>
      </c>
      <c r="AQ41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15" s="21" cm="1">
        <f t="array" ref="AR41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5419</v>
      </c>
      <c r="AS41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15" s="21" cm="1">
        <f t="array" ref="AT41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5419</v>
      </c>
      <c r="AU41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15" s="21" cm="1">
        <f t="array" ref="AV41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5419</v>
      </c>
      <c r="AW41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15" s="41">
        <f>SUMIFS(Tabelle132[[#This Row],[FTE 01]:[SAL 12]],Tabelle132[[#Headers],[FTE 01]:[SAL 12]],"*" &amp; "SAL" &amp;"*")</f>
        <v>48771</v>
      </c>
    </row>
    <row r="416" spans="1:50" ht="20.100000000000001" customHeight="1" x14ac:dyDescent="0.25">
      <c r="A416" s="61" t="s">
        <v>441</v>
      </c>
      <c r="B416" s="113" t="s">
        <v>1049</v>
      </c>
      <c r="C416" s="62" t="s">
        <v>53</v>
      </c>
      <c r="D416" s="107" t="s">
        <v>1216</v>
      </c>
      <c r="E416" s="108" t="s">
        <v>1216</v>
      </c>
      <c r="F416" s="63">
        <v>1055</v>
      </c>
      <c r="G416" s="111" t="str">
        <f>VLOOKUP(Tabelle132[[#This Row],[CC
(FIBU)]],INDEX!D:E,2,FALSE)</f>
        <v>Abteilung 14</v>
      </c>
      <c r="H416" s="117" t="s">
        <v>1329</v>
      </c>
      <c r="I416" s="64" t="s">
        <v>54</v>
      </c>
      <c r="J416" s="72">
        <v>32843</v>
      </c>
      <c r="K416" s="72"/>
      <c r="L416" s="73"/>
      <c r="M416" s="77">
        <v>2021</v>
      </c>
      <c r="N416" s="104" t="s">
        <v>1417</v>
      </c>
      <c r="O416" s="78">
        <v>32843</v>
      </c>
      <c r="P416" s="80"/>
      <c r="Q416" s="62" t="s">
        <v>55</v>
      </c>
      <c r="R416" s="5" t="str">
        <f ca="1">IF(Tabelle132[[#This Row],[STOPPED
ON]]&lt;&gt;"","STOPPED",IF(AND(Tabelle132[[#This Row],[ACT. VALID
TILL]]&lt;TODAY(),Tabelle132[[#This Row],[ACT. VALID
TILL]]&lt;&gt;""),"INACTIVE",IF(Tabelle132[[#This Row],[Employee]]="NN","RECRUITE",IF(Tabelle132[[#This Row],[ACT. VALID
FROM]]&gt;TODAY(),"INACTIVE","ACTIVE"))))</f>
        <v>ACTIVE</v>
      </c>
      <c r="S416" s="85"/>
      <c r="T416" s="85"/>
      <c r="U416" s="11">
        <f>COUNTIFS(Tabelle2[Function-
No.],Tabelle132[[#This Row],[FUNC.-NO]],Tabelle2[Pers-
No.],Tabelle132[[#This Row],[P-No.]])</f>
        <v>0</v>
      </c>
      <c r="V416" s="89">
        <v>39</v>
      </c>
      <c r="W416" s="11">
        <f>IF(Tabelle132[[#This Row],[WAZ2]]&gt;39,1,Tabelle132[[#This Row],[WAZ2]]/39)/IF(Tabelle132[[#This Row],[SPLIT]]="YES",2,1)</f>
        <v>1</v>
      </c>
      <c r="X416" s="93">
        <v>5673</v>
      </c>
      <c r="Y41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16" s="21" cm="1">
        <f t="array" ref="Z41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5673</v>
      </c>
      <c r="AA41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16" s="21" cm="1">
        <f t="array" ref="AB41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5673</v>
      </c>
      <c r="AC41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16" s="21" cm="1">
        <f t="array" ref="AD41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5673</v>
      </c>
      <c r="AE41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16" s="21" cm="1">
        <f t="array" ref="AF41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5673</v>
      </c>
      <c r="AG41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16" s="21" cm="1">
        <f t="array" ref="AH41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5673</v>
      </c>
      <c r="AI41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16" s="21" cm="1">
        <f t="array" ref="AJ41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5673</v>
      </c>
      <c r="AK41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16" s="21" cm="1">
        <f t="array" ref="AL41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5673</v>
      </c>
      <c r="AM41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16" s="21" cm="1">
        <f t="array" ref="AN41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5673</v>
      </c>
      <c r="AO41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16" s="21" cm="1">
        <f t="array" ref="AP41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5673</v>
      </c>
      <c r="AQ41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16" s="21" cm="1">
        <f t="array" ref="AR41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5673</v>
      </c>
      <c r="AS41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16" s="21" cm="1">
        <f t="array" ref="AT41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5673</v>
      </c>
      <c r="AU41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16" s="21" cm="1">
        <f t="array" ref="AV41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5673</v>
      </c>
      <c r="AW41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16" s="41">
        <f>SUMIFS(Tabelle132[[#This Row],[FTE 01]:[SAL 12]],Tabelle132[[#Headers],[FTE 01]:[SAL 12]],"*" &amp; "SAL" &amp;"*")</f>
        <v>68076</v>
      </c>
    </row>
    <row r="417" spans="1:50" ht="20.100000000000001" customHeight="1" x14ac:dyDescent="0.25">
      <c r="A417" s="61" t="s">
        <v>442</v>
      </c>
      <c r="B417" s="113" t="s">
        <v>1049</v>
      </c>
      <c r="C417" s="62" t="s">
        <v>53</v>
      </c>
      <c r="D417" s="107" t="s">
        <v>1216</v>
      </c>
      <c r="E417" s="108" t="s">
        <v>1216</v>
      </c>
      <c r="F417" s="63">
        <v>1055</v>
      </c>
      <c r="G417" s="111" t="str">
        <f>VLOOKUP(Tabelle132[[#This Row],[CC
(FIBU)]],INDEX!D:E,2,FALSE)</f>
        <v>Abteilung 14</v>
      </c>
      <c r="H417" s="117" t="s">
        <v>1344</v>
      </c>
      <c r="I417" s="64" t="s">
        <v>54</v>
      </c>
      <c r="J417" s="72">
        <v>36373</v>
      </c>
      <c r="K417" s="72"/>
      <c r="L417" s="73"/>
      <c r="M417" s="77">
        <v>2060</v>
      </c>
      <c r="N417" s="104" t="s">
        <v>1456</v>
      </c>
      <c r="O417" s="78">
        <v>36373</v>
      </c>
      <c r="P417" s="80"/>
      <c r="Q417" s="62" t="s">
        <v>55</v>
      </c>
      <c r="R417" s="5" t="str">
        <f ca="1">IF(Tabelle132[[#This Row],[STOPPED
ON]]&lt;&gt;"","STOPPED",IF(AND(Tabelle132[[#This Row],[ACT. VALID
TILL]]&lt;TODAY(),Tabelle132[[#This Row],[ACT. VALID
TILL]]&lt;&gt;""),"INACTIVE",IF(Tabelle132[[#This Row],[Employee]]="NN","RECRUITE",IF(Tabelle132[[#This Row],[ACT. VALID
FROM]]&gt;TODAY(),"INACTIVE","ACTIVE"))))</f>
        <v>ACTIVE</v>
      </c>
      <c r="S417" s="85"/>
      <c r="T417" s="85"/>
      <c r="U417" s="11">
        <f>COUNTIFS(Tabelle2[Function-
No.],Tabelle132[[#This Row],[FUNC.-NO]],Tabelle2[Pers-
No.],Tabelle132[[#This Row],[P-No.]])</f>
        <v>0</v>
      </c>
      <c r="V417" s="89">
        <v>15</v>
      </c>
      <c r="W417" s="11">
        <f>IF(Tabelle132[[#This Row],[WAZ2]]&gt;39,1,Tabelle132[[#This Row],[WAZ2]]/39)/IF(Tabelle132[[#This Row],[SPLIT]]="YES",2,1)</f>
        <v>0.38461538461538464</v>
      </c>
      <c r="X417" s="93">
        <v>5070</v>
      </c>
      <c r="Y41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0.38461538461538464</v>
      </c>
      <c r="Z417" s="21" cm="1">
        <f t="array" ref="Z41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5070</v>
      </c>
      <c r="AA41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0.38461538461538464</v>
      </c>
      <c r="AB417" s="21" cm="1">
        <f t="array" ref="AB41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5070</v>
      </c>
      <c r="AC41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0.38461538461538464</v>
      </c>
      <c r="AD417" s="21" cm="1">
        <f t="array" ref="AD41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5070</v>
      </c>
      <c r="AE41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0.38461538461538464</v>
      </c>
      <c r="AF417" s="21" cm="1">
        <f t="array" ref="AF41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5070</v>
      </c>
      <c r="AG41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0.38461538461538464</v>
      </c>
      <c r="AH417" s="21" cm="1">
        <f t="array" ref="AH41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5070</v>
      </c>
      <c r="AI41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0.38461538461538464</v>
      </c>
      <c r="AJ417" s="21" cm="1">
        <f t="array" ref="AJ41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5070</v>
      </c>
      <c r="AK41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0.38461538461538464</v>
      </c>
      <c r="AL417" s="21" cm="1">
        <f t="array" ref="AL41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5070</v>
      </c>
      <c r="AM41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0.38461538461538464</v>
      </c>
      <c r="AN417" s="21" cm="1">
        <f t="array" ref="AN41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5070</v>
      </c>
      <c r="AO41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0.38461538461538464</v>
      </c>
      <c r="AP417" s="21" cm="1">
        <f t="array" ref="AP41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5070</v>
      </c>
      <c r="AQ41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0.38461538461538464</v>
      </c>
      <c r="AR417" s="21" cm="1">
        <f t="array" ref="AR41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5070</v>
      </c>
      <c r="AS41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0.38461538461538464</v>
      </c>
      <c r="AT417" s="21" cm="1">
        <f t="array" ref="AT41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5070</v>
      </c>
      <c r="AU41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0.38461538461538464</v>
      </c>
      <c r="AV417" s="21" cm="1">
        <f t="array" ref="AV41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5070</v>
      </c>
      <c r="AW41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17" s="41">
        <f>SUMIFS(Tabelle132[[#This Row],[FTE 01]:[SAL 12]],Tabelle132[[#Headers],[FTE 01]:[SAL 12]],"*" &amp; "SAL" &amp;"*")</f>
        <v>60840</v>
      </c>
    </row>
    <row r="418" spans="1:50" ht="20.100000000000001" customHeight="1" x14ac:dyDescent="0.25">
      <c r="A418" s="61" t="s">
        <v>440</v>
      </c>
      <c r="B418" s="113" t="s">
        <v>934</v>
      </c>
      <c r="C418" s="62" t="s">
        <v>53</v>
      </c>
      <c r="D418" s="107" t="s">
        <v>1216</v>
      </c>
      <c r="E418" s="108" t="s">
        <v>1216</v>
      </c>
      <c r="F418" s="63">
        <v>1055</v>
      </c>
      <c r="G418" s="111" t="str">
        <f>VLOOKUP(Tabelle132[[#This Row],[CC
(FIBU)]],INDEX!D:E,2,FALSE)</f>
        <v>Abteilung 14</v>
      </c>
      <c r="H418" s="117" t="s">
        <v>1300</v>
      </c>
      <c r="I418" s="64" t="s">
        <v>54</v>
      </c>
      <c r="J418" s="72">
        <v>36708</v>
      </c>
      <c r="K418" s="72"/>
      <c r="L418" s="73"/>
      <c r="M418" s="77">
        <v>2098</v>
      </c>
      <c r="N418" s="104" t="s">
        <v>1494</v>
      </c>
      <c r="O418" s="78">
        <v>36708</v>
      </c>
      <c r="P418" s="80"/>
      <c r="Q418" s="62" t="s">
        <v>55</v>
      </c>
      <c r="R418" s="5" t="str">
        <f ca="1">IF(Tabelle132[[#This Row],[STOPPED
ON]]&lt;&gt;"","STOPPED",IF(AND(Tabelle132[[#This Row],[ACT. VALID
TILL]]&lt;TODAY(),Tabelle132[[#This Row],[ACT. VALID
TILL]]&lt;&gt;""),"INACTIVE",IF(Tabelle132[[#This Row],[Employee]]="NN","RECRUITE",IF(Tabelle132[[#This Row],[ACT. VALID
FROM]]&gt;TODAY(),"INACTIVE","ACTIVE"))))</f>
        <v>ACTIVE</v>
      </c>
      <c r="S418" s="85"/>
      <c r="T418" s="85"/>
      <c r="U418" s="11">
        <f>COUNTIFS(Tabelle2[Function-
No.],Tabelle132[[#This Row],[FUNC.-NO]],Tabelle2[Pers-
No.],Tabelle132[[#This Row],[P-No.]])</f>
        <v>0</v>
      </c>
      <c r="V418" s="89">
        <v>39</v>
      </c>
      <c r="W418" s="11">
        <f>IF(Tabelle132[[#This Row],[WAZ2]]&gt;39,1,Tabelle132[[#This Row],[WAZ2]]/39)/IF(Tabelle132[[#This Row],[SPLIT]]="YES",2,1)</f>
        <v>1</v>
      </c>
      <c r="X418" s="93">
        <v>5774</v>
      </c>
      <c r="Y41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18" s="21" cm="1">
        <f t="array" ref="Z41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5774</v>
      </c>
      <c r="AA41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18" s="21" cm="1">
        <f t="array" ref="AB41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5774</v>
      </c>
      <c r="AC41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18" s="21" cm="1">
        <f t="array" ref="AD41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5774</v>
      </c>
      <c r="AE41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18" s="21" cm="1">
        <f t="array" ref="AF41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5774</v>
      </c>
      <c r="AG41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18" s="21" cm="1">
        <f t="array" ref="AH41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5774</v>
      </c>
      <c r="AI41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18" s="21" cm="1">
        <f t="array" ref="AJ41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5774</v>
      </c>
      <c r="AK41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18" s="21" cm="1">
        <f t="array" ref="AL41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5774</v>
      </c>
      <c r="AM41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18" s="21" cm="1">
        <f t="array" ref="AN41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5774</v>
      </c>
      <c r="AO41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18" s="21" cm="1">
        <f t="array" ref="AP41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5774</v>
      </c>
      <c r="AQ41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18" s="21" cm="1">
        <f t="array" ref="AR41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5774</v>
      </c>
      <c r="AS41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18" s="21" cm="1">
        <f t="array" ref="AT41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5774</v>
      </c>
      <c r="AU41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18" s="21" cm="1">
        <f t="array" ref="AV41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5774</v>
      </c>
      <c r="AW41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18" s="41">
        <f>SUMIFS(Tabelle132[[#This Row],[FTE 01]:[SAL 12]],Tabelle132[[#Headers],[FTE 01]:[SAL 12]],"*" &amp; "SAL" &amp;"*")</f>
        <v>69288</v>
      </c>
    </row>
    <row r="419" spans="1:50" ht="20.100000000000001" customHeight="1" x14ac:dyDescent="0.25">
      <c r="A419" s="61" t="s">
        <v>445</v>
      </c>
      <c r="B419" s="113" t="s">
        <v>976</v>
      </c>
      <c r="C419" s="62" t="s">
        <v>53</v>
      </c>
      <c r="D419" s="107" t="s">
        <v>1216</v>
      </c>
      <c r="E419" s="108" t="s">
        <v>1216</v>
      </c>
      <c r="F419" s="63">
        <v>1056</v>
      </c>
      <c r="G419" s="111" t="str">
        <f>VLOOKUP(Tabelle132[[#This Row],[CC
(FIBU)]],INDEX!D:E,2,FALSE)</f>
        <v>Abteilung 23</v>
      </c>
      <c r="H419" s="117" t="s">
        <v>1362</v>
      </c>
      <c r="I419" s="64" t="s">
        <v>54</v>
      </c>
      <c r="J419" s="72">
        <v>41730</v>
      </c>
      <c r="K419" s="72"/>
      <c r="L419" s="73"/>
      <c r="M419" s="77">
        <v>2254</v>
      </c>
      <c r="N419" s="104" t="s">
        <v>1650</v>
      </c>
      <c r="O419" s="78">
        <v>41730</v>
      </c>
      <c r="P419" s="80"/>
      <c r="Q419" s="62" t="s">
        <v>55</v>
      </c>
      <c r="R419" s="5" t="str">
        <f ca="1">IF(Tabelle132[[#This Row],[STOPPED
ON]]&lt;&gt;"","STOPPED",IF(AND(Tabelle132[[#This Row],[ACT. VALID
TILL]]&lt;TODAY(),Tabelle132[[#This Row],[ACT. VALID
TILL]]&lt;&gt;""),"INACTIVE",IF(Tabelle132[[#This Row],[Employee]]="NN","RECRUITE",IF(Tabelle132[[#This Row],[ACT. VALID
FROM]]&gt;TODAY(),"INACTIVE","ACTIVE"))))</f>
        <v>ACTIVE</v>
      </c>
      <c r="S419" s="85"/>
      <c r="T419" s="85"/>
      <c r="U419" s="11">
        <f>COUNTIFS(Tabelle2[Function-
No.],Tabelle132[[#This Row],[FUNC.-NO]],Tabelle2[Pers-
No.],Tabelle132[[#This Row],[P-No.]])</f>
        <v>0</v>
      </c>
      <c r="V419" s="89">
        <v>39</v>
      </c>
      <c r="W419" s="11">
        <f>IF(Tabelle132[[#This Row],[WAZ2]]&gt;39,1,Tabelle132[[#This Row],[WAZ2]]/39)/IF(Tabelle132[[#This Row],[SPLIT]]="YES",2,1)</f>
        <v>1</v>
      </c>
      <c r="X419" s="93">
        <v>5551</v>
      </c>
      <c r="Y41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19" s="21" cm="1">
        <f t="array" ref="Z41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5551</v>
      </c>
      <c r="AA41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19" s="21" cm="1">
        <f t="array" ref="AB41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5551</v>
      </c>
      <c r="AC41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19" s="21" cm="1">
        <f t="array" ref="AD41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5551</v>
      </c>
      <c r="AE41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19" s="21" cm="1">
        <f t="array" ref="AF41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5551</v>
      </c>
      <c r="AG41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19" s="21" cm="1">
        <f t="array" ref="AH41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5551</v>
      </c>
      <c r="AI41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19" s="21" cm="1">
        <f t="array" ref="AJ41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5551</v>
      </c>
      <c r="AK41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19" s="21" cm="1">
        <f t="array" ref="AL41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5551</v>
      </c>
      <c r="AM41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19" s="21" cm="1">
        <f t="array" ref="AN41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5551</v>
      </c>
      <c r="AO41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19" s="21" cm="1">
        <f t="array" ref="AP41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5551</v>
      </c>
      <c r="AQ41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19" s="21" cm="1">
        <f t="array" ref="AR41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5551</v>
      </c>
      <c r="AS41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19" s="21" cm="1">
        <f t="array" ref="AT41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5551</v>
      </c>
      <c r="AU41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19" s="21" cm="1">
        <f t="array" ref="AV41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5551</v>
      </c>
      <c r="AW41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19" s="41">
        <f>SUMIFS(Tabelle132[[#This Row],[FTE 01]:[SAL 12]],Tabelle132[[#Headers],[FTE 01]:[SAL 12]],"*" &amp; "SAL" &amp;"*")</f>
        <v>66612</v>
      </c>
    </row>
    <row r="420" spans="1:50" ht="20.100000000000001" customHeight="1" x14ac:dyDescent="0.25">
      <c r="A420" s="61" t="s">
        <v>450</v>
      </c>
      <c r="B420" s="113" t="s">
        <v>1121</v>
      </c>
      <c r="C420" s="62" t="s">
        <v>53</v>
      </c>
      <c r="D420" s="107" t="s">
        <v>1216</v>
      </c>
      <c r="E420" s="108" t="s">
        <v>1216</v>
      </c>
      <c r="F420" s="63">
        <v>1056</v>
      </c>
      <c r="G420" s="111" t="str">
        <f>VLOOKUP(Tabelle132[[#This Row],[CC
(FIBU)]],INDEX!D:E,2,FALSE)</f>
        <v>Abteilung 23</v>
      </c>
      <c r="H420" s="117" t="s">
        <v>1385</v>
      </c>
      <c r="I420" s="64" t="s">
        <v>54</v>
      </c>
      <c r="J420" s="72">
        <v>43115</v>
      </c>
      <c r="K420" s="72"/>
      <c r="L420" s="73"/>
      <c r="M420" s="77">
        <v>2436</v>
      </c>
      <c r="N420" s="104" t="s">
        <v>1832</v>
      </c>
      <c r="O420" s="78">
        <v>43115</v>
      </c>
      <c r="P420" s="80"/>
      <c r="Q420" s="62" t="s">
        <v>55</v>
      </c>
      <c r="R420" s="5" t="str">
        <f ca="1">IF(Tabelle132[[#This Row],[STOPPED
ON]]&lt;&gt;"","STOPPED",IF(AND(Tabelle132[[#This Row],[ACT. VALID
TILL]]&lt;TODAY(),Tabelle132[[#This Row],[ACT. VALID
TILL]]&lt;&gt;""),"INACTIVE",IF(Tabelle132[[#This Row],[Employee]]="NN","RECRUITE",IF(Tabelle132[[#This Row],[ACT. VALID
FROM]]&gt;TODAY(),"INACTIVE","ACTIVE"))))</f>
        <v>ACTIVE</v>
      </c>
      <c r="S420" s="85"/>
      <c r="T420" s="85"/>
      <c r="U420" s="11">
        <f>COUNTIFS(Tabelle2[Function-
No.],Tabelle132[[#This Row],[FUNC.-NO]],Tabelle2[Pers-
No.],Tabelle132[[#This Row],[P-No.]])</f>
        <v>0</v>
      </c>
      <c r="V420" s="89">
        <v>39</v>
      </c>
      <c r="W420" s="11">
        <f>IF(Tabelle132[[#This Row],[WAZ2]]&gt;39,1,Tabelle132[[#This Row],[WAZ2]]/39)/IF(Tabelle132[[#This Row],[SPLIT]]="YES",2,1)</f>
        <v>1</v>
      </c>
      <c r="X420" s="93">
        <v>5745</v>
      </c>
      <c r="Y42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20" s="21" cm="1">
        <f t="array" ref="Z42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5745</v>
      </c>
      <c r="AA42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20" s="21" cm="1">
        <f t="array" ref="AB42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5745</v>
      </c>
      <c r="AC42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20" s="21" cm="1">
        <f t="array" ref="AD42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5745</v>
      </c>
      <c r="AE42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20" s="21" cm="1">
        <f t="array" ref="AF42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5745</v>
      </c>
      <c r="AG42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20" s="21" cm="1">
        <f t="array" ref="AH42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5745</v>
      </c>
      <c r="AI42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20" s="21" cm="1">
        <f t="array" ref="AJ42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5745</v>
      </c>
      <c r="AK42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20" s="21" cm="1">
        <f t="array" ref="AL42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5745</v>
      </c>
      <c r="AM42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20" s="21" cm="1">
        <f t="array" ref="AN42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5745</v>
      </c>
      <c r="AO42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20" s="21" cm="1">
        <f t="array" ref="AP42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5745</v>
      </c>
      <c r="AQ42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20" s="21" cm="1">
        <f t="array" ref="AR42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5745</v>
      </c>
      <c r="AS42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20" s="21" cm="1">
        <f t="array" ref="AT42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5745</v>
      </c>
      <c r="AU42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20" s="21" cm="1">
        <f t="array" ref="AV42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5745</v>
      </c>
      <c r="AW42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20" s="41">
        <f>SUMIFS(Tabelle132[[#This Row],[FTE 01]:[SAL 12]],Tabelle132[[#Headers],[FTE 01]:[SAL 12]],"*" &amp; "SAL" &amp;"*")</f>
        <v>68940</v>
      </c>
    </row>
    <row r="421" spans="1:50" ht="20.100000000000001" customHeight="1" x14ac:dyDescent="0.25">
      <c r="A421" s="61" t="s">
        <v>451</v>
      </c>
      <c r="B421" s="113" t="s">
        <v>983</v>
      </c>
      <c r="C421" s="62" t="s">
        <v>53</v>
      </c>
      <c r="D421" s="107" t="s">
        <v>1216</v>
      </c>
      <c r="E421" s="108" t="s">
        <v>1216</v>
      </c>
      <c r="F421" s="63">
        <v>1056</v>
      </c>
      <c r="G421" s="111" t="str">
        <f>VLOOKUP(Tabelle132[[#This Row],[CC
(FIBU)]],INDEX!D:E,2,FALSE)</f>
        <v>Abteilung 23</v>
      </c>
      <c r="H421" s="117" t="s">
        <v>1306</v>
      </c>
      <c r="I421" s="64" t="s">
        <v>54</v>
      </c>
      <c r="J421" s="72">
        <v>43122</v>
      </c>
      <c r="K421" s="72"/>
      <c r="L421" s="73"/>
      <c r="M421" s="77">
        <v>2440</v>
      </c>
      <c r="N421" s="104" t="s">
        <v>1836</v>
      </c>
      <c r="O421" s="78">
        <v>43122</v>
      </c>
      <c r="P421" s="80"/>
      <c r="Q421" s="62" t="s">
        <v>55</v>
      </c>
      <c r="R421" s="5" t="str">
        <f ca="1">IF(Tabelle132[[#This Row],[STOPPED
ON]]&lt;&gt;"","STOPPED",IF(AND(Tabelle132[[#This Row],[ACT. VALID
TILL]]&lt;TODAY(),Tabelle132[[#This Row],[ACT. VALID
TILL]]&lt;&gt;""),"INACTIVE",IF(Tabelle132[[#This Row],[Employee]]="NN","RECRUITE",IF(Tabelle132[[#This Row],[ACT. VALID
FROM]]&gt;TODAY(),"INACTIVE","ACTIVE"))))</f>
        <v>ACTIVE</v>
      </c>
      <c r="S421" s="85"/>
      <c r="T421" s="85"/>
      <c r="U421" s="11">
        <f>COUNTIFS(Tabelle2[Function-
No.],Tabelle132[[#This Row],[FUNC.-NO]],Tabelle2[Pers-
No.],Tabelle132[[#This Row],[P-No.]])</f>
        <v>1</v>
      </c>
      <c r="V421" s="89">
        <v>39</v>
      </c>
      <c r="W421" s="11">
        <f>IF(Tabelle132[[#This Row],[WAZ2]]&gt;39,1,Tabelle132[[#This Row],[WAZ2]]/39)/IF(Tabelle132[[#This Row],[SPLIT]]="YES",2,1)</f>
        <v>1</v>
      </c>
      <c r="X421" s="93">
        <v>5385</v>
      </c>
      <c r="Y421"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421" s="21" cm="1">
        <f t="array" ref="Z42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421"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421" s="21" cm="1">
        <f t="array" ref="AB42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421"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421" s="21" cm="1">
        <f t="array" ref="AD42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21"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421" s="21" cm="1">
        <f t="array" ref="AF42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21"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421" s="21" cm="1">
        <f t="array" ref="AH42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21"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421" s="21" cm="1">
        <f t="array" ref="AJ42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21"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421" s="21" cm="1">
        <f t="array" ref="AL42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21" s="36" t="str">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FZ</v>
      </c>
      <c r="AN421" s="21" cm="1">
        <f t="array" ref="AN42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421" s="36" t="str">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FZ</v>
      </c>
      <c r="AP421" s="21" cm="1">
        <f t="array" ref="AP42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421" s="36" t="str">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FZ</v>
      </c>
      <c r="AR421" s="21" cm="1">
        <f t="array" ref="AR42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421" s="36" t="str">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FZ</v>
      </c>
      <c r="AT421" s="21" cm="1">
        <f t="array" ref="AT42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421" s="36" t="str">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FZ</v>
      </c>
      <c r="AV421" s="21" cm="1">
        <f t="array" ref="AV42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42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21" s="41">
        <f>SUMIFS(Tabelle132[[#This Row],[FTE 01]:[SAL 12]],Tabelle132[[#Headers],[FTE 01]:[SAL 12]],"*" &amp; "SAL" &amp;"*")</f>
        <v>0</v>
      </c>
    </row>
    <row r="422" spans="1:50" ht="20.100000000000001" customHeight="1" x14ac:dyDescent="0.25">
      <c r="A422" s="61" t="s">
        <v>453</v>
      </c>
      <c r="B422" s="113" t="s">
        <v>983</v>
      </c>
      <c r="C422" s="62" t="s">
        <v>53</v>
      </c>
      <c r="D422" s="107" t="s">
        <v>1216</v>
      </c>
      <c r="E422" s="108" t="s">
        <v>1216</v>
      </c>
      <c r="F422" s="63">
        <v>1056</v>
      </c>
      <c r="G422" s="111" t="str">
        <f>VLOOKUP(Tabelle132[[#This Row],[CC
(FIBU)]],INDEX!D:E,2,FALSE)</f>
        <v>Abteilung 23</v>
      </c>
      <c r="H422" s="117" t="s">
        <v>1306</v>
      </c>
      <c r="I422" s="64" t="s">
        <v>54</v>
      </c>
      <c r="J422" s="72">
        <v>43195</v>
      </c>
      <c r="K422" s="72"/>
      <c r="L422" s="73"/>
      <c r="M422" s="77">
        <v>2466</v>
      </c>
      <c r="N422" s="104" t="s">
        <v>1862</v>
      </c>
      <c r="O422" s="78">
        <v>43195</v>
      </c>
      <c r="P422" s="80"/>
      <c r="Q422" s="62" t="s">
        <v>55</v>
      </c>
      <c r="R422" s="5" t="str">
        <f ca="1">IF(Tabelle132[[#This Row],[STOPPED
ON]]&lt;&gt;"","STOPPED",IF(AND(Tabelle132[[#This Row],[ACT. VALID
TILL]]&lt;TODAY(),Tabelle132[[#This Row],[ACT. VALID
TILL]]&lt;&gt;""),"INACTIVE",IF(Tabelle132[[#This Row],[Employee]]="NN","RECRUITE",IF(Tabelle132[[#This Row],[ACT. VALID
FROM]]&gt;TODAY(),"INACTIVE","ACTIVE"))))</f>
        <v>ACTIVE</v>
      </c>
      <c r="S422" s="85"/>
      <c r="T422" s="85"/>
      <c r="U422" s="11">
        <f>COUNTIFS(Tabelle2[Function-
No.],Tabelle132[[#This Row],[FUNC.-NO]],Tabelle2[Pers-
No.],Tabelle132[[#This Row],[P-No.]])</f>
        <v>0</v>
      </c>
      <c r="V422" s="89">
        <v>39</v>
      </c>
      <c r="W422" s="11">
        <f>IF(Tabelle132[[#This Row],[WAZ2]]&gt;39,1,Tabelle132[[#This Row],[WAZ2]]/39)/IF(Tabelle132[[#This Row],[SPLIT]]="YES",2,1)</f>
        <v>1</v>
      </c>
      <c r="X422" s="93">
        <v>5455</v>
      </c>
      <c r="Y42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22" s="21" cm="1">
        <f t="array" ref="Z42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5455</v>
      </c>
      <c r="AA42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22" s="21" cm="1">
        <f t="array" ref="AB42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5455</v>
      </c>
      <c r="AC42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22" s="21" cm="1">
        <f t="array" ref="AD42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5455</v>
      </c>
      <c r="AE42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22" s="21" cm="1">
        <f t="array" ref="AF42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5455</v>
      </c>
      <c r="AG42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22" s="21" cm="1">
        <f t="array" ref="AH42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5455</v>
      </c>
      <c r="AI42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22" s="21" cm="1">
        <f t="array" ref="AJ42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5455</v>
      </c>
      <c r="AK42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22" s="21" cm="1">
        <f t="array" ref="AL42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5455</v>
      </c>
      <c r="AM42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22" s="21" cm="1">
        <f t="array" ref="AN42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5455</v>
      </c>
      <c r="AO42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22" s="21" cm="1">
        <f t="array" ref="AP42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5455</v>
      </c>
      <c r="AQ42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22" s="21" cm="1">
        <f t="array" ref="AR42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5455</v>
      </c>
      <c r="AS42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22" s="21" cm="1">
        <f t="array" ref="AT42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5455</v>
      </c>
      <c r="AU42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22" s="21" cm="1">
        <f t="array" ref="AV42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5455</v>
      </c>
      <c r="AW42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22" s="41">
        <f>SUMIFS(Tabelle132[[#This Row],[FTE 01]:[SAL 12]],Tabelle132[[#Headers],[FTE 01]:[SAL 12]],"*" &amp; "SAL" &amp;"*")</f>
        <v>65460</v>
      </c>
    </row>
    <row r="423" spans="1:50" ht="20.100000000000001" customHeight="1" x14ac:dyDescent="0.25">
      <c r="A423" s="61" t="s">
        <v>455</v>
      </c>
      <c r="B423" s="113" t="s">
        <v>1178</v>
      </c>
      <c r="C423" s="62" t="s">
        <v>53</v>
      </c>
      <c r="D423" s="107" t="s">
        <v>1216</v>
      </c>
      <c r="E423" s="108" t="s">
        <v>1216</v>
      </c>
      <c r="F423" s="63">
        <v>1056</v>
      </c>
      <c r="G423" s="111" t="str">
        <f>VLOOKUP(Tabelle132[[#This Row],[CC
(FIBU)]],INDEX!D:E,2,FALSE)</f>
        <v>Abteilung 23</v>
      </c>
      <c r="H423" s="117" t="s">
        <v>1385</v>
      </c>
      <c r="I423" s="64" t="s">
        <v>54</v>
      </c>
      <c r="J423" s="72">
        <v>43282</v>
      </c>
      <c r="K423" s="72"/>
      <c r="L423" s="73"/>
      <c r="M423" s="77">
        <v>2490</v>
      </c>
      <c r="N423" s="104" t="s">
        <v>1886</v>
      </c>
      <c r="O423" s="78">
        <v>43282</v>
      </c>
      <c r="P423" s="80"/>
      <c r="Q423" s="62" t="s">
        <v>55</v>
      </c>
      <c r="R423" s="5" t="str">
        <f ca="1">IF(Tabelle132[[#This Row],[STOPPED
ON]]&lt;&gt;"","STOPPED",IF(AND(Tabelle132[[#This Row],[ACT. VALID
TILL]]&lt;TODAY(),Tabelle132[[#This Row],[ACT. VALID
TILL]]&lt;&gt;""),"INACTIVE",IF(Tabelle132[[#This Row],[Employee]]="NN","RECRUITE",IF(Tabelle132[[#This Row],[ACT. VALID
FROM]]&gt;TODAY(),"INACTIVE","ACTIVE"))))</f>
        <v>ACTIVE</v>
      </c>
      <c r="S423" s="85"/>
      <c r="T423" s="85"/>
      <c r="U423" s="11">
        <f>COUNTIFS(Tabelle2[Function-
No.],Tabelle132[[#This Row],[FUNC.-NO]],Tabelle2[Pers-
No.],Tabelle132[[#This Row],[P-No.]])</f>
        <v>0</v>
      </c>
      <c r="V423" s="89">
        <v>20</v>
      </c>
      <c r="W423" s="11">
        <f>IF(Tabelle132[[#This Row],[WAZ2]]&gt;39,1,Tabelle132[[#This Row],[WAZ2]]/39)/IF(Tabelle132[[#This Row],[SPLIT]]="YES",2,1)</f>
        <v>0.51282051282051277</v>
      </c>
      <c r="X423" s="93">
        <v>5072</v>
      </c>
      <c r="Y42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0.51282051282051277</v>
      </c>
      <c r="Z423" s="21" cm="1">
        <f t="array" ref="Z42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5072</v>
      </c>
      <c r="AA42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0.51282051282051277</v>
      </c>
      <c r="AB423" s="21" cm="1">
        <f t="array" ref="AB42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5072</v>
      </c>
      <c r="AC42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0.51282051282051277</v>
      </c>
      <c r="AD423" s="21" cm="1">
        <f t="array" ref="AD42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5072</v>
      </c>
      <c r="AE42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0.51282051282051277</v>
      </c>
      <c r="AF423" s="21" cm="1">
        <f t="array" ref="AF42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5072</v>
      </c>
      <c r="AG42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0.51282051282051277</v>
      </c>
      <c r="AH423" s="21" cm="1">
        <f t="array" ref="AH42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5072</v>
      </c>
      <c r="AI42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0.51282051282051277</v>
      </c>
      <c r="AJ423" s="21" cm="1">
        <f t="array" ref="AJ42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5072</v>
      </c>
      <c r="AK42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0.51282051282051277</v>
      </c>
      <c r="AL423" s="21" cm="1">
        <f t="array" ref="AL42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5072</v>
      </c>
      <c r="AM42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0.51282051282051277</v>
      </c>
      <c r="AN423" s="21" cm="1">
        <f t="array" ref="AN42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5072</v>
      </c>
      <c r="AO42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0.51282051282051277</v>
      </c>
      <c r="AP423" s="21" cm="1">
        <f t="array" ref="AP42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5072</v>
      </c>
      <c r="AQ42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0.51282051282051277</v>
      </c>
      <c r="AR423" s="21" cm="1">
        <f t="array" ref="AR42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5072</v>
      </c>
      <c r="AS42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0.51282051282051277</v>
      </c>
      <c r="AT423" s="21" cm="1">
        <f t="array" ref="AT42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5072</v>
      </c>
      <c r="AU42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0.51282051282051277</v>
      </c>
      <c r="AV423" s="21" cm="1">
        <f t="array" ref="AV42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5072</v>
      </c>
      <c r="AW42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23" s="41">
        <f>SUMIFS(Tabelle132[[#This Row],[FTE 01]:[SAL 12]],Tabelle132[[#Headers],[FTE 01]:[SAL 12]],"*" &amp; "SAL" &amp;"*")</f>
        <v>60864</v>
      </c>
    </row>
    <row r="424" spans="1:50" ht="20.100000000000001" customHeight="1" x14ac:dyDescent="0.25">
      <c r="A424" s="61" t="s">
        <v>447</v>
      </c>
      <c r="B424" s="113" t="s">
        <v>977</v>
      </c>
      <c r="C424" s="62" t="s">
        <v>53</v>
      </c>
      <c r="D424" s="107" t="s">
        <v>1216</v>
      </c>
      <c r="E424" s="108" t="s">
        <v>1216</v>
      </c>
      <c r="F424" s="63">
        <v>1056</v>
      </c>
      <c r="G424" s="111" t="str">
        <f>VLOOKUP(Tabelle132[[#This Row],[CC
(FIBU)]],INDEX!D:E,2,FALSE)</f>
        <v>Abteilung 23</v>
      </c>
      <c r="H424" s="117" t="s">
        <v>1362</v>
      </c>
      <c r="I424" s="64" t="s">
        <v>54</v>
      </c>
      <c r="J424" s="72">
        <v>43358</v>
      </c>
      <c r="K424" s="72"/>
      <c r="L424" s="73"/>
      <c r="M424" s="77">
        <v>2523</v>
      </c>
      <c r="N424" s="104" t="s">
        <v>1919</v>
      </c>
      <c r="O424" s="78">
        <v>43358</v>
      </c>
      <c r="P424" s="80"/>
      <c r="Q424" s="62" t="s">
        <v>55</v>
      </c>
      <c r="R424" s="5" t="str">
        <f ca="1">IF(Tabelle132[[#This Row],[STOPPED
ON]]&lt;&gt;"","STOPPED",IF(AND(Tabelle132[[#This Row],[ACT. VALID
TILL]]&lt;TODAY(),Tabelle132[[#This Row],[ACT. VALID
TILL]]&lt;&gt;""),"INACTIVE",IF(Tabelle132[[#This Row],[Employee]]="NN","RECRUITE",IF(Tabelle132[[#This Row],[ACT. VALID
FROM]]&gt;TODAY(),"INACTIVE","ACTIVE"))))</f>
        <v>ACTIVE</v>
      </c>
      <c r="S424" s="85"/>
      <c r="T424" s="85"/>
      <c r="U424" s="11">
        <f>COUNTIFS(Tabelle2[Function-
No.],Tabelle132[[#This Row],[FUNC.-NO]],Tabelle2[Pers-
No.],Tabelle132[[#This Row],[P-No.]])</f>
        <v>0</v>
      </c>
      <c r="V424" s="89">
        <v>39</v>
      </c>
      <c r="W424" s="11">
        <f>IF(Tabelle132[[#This Row],[WAZ2]]&gt;39,1,Tabelle132[[#This Row],[WAZ2]]/39)/IF(Tabelle132[[#This Row],[SPLIT]]="YES",2,1)</f>
        <v>1</v>
      </c>
      <c r="X424" s="93">
        <v>5567</v>
      </c>
      <c r="Y42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24" s="21" cm="1">
        <f t="array" ref="Z42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5567</v>
      </c>
      <c r="AA42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24" s="21" cm="1">
        <f t="array" ref="AB42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5567</v>
      </c>
      <c r="AC42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24" s="21" cm="1">
        <f t="array" ref="AD42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5567</v>
      </c>
      <c r="AE42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24" s="21" cm="1">
        <f t="array" ref="AF42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5567</v>
      </c>
      <c r="AG42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24" s="21" cm="1">
        <f t="array" ref="AH42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5567</v>
      </c>
      <c r="AI42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24" s="21" cm="1">
        <f t="array" ref="AJ42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5567</v>
      </c>
      <c r="AK42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24" s="21" cm="1">
        <f t="array" ref="AL42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5567</v>
      </c>
      <c r="AM42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24" s="21" cm="1">
        <f t="array" ref="AN42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5567</v>
      </c>
      <c r="AO42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24" s="21" cm="1">
        <f t="array" ref="AP42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5567</v>
      </c>
      <c r="AQ42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24" s="21" cm="1">
        <f t="array" ref="AR42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5567</v>
      </c>
      <c r="AS42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24" s="21" cm="1">
        <f t="array" ref="AT42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5567</v>
      </c>
      <c r="AU42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24" s="21" cm="1">
        <f t="array" ref="AV42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5567</v>
      </c>
      <c r="AW42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24" s="41">
        <f>SUMIFS(Tabelle132[[#This Row],[FTE 01]:[SAL 12]],Tabelle132[[#Headers],[FTE 01]:[SAL 12]],"*" &amp; "SAL" &amp;"*")</f>
        <v>66804</v>
      </c>
    </row>
    <row r="425" spans="1:50" ht="20.100000000000001" customHeight="1" x14ac:dyDescent="0.25">
      <c r="A425" s="61" t="s">
        <v>444</v>
      </c>
      <c r="B425" s="113" t="s">
        <v>974</v>
      </c>
      <c r="C425" s="62" t="s">
        <v>53</v>
      </c>
      <c r="D425" s="107" t="s">
        <v>1216</v>
      </c>
      <c r="E425" s="108" t="s">
        <v>1216</v>
      </c>
      <c r="F425" s="63">
        <v>1056</v>
      </c>
      <c r="G425" s="111" t="str">
        <f>VLOOKUP(Tabelle132[[#This Row],[CC
(FIBU)]],INDEX!D:E,2,FALSE)</f>
        <v>Abteilung 23</v>
      </c>
      <c r="H425" s="117" t="s">
        <v>1385</v>
      </c>
      <c r="I425" s="64" t="s">
        <v>54</v>
      </c>
      <c r="J425" s="72">
        <v>43556</v>
      </c>
      <c r="K425" s="72"/>
      <c r="L425" s="73"/>
      <c r="M425" s="77">
        <v>2577</v>
      </c>
      <c r="N425" s="104" t="s">
        <v>1973</v>
      </c>
      <c r="O425" s="78">
        <v>43556</v>
      </c>
      <c r="P425" s="80"/>
      <c r="Q425" s="62" t="s">
        <v>55</v>
      </c>
      <c r="R425" s="5" t="str">
        <f ca="1">IF(Tabelle132[[#This Row],[STOPPED
ON]]&lt;&gt;"","STOPPED",IF(AND(Tabelle132[[#This Row],[ACT. VALID
TILL]]&lt;TODAY(),Tabelle132[[#This Row],[ACT. VALID
TILL]]&lt;&gt;""),"INACTIVE",IF(Tabelle132[[#This Row],[Employee]]="NN","RECRUITE",IF(Tabelle132[[#This Row],[ACT. VALID
FROM]]&gt;TODAY(),"INACTIVE","ACTIVE"))))</f>
        <v>ACTIVE</v>
      </c>
      <c r="S425" s="85"/>
      <c r="T425" s="85"/>
      <c r="U425" s="11">
        <f>COUNTIFS(Tabelle2[Function-
No.],Tabelle132[[#This Row],[FUNC.-NO]],Tabelle2[Pers-
No.],Tabelle132[[#This Row],[P-No.]])</f>
        <v>0</v>
      </c>
      <c r="V425" s="89">
        <v>39</v>
      </c>
      <c r="W425" s="11">
        <f>IF(Tabelle132[[#This Row],[WAZ2]]&gt;39,1,Tabelle132[[#This Row],[WAZ2]]/39)/IF(Tabelle132[[#This Row],[SPLIT]]="YES",2,1)</f>
        <v>1</v>
      </c>
      <c r="X425" s="93">
        <v>5677</v>
      </c>
      <c r="Y42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25" s="21" cm="1">
        <f t="array" ref="Z42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5677</v>
      </c>
      <c r="AA42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25" s="21" cm="1">
        <f t="array" ref="AB42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5677</v>
      </c>
      <c r="AC42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25" s="21" cm="1">
        <f t="array" ref="AD42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5677</v>
      </c>
      <c r="AE42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25" s="21" cm="1">
        <f t="array" ref="AF42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5677</v>
      </c>
      <c r="AG42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25" s="21" cm="1">
        <f t="array" ref="AH42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5677</v>
      </c>
      <c r="AI42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25" s="21" cm="1">
        <f t="array" ref="AJ42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5677</v>
      </c>
      <c r="AK42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25" s="21" cm="1">
        <f t="array" ref="AL42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5677</v>
      </c>
      <c r="AM42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25" s="21" cm="1">
        <f t="array" ref="AN42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5677</v>
      </c>
      <c r="AO42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25" s="21" cm="1">
        <f t="array" ref="AP42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5677</v>
      </c>
      <c r="AQ42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25" s="21" cm="1">
        <f t="array" ref="AR42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5677</v>
      </c>
      <c r="AS42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25" s="21" cm="1">
        <f t="array" ref="AT42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5677</v>
      </c>
      <c r="AU42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25" s="21" cm="1">
        <f t="array" ref="AV42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5677</v>
      </c>
      <c r="AW42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25" s="41">
        <f>SUMIFS(Tabelle132[[#This Row],[FTE 01]:[SAL 12]],Tabelle132[[#Headers],[FTE 01]:[SAL 12]],"*" &amp; "SAL" &amp;"*")</f>
        <v>68124</v>
      </c>
    </row>
    <row r="426" spans="1:50" ht="20.100000000000001" customHeight="1" x14ac:dyDescent="0.25">
      <c r="A426" s="61" t="s">
        <v>448</v>
      </c>
      <c r="B426" s="113" t="s">
        <v>977</v>
      </c>
      <c r="C426" s="62" t="s">
        <v>53</v>
      </c>
      <c r="D426" s="107" t="s">
        <v>1216</v>
      </c>
      <c r="E426" s="108" t="s">
        <v>1216</v>
      </c>
      <c r="F426" s="63">
        <v>1056</v>
      </c>
      <c r="G426" s="111" t="str">
        <f>VLOOKUP(Tabelle132[[#This Row],[CC
(FIBU)]],INDEX!D:E,2,FALSE)</f>
        <v>Abteilung 23</v>
      </c>
      <c r="H426" s="117" t="s">
        <v>1351</v>
      </c>
      <c r="I426" s="64" t="s">
        <v>54</v>
      </c>
      <c r="J426" s="72">
        <v>43678</v>
      </c>
      <c r="K426" s="72">
        <v>44377</v>
      </c>
      <c r="L426" s="73"/>
      <c r="M426" s="77">
        <v>2602</v>
      </c>
      <c r="N426" s="104" t="s">
        <v>1998</v>
      </c>
      <c r="O426" s="78">
        <v>43678</v>
      </c>
      <c r="P426" s="80">
        <v>44377</v>
      </c>
      <c r="Q426" s="62" t="s">
        <v>55</v>
      </c>
      <c r="R426" s="5" t="str">
        <f ca="1">IF(Tabelle132[[#This Row],[STOPPED
ON]]&lt;&gt;"","STOPPED",IF(AND(Tabelle132[[#This Row],[ACT. VALID
TILL]]&lt;TODAY(),Tabelle132[[#This Row],[ACT. VALID
TILL]]&lt;&gt;""),"INACTIVE",IF(Tabelle132[[#This Row],[Employee]]="NN","RECRUITE",IF(Tabelle132[[#This Row],[ACT. VALID
FROM]]&gt;TODAY(),"INACTIVE","ACTIVE"))))</f>
        <v>INACTIVE</v>
      </c>
      <c r="S426" s="85"/>
      <c r="T426" s="85"/>
      <c r="U426" s="11">
        <f>COUNTIFS(Tabelle2[Function-
No.],Tabelle132[[#This Row],[FUNC.-NO]],Tabelle2[Pers-
No.],Tabelle132[[#This Row],[P-No.]])</f>
        <v>0</v>
      </c>
      <c r="V426" s="89">
        <v>39</v>
      </c>
      <c r="W426" s="11">
        <f>IF(Tabelle132[[#This Row],[WAZ2]]&gt;39,1,Tabelle132[[#This Row],[WAZ2]]/39)/IF(Tabelle132[[#This Row],[SPLIT]]="YES",2,1)</f>
        <v>1</v>
      </c>
      <c r="X426" s="93">
        <v>5367</v>
      </c>
      <c r="Y42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26" s="21" cm="1">
        <f t="array" ref="Z42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5367</v>
      </c>
      <c r="AA42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26" s="21" cm="1">
        <f t="array" ref="AB42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5367</v>
      </c>
      <c r="AC42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26" s="21" cm="1">
        <f t="array" ref="AD42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5367</v>
      </c>
      <c r="AE42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26" s="21" cm="1">
        <f t="array" ref="AF42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2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426" s="21" cm="1">
        <f t="array" ref="AH42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2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426" s="21" cm="1">
        <f t="array" ref="AJ42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2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426" s="21" cm="1">
        <f t="array" ref="AL42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2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426" s="21" cm="1">
        <f t="array" ref="AN42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42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426" s="21" cm="1">
        <f t="array" ref="AP42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42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426" s="21" cm="1">
        <f t="array" ref="AR42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42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426" s="21" cm="1">
        <f t="array" ref="AT42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42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426" s="21" cm="1">
        <f t="array" ref="AV42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42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26" s="41">
        <f>SUMIFS(Tabelle132[[#This Row],[FTE 01]:[SAL 12]],Tabelle132[[#Headers],[FTE 01]:[SAL 12]],"*" &amp; "SAL" &amp;"*")</f>
        <v>16101</v>
      </c>
    </row>
    <row r="427" spans="1:50" ht="20.100000000000001" customHeight="1" x14ac:dyDescent="0.25">
      <c r="A427" s="61" t="s">
        <v>443</v>
      </c>
      <c r="B427" s="113" t="s">
        <v>936</v>
      </c>
      <c r="C427" s="62" t="s">
        <v>53</v>
      </c>
      <c r="D427" s="107" t="s">
        <v>1216</v>
      </c>
      <c r="E427" s="108" t="s">
        <v>1216</v>
      </c>
      <c r="F427" s="63">
        <v>1056</v>
      </c>
      <c r="G427" s="111" t="str">
        <f>VLOOKUP(Tabelle132[[#This Row],[CC
(FIBU)]],INDEX!D:E,2,FALSE)</f>
        <v>Abteilung 23</v>
      </c>
      <c r="H427" s="117" t="s">
        <v>1300</v>
      </c>
      <c r="I427" s="64" t="s">
        <v>54</v>
      </c>
      <c r="J427" s="72">
        <v>43770</v>
      </c>
      <c r="K427" s="72"/>
      <c r="L427" s="73"/>
      <c r="M427" s="77">
        <v>2635</v>
      </c>
      <c r="N427" s="104" t="s">
        <v>2031</v>
      </c>
      <c r="O427" s="78">
        <v>43770</v>
      </c>
      <c r="P427" s="80"/>
      <c r="Q427" s="62" t="s">
        <v>55</v>
      </c>
      <c r="R427" s="5" t="str">
        <f ca="1">IF(Tabelle132[[#This Row],[STOPPED
ON]]&lt;&gt;"","STOPPED",IF(AND(Tabelle132[[#This Row],[ACT. VALID
TILL]]&lt;TODAY(),Tabelle132[[#This Row],[ACT. VALID
TILL]]&lt;&gt;""),"INACTIVE",IF(Tabelle132[[#This Row],[Employee]]="NN","RECRUITE",IF(Tabelle132[[#This Row],[ACT. VALID
FROM]]&gt;TODAY(),"INACTIVE","ACTIVE"))))</f>
        <v>ACTIVE</v>
      </c>
      <c r="S427" s="85"/>
      <c r="T427" s="85"/>
      <c r="U427" s="11">
        <f>COUNTIFS(Tabelle2[Function-
No.],Tabelle132[[#This Row],[FUNC.-NO]],Tabelle2[Pers-
No.],Tabelle132[[#This Row],[P-No.]])</f>
        <v>0</v>
      </c>
      <c r="V427" s="89">
        <v>39</v>
      </c>
      <c r="W427" s="11">
        <f>IF(Tabelle132[[#This Row],[WAZ2]]&gt;39,1,Tabelle132[[#This Row],[WAZ2]]/39)/IF(Tabelle132[[#This Row],[SPLIT]]="YES",2,1)</f>
        <v>1</v>
      </c>
      <c r="X427" s="93">
        <v>5769</v>
      </c>
      <c r="Y42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27" s="21" cm="1">
        <f t="array" ref="Z42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5769</v>
      </c>
      <c r="AA42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27" s="21" cm="1">
        <f t="array" ref="AB42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5769</v>
      </c>
      <c r="AC42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27" s="21" cm="1">
        <f t="array" ref="AD42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5769</v>
      </c>
      <c r="AE42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27" s="21" cm="1">
        <f t="array" ref="AF42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5769</v>
      </c>
      <c r="AG42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27" s="21" cm="1">
        <f t="array" ref="AH42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5769</v>
      </c>
      <c r="AI42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27" s="21" cm="1">
        <f t="array" ref="AJ42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5769</v>
      </c>
      <c r="AK42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27" s="21" cm="1">
        <f t="array" ref="AL42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5769</v>
      </c>
      <c r="AM42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27" s="21" cm="1">
        <f t="array" ref="AN42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5769</v>
      </c>
      <c r="AO42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27" s="21" cm="1">
        <f t="array" ref="AP42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5769</v>
      </c>
      <c r="AQ42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27" s="21" cm="1">
        <f t="array" ref="AR42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5769</v>
      </c>
      <c r="AS42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27" s="21" cm="1">
        <f t="array" ref="AT42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5769</v>
      </c>
      <c r="AU42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27" s="21" cm="1">
        <f t="array" ref="AV42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5769</v>
      </c>
      <c r="AW42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27" s="41">
        <f>SUMIFS(Tabelle132[[#This Row],[FTE 01]:[SAL 12]],Tabelle132[[#Headers],[FTE 01]:[SAL 12]],"*" &amp; "SAL" &amp;"*")</f>
        <v>69228</v>
      </c>
    </row>
    <row r="428" spans="1:50" ht="20.100000000000001" customHeight="1" x14ac:dyDescent="0.25">
      <c r="A428" s="61" t="s">
        <v>446</v>
      </c>
      <c r="B428" s="113" t="s">
        <v>976</v>
      </c>
      <c r="C428" s="62" t="s">
        <v>53</v>
      </c>
      <c r="D428" s="107" t="s">
        <v>1216</v>
      </c>
      <c r="E428" s="108" t="s">
        <v>1216</v>
      </c>
      <c r="F428" s="63">
        <v>1056</v>
      </c>
      <c r="G428" s="111" t="str">
        <f>VLOOKUP(Tabelle132[[#This Row],[CC
(FIBU)]],INDEX!D:E,2,FALSE)</f>
        <v>Abteilung 23</v>
      </c>
      <c r="H428" s="117" t="s">
        <v>1313</v>
      </c>
      <c r="I428" s="64" t="s">
        <v>54</v>
      </c>
      <c r="J428" s="72">
        <v>44136</v>
      </c>
      <c r="K428" s="72"/>
      <c r="L428" s="73"/>
      <c r="M428" s="77">
        <v>2669</v>
      </c>
      <c r="N428" s="104" t="s">
        <v>2065</v>
      </c>
      <c r="O428" s="78">
        <v>44136</v>
      </c>
      <c r="P428" s="80"/>
      <c r="Q428" s="62" t="s">
        <v>55</v>
      </c>
      <c r="R428" s="5" t="str">
        <f ca="1">IF(Tabelle132[[#This Row],[STOPPED
ON]]&lt;&gt;"","STOPPED",IF(AND(Tabelle132[[#This Row],[ACT. VALID
TILL]]&lt;TODAY(),Tabelle132[[#This Row],[ACT. VALID
TILL]]&lt;&gt;""),"INACTIVE",IF(Tabelle132[[#This Row],[Employee]]="NN","RECRUITE",IF(Tabelle132[[#This Row],[ACT. VALID
FROM]]&gt;TODAY(),"INACTIVE","ACTIVE"))))</f>
        <v>ACTIVE</v>
      </c>
      <c r="S428" s="85"/>
      <c r="T428" s="85"/>
      <c r="U428" s="11">
        <f>COUNTIFS(Tabelle2[Function-
No.],Tabelle132[[#This Row],[FUNC.-NO]],Tabelle2[Pers-
No.],Tabelle132[[#This Row],[P-No.]])</f>
        <v>0</v>
      </c>
      <c r="V428" s="89">
        <v>39</v>
      </c>
      <c r="W428" s="11">
        <f>IF(Tabelle132[[#This Row],[WAZ2]]&gt;39,1,Tabelle132[[#This Row],[WAZ2]]/39)/IF(Tabelle132[[#This Row],[SPLIT]]="YES",2,1)</f>
        <v>1</v>
      </c>
      <c r="X428" s="93">
        <v>5463</v>
      </c>
      <c r="Y42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28" s="21" cm="1">
        <f t="array" ref="Z42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5463</v>
      </c>
      <c r="AA42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28" s="21" cm="1">
        <f t="array" ref="AB42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5463</v>
      </c>
      <c r="AC42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28" s="21" cm="1">
        <f t="array" ref="AD42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5463</v>
      </c>
      <c r="AE42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28" s="21" cm="1">
        <f t="array" ref="AF42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5463</v>
      </c>
      <c r="AG42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28" s="21" cm="1">
        <f t="array" ref="AH42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5463</v>
      </c>
      <c r="AI42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28" s="21" cm="1">
        <f t="array" ref="AJ42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5463</v>
      </c>
      <c r="AK42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28" s="21" cm="1">
        <f t="array" ref="AL42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5463</v>
      </c>
      <c r="AM42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28" s="21" cm="1">
        <f t="array" ref="AN42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5463</v>
      </c>
      <c r="AO42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28" s="21" cm="1">
        <f t="array" ref="AP42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5463</v>
      </c>
      <c r="AQ42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28" s="21" cm="1">
        <f t="array" ref="AR42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5463</v>
      </c>
      <c r="AS42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28" s="21" cm="1">
        <f t="array" ref="AT42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5463</v>
      </c>
      <c r="AU42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28" s="21" cm="1">
        <f t="array" ref="AV42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5463</v>
      </c>
      <c r="AW42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28" s="41">
        <f>SUMIFS(Tabelle132[[#This Row],[FTE 01]:[SAL 12]],Tabelle132[[#Headers],[FTE 01]:[SAL 12]],"*" &amp; "SAL" &amp;"*")</f>
        <v>65556</v>
      </c>
    </row>
    <row r="429" spans="1:50" ht="20.100000000000001" customHeight="1" x14ac:dyDescent="0.25">
      <c r="A429" s="61" t="s">
        <v>454</v>
      </c>
      <c r="B429" s="113" t="s">
        <v>1061</v>
      </c>
      <c r="C429" s="62" t="s">
        <v>237</v>
      </c>
      <c r="D429" s="107" t="s">
        <v>1216</v>
      </c>
      <c r="E429" s="108" t="s">
        <v>1216</v>
      </c>
      <c r="F429" s="63">
        <v>1056</v>
      </c>
      <c r="G429" s="111" t="str">
        <f>VLOOKUP(Tabelle132[[#This Row],[CC
(FIBU)]],INDEX!D:E,2,FALSE)</f>
        <v>Abteilung 23</v>
      </c>
      <c r="H429" s="117" t="s">
        <v>1306</v>
      </c>
      <c r="I429" s="64" t="s">
        <v>54</v>
      </c>
      <c r="J429" s="72">
        <v>44197</v>
      </c>
      <c r="K429" s="72"/>
      <c r="L429" s="73"/>
      <c r="M429" s="77">
        <v>2685</v>
      </c>
      <c r="N429" s="104" t="s">
        <v>2081</v>
      </c>
      <c r="O429" s="78">
        <v>44197</v>
      </c>
      <c r="P429" s="80"/>
      <c r="Q429" s="62" t="s">
        <v>55</v>
      </c>
      <c r="R429" s="5" t="str">
        <f ca="1">IF(Tabelle132[[#This Row],[STOPPED
ON]]&lt;&gt;"","STOPPED",IF(AND(Tabelle132[[#This Row],[ACT. VALID
TILL]]&lt;TODAY(),Tabelle132[[#This Row],[ACT. VALID
TILL]]&lt;&gt;""),"INACTIVE",IF(Tabelle132[[#This Row],[Employee]]="NN","RECRUITE",IF(Tabelle132[[#This Row],[ACT. VALID
FROM]]&gt;TODAY(),"INACTIVE","ACTIVE"))))</f>
        <v>ACTIVE</v>
      </c>
      <c r="S429" s="85"/>
      <c r="T429" s="85"/>
      <c r="U429" s="11">
        <f>COUNTIFS(Tabelle2[Function-
No.],Tabelle132[[#This Row],[FUNC.-NO]],Tabelle2[Pers-
No.],Tabelle132[[#This Row],[P-No.]])</f>
        <v>0</v>
      </c>
      <c r="V429" s="89">
        <v>39</v>
      </c>
      <c r="W429" s="11">
        <f>IF(Tabelle132[[#This Row],[WAZ2]]&gt;39,1,Tabelle132[[#This Row],[WAZ2]]/39)/IF(Tabelle132[[#This Row],[SPLIT]]="YES",2,1)</f>
        <v>1</v>
      </c>
      <c r="X429" s="93">
        <v>5474</v>
      </c>
      <c r="Y42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29" s="21" cm="1">
        <f t="array" ref="Z42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5474</v>
      </c>
      <c r="AA42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29" s="21" cm="1">
        <f t="array" ref="AB42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5474</v>
      </c>
      <c r="AC42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29" s="21" cm="1">
        <f t="array" ref="AD42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5474</v>
      </c>
      <c r="AE42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29" s="21" cm="1">
        <f t="array" ref="AF42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5474</v>
      </c>
      <c r="AG42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29" s="21" cm="1">
        <f t="array" ref="AH42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5474</v>
      </c>
      <c r="AI42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29" s="21" cm="1">
        <f t="array" ref="AJ42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5474</v>
      </c>
      <c r="AK42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29" s="21" cm="1">
        <f t="array" ref="AL42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5474</v>
      </c>
      <c r="AM42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29" s="21" cm="1">
        <f t="array" ref="AN42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5474</v>
      </c>
      <c r="AO42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29" s="21" cm="1">
        <f t="array" ref="AP42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5474</v>
      </c>
      <c r="AQ42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29" s="21" cm="1">
        <f t="array" ref="AR42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5474</v>
      </c>
      <c r="AS42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29" s="21" cm="1">
        <f t="array" ref="AT42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5474</v>
      </c>
      <c r="AU42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29" s="21" cm="1">
        <f t="array" ref="AV42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5474</v>
      </c>
      <c r="AW42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29" s="41">
        <f>SUMIFS(Tabelle132[[#This Row],[FTE 01]:[SAL 12]],Tabelle132[[#Headers],[FTE 01]:[SAL 12]],"*" &amp; "SAL" &amp;"*")</f>
        <v>65688</v>
      </c>
    </row>
    <row r="430" spans="1:50" ht="20.100000000000001" customHeight="1" x14ac:dyDescent="0.25">
      <c r="A430" s="61" t="s">
        <v>449</v>
      </c>
      <c r="B430" s="113" t="s">
        <v>980</v>
      </c>
      <c r="C430" s="62" t="s">
        <v>53</v>
      </c>
      <c r="D430" s="107" t="s">
        <v>1216</v>
      </c>
      <c r="E430" s="108" t="s">
        <v>1216</v>
      </c>
      <c r="F430" s="63">
        <v>1056</v>
      </c>
      <c r="G430" s="111" t="str">
        <f>VLOOKUP(Tabelle132[[#This Row],[CC
(FIBU)]],INDEX!D:E,2,FALSE)</f>
        <v>Abteilung 23</v>
      </c>
      <c r="H430" s="117" t="s">
        <v>1385</v>
      </c>
      <c r="I430" s="64" t="s">
        <v>54</v>
      </c>
      <c r="J430" s="72">
        <v>44256</v>
      </c>
      <c r="K430" s="72"/>
      <c r="L430" s="73"/>
      <c r="M430" s="77">
        <v>2708</v>
      </c>
      <c r="N430" s="104" t="s">
        <v>2104</v>
      </c>
      <c r="O430" s="78">
        <v>44256</v>
      </c>
      <c r="P430" s="80"/>
      <c r="Q430" s="62" t="s">
        <v>55</v>
      </c>
      <c r="R430" s="5" t="str">
        <f ca="1">IF(Tabelle132[[#This Row],[STOPPED
ON]]&lt;&gt;"","STOPPED",IF(AND(Tabelle132[[#This Row],[ACT. VALID
TILL]]&lt;TODAY(),Tabelle132[[#This Row],[ACT. VALID
TILL]]&lt;&gt;""),"INACTIVE",IF(Tabelle132[[#This Row],[Employee]]="NN","RECRUITE",IF(Tabelle132[[#This Row],[ACT. VALID
FROM]]&gt;TODAY(),"INACTIVE","ACTIVE"))))</f>
        <v>ACTIVE</v>
      </c>
      <c r="S430" s="85"/>
      <c r="T430" s="85"/>
      <c r="U430" s="11">
        <f>COUNTIFS(Tabelle2[Function-
No.],Tabelle132[[#This Row],[FUNC.-NO]],Tabelle2[Pers-
No.],Tabelle132[[#This Row],[P-No.]])</f>
        <v>0</v>
      </c>
      <c r="V430" s="89">
        <v>39</v>
      </c>
      <c r="W430" s="11">
        <f>IF(Tabelle132[[#This Row],[WAZ2]]&gt;39,1,Tabelle132[[#This Row],[WAZ2]]/39)/IF(Tabelle132[[#This Row],[SPLIT]]="YES",2,1)</f>
        <v>1</v>
      </c>
      <c r="X430" s="93">
        <v>5678</v>
      </c>
      <c r="Y43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30" s="21" cm="1">
        <f t="array" ref="Z43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5678</v>
      </c>
      <c r="AA43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30" s="21" cm="1">
        <f t="array" ref="AB43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5678</v>
      </c>
      <c r="AC43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30" s="21" cm="1">
        <f t="array" ref="AD43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5678</v>
      </c>
      <c r="AE43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30" s="21" cm="1">
        <f t="array" ref="AF43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5678</v>
      </c>
      <c r="AG43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30" s="21" cm="1">
        <f t="array" ref="AH43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5678</v>
      </c>
      <c r="AI43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30" s="21" cm="1">
        <f t="array" ref="AJ43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5678</v>
      </c>
      <c r="AK43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30" s="21" cm="1">
        <f t="array" ref="AL43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5678</v>
      </c>
      <c r="AM43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30" s="21" cm="1">
        <f t="array" ref="AN43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5678</v>
      </c>
      <c r="AO43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30" s="21" cm="1">
        <f t="array" ref="AP43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5678</v>
      </c>
      <c r="AQ43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30" s="21" cm="1">
        <f t="array" ref="AR43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5678</v>
      </c>
      <c r="AS43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30" s="21" cm="1">
        <f t="array" ref="AT43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5678</v>
      </c>
      <c r="AU43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30" s="21" cm="1">
        <f t="array" ref="AV43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5678</v>
      </c>
      <c r="AW43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30" s="41">
        <f>SUMIFS(Tabelle132[[#This Row],[FTE 01]:[SAL 12]],Tabelle132[[#Headers],[FTE 01]:[SAL 12]],"*" &amp; "SAL" &amp;"*")</f>
        <v>68136</v>
      </c>
    </row>
    <row r="431" spans="1:50" ht="20.100000000000001" customHeight="1" x14ac:dyDescent="0.25">
      <c r="A431" s="70" t="s">
        <v>795</v>
      </c>
      <c r="B431" s="113" t="s">
        <v>1148</v>
      </c>
      <c r="C431" s="69"/>
      <c r="D431" s="107" t="s">
        <v>1216</v>
      </c>
      <c r="E431" s="108" t="s">
        <v>1216</v>
      </c>
      <c r="F431" s="63">
        <v>1056</v>
      </c>
      <c r="G431" s="111" t="str">
        <f>VLOOKUP(Tabelle132[[#This Row],[CC
(FIBU)]],INDEX!D:E,2,FALSE)</f>
        <v>Abteilung 23</v>
      </c>
      <c r="H431" s="117" t="s">
        <v>1362</v>
      </c>
      <c r="I431" s="64" t="s">
        <v>54</v>
      </c>
      <c r="J431" s="72">
        <v>44317</v>
      </c>
      <c r="K431" s="72">
        <v>44407</v>
      </c>
      <c r="L431" s="73"/>
      <c r="M431" s="77">
        <v>2713</v>
      </c>
      <c r="N431" s="104" t="s">
        <v>2109</v>
      </c>
      <c r="O431" s="78">
        <v>44317</v>
      </c>
      <c r="P431" s="80">
        <v>44407</v>
      </c>
      <c r="Q431" s="62" t="s">
        <v>311</v>
      </c>
      <c r="R431" s="5" t="str">
        <f ca="1">IF(Tabelle132[[#This Row],[STOPPED
ON]]&lt;&gt;"","STOPPED",IF(AND(Tabelle132[[#This Row],[ACT. VALID
TILL]]&lt;TODAY(),Tabelle132[[#This Row],[ACT. VALID
TILL]]&lt;&gt;""),"INACTIVE",IF(Tabelle132[[#This Row],[Employee]]="NN","RECRUITE",IF(Tabelle132[[#This Row],[ACT. VALID
FROM]]&gt;TODAY(),"INACTIVE","ACTIVE"))))</f>
        <v>ACTIVE</v>
      </c>
      <c r="S431" s="85"/>
      <c r="T431" s="85"/>
      <c r="U431" s="11">
        <f>COUNTIFS(Tabelle2[Function-
No.],Tabelle132[[#This Row],[FUNC.-NO]],Tabelle2[Pers-
No.],Tabelle132[[#This Row],[P-No.]])</f>
        <v>0</v>
      </c>
      <c r="V431" s="89">
        <v>39</v>
      </c>
      <c r="W431" s="11">
        <f>IF(Tabelle132[[#This Row],[WAZ2]]&gt;39,1,Tabelle132[[#This Row],[WAZ2]]/39)/IF(Tabelle132[[#This Row],[SPLIT]]="YES",2,1)</f>
        <v>1</v>
      </c>
      <c r="X431" s="93">
        <v>5052</v>
      </c>
      <c r="Y43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431" s="21" cm="1">
        <f t="array" ref="Z43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43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431" s="21" cm="1">
        <f t="array" ref="AB43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5052</v>
      </c>
      <c r="AC43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31" s="21" cm="1">
        <f t="array" ref="AD43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5052</v>
      </c>
      <c r="AE43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31" s="21" cm="1">
        <f t="array" ref="AF43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3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431" s="21" cm="1">
        <f t="array" ref="AH43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3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431" s="21" cm="1">
        <f t="array" ref="AJ43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3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431" s="21" cm="1">
        <f t="array" ref="AL43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3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431" s="21" cm="1">
        <f t="array" ref="AN43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43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431" s="21" cm="1">
        <f t="array" ref="AP43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43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431" s="21" cm="1">
        <f t="array" ref="AR43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43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431" s="21" cm="1">
        <f t="array" ref="AT43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43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431" s="21" cm="1">
        <f t="array" ref="AV43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43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31" s="41">
        <f>SUMIFS(Tabelle132[[#This Row],[FTE 01]:[SAL 12]],Tabelle132[[#Headers],[FTE 01]:[SAL 12]],"*" &amp; "SAL" &amp;"*")</f>
        <v>10104</v>
      </c>
    </row>
    <row r="432" spans="1:50" ht="20.100000000000001" customHeight="1" x14ac:dyDescent="0.25">
      <c r="A432" s="61" t="s">
        <v>452</v>
      </c>
      <c r="B432" s="114" t="s">
        <v>982</v>
      </c>
      <c r="C432" s="62" t="s">
        <v>53</v>
      </c>
      <c r="D432" s="107" t="s">
        <v>1216</v>
      </c>
      <c r="E432" s="108" t="s">
        <v>1216</v>
      </c>
      <c r="F432" s="63">
        <v>1056</v>
      </c>
      <c r="G432" s="111" t="str">
        <f>VLOOKUP(Tabelle132[[#This Row],[CC
(FIBU)]],INDEX!D:E,2,FALSE)</f>
        <v>Abteilung 23</v>
      </c>
      <c r="H432" s="117" t="s">
        <v>1306</v>
      </c>
      <c r="I432" s="71" t="s">
        <v>54</v>
      </c>
      <c r="J432" s="72">
        <v>44378</v>
      </c>
      <c r="K432" s="72"/>
      <c r="L432" s="73"/>
      <c r="M432" s="77" t="s">
        <v>239</v>
      </c>
      <c r="N432" s="104" t="s">
        <v>240</v>
      </c>
      <c r="O432" s="78"/>
      <c r="P432" s="80"/>
      <c r="Q432" s="62" t="s">
        <v>55</v>
      </c>
      <c r="R432" s="5" t="str">
        <f ca="1">IF(Tabelle132[[#This Row],[STOPPED
ON]]&lt;&gt;"","STOPPED",IF(AND(Tabelle132[[#This Row],[ACT. VALID
TILL]]&lt;TODAY(),Tabelle132[[#This Row],[ACT. VALID
TILL]]&lt;&gt;""),"INACTIVE",IF(Tabelle132[[#This Row],[Employee]]="NN","RECRUITE",IF(Tabelle132[[#This Row],[ACT. VALID
FROM]]&gt;TODAY(),"INACTIVE","ACTIVE"))))</f>
        <v>RECRUITE</v>
      </c>
      <c r="S432" s="85"/>
      <c r="T432" s="85"/>
      <c r="U432" s="11">
        <f>COUNTIFS(Tabelle2[Function-
No.],Tabelle132[[#This Row],[FUNC.-NO]],Tabelle2[Pers-
No.],Tabelle132[[#This Row],[P-No.]])</f>
        <v>0</v>
      </c>
      <c r="V432" s="89">
        <v>39</v>
      </c>
      <c r="W432" s="11">
        <f>IF(Tabelle132[[#This Row],[WAZ2]]&gt;39,1,Tabelle132[[#This Row],[WAZ2]]/39)/IF(Tabelle132[[#This Row],[SPLIT]]="YES",2,1)</f>
        <v>1</v>
      </c>
      <c r="X432" s="93">
        <v>5304</v>
      </c>
      <c r="Y43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432" s="21" cm="1">
        <f t="array" ref="Z43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43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432" s="21" cm="1">
        <f t="array" ref="AB43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43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32" s="21" cm="1">
        <f t="array" ref="AD43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3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32" s="21" cm="1">
        <f t="array" ref="AF43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5304</v>
      </c>
      <c r="AG43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32" s="21" cm="1">
        <f t="array" ref="AH43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5304</v>
      </c>
      <c r="AI43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32" s="21" cm="1">
        <f t="array" ref="AJ43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5304</v>
      </c>
      <c r="AK43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32" s="21" cm="1">
        <f t="array" ref="AL43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5304</v>
      </c>
      <c r="AM43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32" s="21" cm="1">
        <f t="array" ref="AN43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5304</v>
      </c>
      <c r="AO43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32" s="21" cm="1">
        <f t="array" ref="AP43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5304</v>
      </c>
      <c r="AQ43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32" s="21" cm="1">
        <f t="array" ref="AR43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5304</v>
      </c>
      <c r="AS43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32" s="21" cm="1">
        <f t="array" ref="AT43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5304</v>
      </c>
      <c r="AU43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32" s="21" cm="1">
        <f t="array" ref="AV43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5304</v>
      </c>
      <c r="AW43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32" s="41">
        <f>SUMIFS(Tabelle132[[#This Row],[FTE 01]:[SAL 12]],Tabelle132[[#Headers],[FTE 01]:[SAL 12]],"*" &amp; "SAL" &amp;"*")</f>
        <v>47736</v>
      </c>
    </row>
    <row r="433" spans="1:50" ht="20.100000000000001" customHeight="1" x14ac:dyDescent="0.25">
      <c r="A433" s="61" t="s">
        <v>448</v>
      </c>
      <c r="B433" s="114" t="s">
        <v>977</v>
      </c>
      <c r="C433" s="62" t="s">
        <v>53</v>
      </c>
      <c r="D433" s="107" t="s">
        <v>1216</v>
      </c>
      <c r="E433" s="108" t="s">
        <v>1216</v>
      </c>
      <c r="F433" s="63">
        <v>1056</v>
      </c>
      <c r="G433" s="111" t="str">
        <f>VLOOKUP(Tabelle132[[#This Row],[CC
(FIBU)]],INDEX!D:E,2,FALSE)</f>
        <v>Abteilung 23</v>
      </c>
      <c r="H433" s="117" t="s">
        <v>1351</v>
      </c>
      <c r="I433" s="71" t="s">
        <v>54</v>
      </c>
      <c r="J433" s="72">
        <v>44409</v>
      </c>
      <c r="K433" s="72"/>
      <c r="L433" s="73"/>
      <c r="M433" s="77" t="s">
        <v>239</v>
      </c>
      <c r="N433" s="104" t="s">
        <v>240</v>
      </c>
      <c r="O433" s="78"/>
      <c r="P433" s="80"/>
      <c r="Q433" s="62" t="s">
        <v>55</v>
      </c>
      <c r="R433" s="5" t="str">
        <f ca="1">IF(Tabelle132[[#This Row],[STOPPED
ON]]&lt;&gt;"","STOPPED",IF(AND(Tabelle132[[#This Row],[ACT. VALID
TILL]]&lt;TODAY(),Tabelle132[[#This Row],[ACT. VALID
TILL]]&lt;&gt;""),"INACTIVE",IF(Tabelle132[[#This Row],[Employee]]="NN","RECRUITE",IF(Tabelle132[[#This Row],[ACT. VALID
FROM]]&gt;TODAY(),"INACTIVE","ACTIVE"))))</f>
        <v>RECRUITE</v>
      </c>
      <c r="S433" s="85"/>
      <c r="T433" s="85"/>
      <c r="U433" s="11">
        <f>COUNTIFS(Tabelle2[Function-
No.],Tabelle132[[#This Row],[FUNC.-NO]],Tabelle2[Pers-
No.],Tabelle132[[#This Row],[P-No.]])</f>
        <v>0</v>
      </c>
      <c r="V433" s="89">
        <v>39</v>
      </c>
      <c r="W433" s="11">
        <f>IF(Tabelle132[[#This Row],[WAZ2]]&gt;39,1,Tabelle132[[#This Row],[WAZ2]]/39)/IF(Tabelle132[[#This Row],[SPLIT]]="YES",2,1)</f>
        <v>1</v>
      </c>
      <c r="X433" s="93">
        <v>5368</v>
      </c>
      <c r="Y43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433" s="21" cm="1">
        <f t="array" ref="Z43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43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433" s="21" cm="1">
        <f t="array" ref="AB43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43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33" s="21" cm="1">
        <f t="array" ref="AD43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3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33" s="21" cm="1">
        <f t="array" ref="AF43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3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33" s="21" cm="1">
        <f t="array" ref="AH43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5368</v>
      </c>
      <c r="AI43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33" s="21" cm="1">
        <f t="array" ref="AJ43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5368</v>
      </c>
      <c r="AK43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33" s="21" cm="1">
        <f t="array" ref="AL43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5368</v>
      </c>
      <c r="AM43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33" s="21" cm="1">
        <f t="array" ref="AN43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5368</v>
      </c>
      <c r="AO43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33" s="21" cm="1">
        <f t="array" ref="AP43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5368</v>
      </c>
      <c r="AQ43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33" s="21" cm="1">
        <f t="array" ref="AR43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5368</v>
      </c>
      <c r="AS43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33" s="21" cm="1">
        <f t="array" ref="AT43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5368</v>
      </c>
      <c r="AU43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33" s="21" cm="1">
        <f t="array" ref="AV43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5368</v>
      </c>
      <c r="AW43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33" s="41">
        <f>SUMIFS(Tabelle132[[#This Row],[FTE 01]:[SAL 12]],Tabelle132[[#Headers],[FTE 01]:[SAL 12]],"*" &amp; "SAL" &amp;"*")</f>
        <v>42944</v>
      </c>
    </row>
    <row r="434" spans="1:50" ht="20.100000000000001" customHeight="1" x14ac:dyDescent="0.25">
      <c r="A434" s="61" t="s">
        <v>456</v>
      </c>
      <c r="B434" s="113" t="s">
        <v>956</v>
      </c>
      <c r="C434" s="62" t="s">
        <v>53</v>
      </c>
      <c r="D434" s="107" t="s">
        <v>1216</v>
      </c>
      <c r="E434" s="108" t="s">
        <v>1216</v>
      </c>
      <c r="F434" s="63">
        <v>1057</v>
      </c>
      <c r="G434" s="111" t="str">
        <f>VLOOKUP(Tabelle132[[#This Row],[CC
(FIBU)]],INDEX!D:E,2,FALSE)</f>
        <v>Abteilung 24</v>
      </c>
      <c r="H434" s="117" t="s">
        <v>1391</v>
      </c>
      <c r="I434" s="64" t="s">
        <v>54</v>
      </c>
      <c r="J434" s="72">
        <v>34851</v>
      </c>
      <c r="K434" s="72"/>
      <c r="L434" s="73"/>
      <c r="M434" s="77">
        <v>2039</v>
      </c>
      <c r="N434" s="104" t="s">
        <v>1435</v>
      </c>
      <c r="O434" s="78">
        <v>34851</v>
      </c>
      <c r="P434" s="80"/>
      <c r="Q434" s="62" t="s">
        <v>55</v>
      </c>
      <c r="R434" s="5" t="str">
        <f ca="1">IF(Tabelle132[[#This Row],[STOPPED
ON]]&lt;&gt;"","STOPPED",IF(AND(Tabelle132[[#This Row],[ACT. VALID
TILL]]&lt;TODAY(),Tabelle132[[#This Row],[ACT. VALID
TILL]]&lt;&gt;""),"INACTIVE",IF(Tabelle132[[#This Row],[Employee]]="NN","RECRUITE",IF(Tabelle132[[#This Row],[ACT. VALID
FROM]]&gt;TODAY(),"INACTIVE","ACTIVE"))))</f>
        <v>ACTIVE</v>
      </c>
      <c r="S434" s="85"/>
      <c r="T434" s="85"/>
      <c r="U434" s="11">
        <f>COUNTIFS(Tabelle2[Function-
No.],Tabelle132[[#This Row],[FUNC.-NO]],Tabelle2[Pers-
No.],Tabelle132[[#This Row],[P-No.]])</f>
        <v>0</v>
      </c>
      <c r="V434" s="89">
        <v>39</v>
      </c>
      <c r="W434" s="11">
        <f>IF(Tabelle132[[#This Row],[WAZ2]]&gt;39,1,Tabelle132[[#This Row],[WAZ2]]/39)/IF(Tabelle132[[#This Row],[SPLIT]]="YES",2,1)</f>
        <v>1</v>
      </c>
      <c r="X434" s="93">
        <v>5711</v>
      </c>
      <c r="Y43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34" s="21" cm="1">
        <f t="array" ref="Z43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5711</v>
      </c>
      <c r="AA43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34" s="21" cm="1">
        <f t="array" ref="AB43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5711</v>
      </c>
      <c r="AC43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34" s="21" cm="1">
        <f t="array" ref="AD43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5711</v>
      </c>
      <c r="AE43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34" s="21" cm="1">
        <f t="array" ref="AF43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5711</v>
      </c>
      <c r="AG43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34" s="21" cm="1">
        <f t="array" ref="AH43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5711</v>
      </c>
      <c r="AI43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34" s="21" cm="1">
        <f t="array" ref="AJ43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5711</v>
      </c>
      <c r="AK43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34" s="21" cm="1">
        <f t="array" ref="AL43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5711</v>
      </c>
      <c r="AM43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34" s="21" cm="1">
        <f t="array" ref="AN43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5711</v>
      </c>
      <c r="AO43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34" s="21" cm="1">
        <f t="array" ref="AP43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5711</v>
      </c>
      <c r="AQ43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34" s="21" cm="1">
        <f t="array" ref="AR43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5711</v>
      </c>
      <c r="AS43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34" s="21" cm="1">
        <f t="array" ref="AT43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5711</v>
      </c>
      <c r="AU43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34" s="21" cm="1">
        <f t="array" ref="AV43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5711</v>
      </c>
      <c r="AW43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34" s="41">
        <f>SUMIFS(Tabelle132[[#This Row],[FTE 01]:[SAL 12]],Tabelle132[[#Headers],[FTE 01]:[SAL 12]],"*" &amp; "SAL" &amp;"*")</f>
        <v>68532</v>
      </c>
    </row>
    <row r="435" spans="1:50" ht="20.100000000000001" customHeight="1" x14ac:dyDescent="0.25">
      <c r="A435" s="61" t="s">
        <v>462</v>
      </c>
      <c r="B435" s="113" t="s">
        <v>1024</v>
      </c>
      <c r="C435" s="62" t="s">
        <v>53</v>
      </c>
      <c r="D435" s="107" t="s">
        <v>1216</v>
      </c>
      <c r="E435" s="108" t="s">
        <v>1216</v>
      </c>
      <c r="F435" s="63">
        <v>1057</v>
      </c>
      <c r="G435" s="111" t="str">
        <f>VLOOKUP(Tabelle132[[#This Row],[CC
(FIBU)]],INDEX!D:E,2,FALSE)</f>
        <v>Abteilung 24</v>
      </c>
      <c r="H435" s="117" t="s">
        <v>1391</v>
      </c>
      <c r="I435" s="64" t="s">
        <v>54</v>
      </c>
      <c r="J435" s="72">
        <v>42036</v>
      </c>
      <c r="K435" s="72"/>
      <c r="L435" s="73"/>
      <c r="M435" s="77">
        <v>2287</v>
      </c>
      <c r="N435" s="104" t="s">
        <v>1683</v>
      </c>
      <c r="O435" s="78">
        <v>42036</v>
      </c>
      <c r="P435" s="80"/>
      <c r="Q435" s="62" t="s">
        <v>55</v>
      </c>
      <c r="R435" s="5" t="str">
        <f ca="1">IF(Tabelle132[[#This Row],[STOPPED
ON]]&lt;&gt;"","STOPPED",IF(AND(Tabelle132[[#This Row],[ACT. VALID
TILL]]&lt;TODAY(),Tabelle132[[#This Row],[ACT. VALID
TILL]]&lt;&gt;""),"INACTIVE",IF(Tabelle132[[#This Row],[Employee]]="NN","RECRUITE",IF(Tabelle132[[#This Row],[ACT. VALID
FROM]]&gt;TODAY(),"INACTIVE","ACTIVE"))))</f>
        <v>ACTIVE</v>
      </c>
      <c r="S435" s="85"/>
      <c r="T435" s="85"/>
      <c r="U435" s="11">
        <f>COUNTIFS(Tabelle2[Function-
No.],Tabelle132[[#This Row],[FUNC.-NO]],Tabelle2[Pers-
No.],Tabelle132[[#This Row],[P-No.]])</f>
        <v>0</v>
      </c>
      <c r="V435" s="89">
        <v>39</v>
      </c>
      <c r="W435" s="11">
        <f>IF(Tabelle132[[#This Row],[WAZ2]]&gt;39,1,Tabelle132[[#This Row],[WAZ2]]/39)/IF(Tabelle132[[#This Row],[SPLIT]]="YES",2,1)</f>
        <v>1</v>
      </c>
      <c r="X435" s="93">
        <v>5674</v>
      </c>
      <c r="Y43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35" s="21" cm="1">
        <f t="array" ref="Z43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5674</v>
      </c>
      <c r="AA43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35" s="21" cm="1">
        <f t="array" ref="AB43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5674</v>
      </c>
      <c r="AC43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35" s="21" cm="1">
        <f t="array" ref="AD43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5674</v>
      </c>
      <c r="AE43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35" s="21" cm="1">
        <f t="array" ref="AF43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5674</v>
      </c>
      <c r="AG43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35" s="21" cm="1">
        <f t="array" ref="AH43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5674</v>
      </c>
      <c r="AI43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35" s="21" cm="1">
        <f t="array" ref="AJ43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5674</v>
      </c>
      <c r="AK43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35" s="21" cm="1">
        <f t="array" ref="AL43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5674</v>
      </c>
      <c r="AM43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35" s="21" cm="1">
        <f t="array" ref="AN43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5674</v>
      </c>
      <c r="AO43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35" s="21" cm="1">
        <f t="array" ref="AP43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5674</v>
      </c>
      <c r="AQ43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35" s="21" cm="1">
        <f t="array" ref="AR43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5674</v>
      </c>
      <c r="AS43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35" s="21" cm="1">
        <f t="array" ref="AT43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5674</v>
      </c>
      <c r="AU43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35" s="21" cm="1">
        <f t="array" ref="AV43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5674</v>
      </c>
      <c r="AW43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35" s="41">
        <f>SUMIFS(Tabelle132[[#This Row],[FTE 01]:[SAL 12]],Tabelle132[[#Headers],[FTE 01]:[SAL 12]],"*" &amp; "SAL" &amp;"*")</f>
        <v>68088</v>
      </c>
    </row>
    <row r="436" spans="1:50" ht="20.100000000000001" customHeight="1" x14ac:dyDescent="0.25">
      <c r="A436" s="61" t="s">
        <v>457</v>
      </c>
      <c r="B436" s="113" t="s">
        <v>978</v>
      </c>
      <c r="C436" s="62" t="s">
        <v>53</v>
      </c>
      <c r="D436" s="107" t="s">
        <v>1216</v>
      </c>
      <c r="E436" s="108" t="s">
        <v>1216</v>
      </c>
      <c r="F436" s="63">
        <v>1057</v>
      </c>
      <c r="G436" s="111" t="str">
        <f>VLOOKUP(Tabelle132[[#This Row],[CC
(FIBU)]],INDEX!D:E,2,FALSE)</f>
        <v>Abteilung 24</v>
      </c>
      <c r="H436" s="117" t="s">
        <v>1321</v>
      </c>
      <c r="I436" s="64" t="s">
        <v>54</v>
      </c>
      <c r="J436" s="72">
        <v>42552</v>
      </c>
      <c r="K436" s="72"/>
      <c r="L436" s="73"/>
      <c r="M436" s="77">
        <v>2350</v>
      </c>
      <c r="N436" s="104" t="s">
        <v>1746</v>
      </c>
      <c r="O436" s="78">
        <v>42552</v>
      </c>
      <c r="P436" s="80"/>
      <c r="Q436" s="62" t="s">
        <v>55</v>
      </c>
      <c r="R436" s="5" t="str">
        <f ca="1">IF(Tabelle132[[#This Row],[STOPPED
ON]]&lt;&gt;"","STOPPED",IF(AND(Tabelle132[[#This Row],[ACT. VALID
TILL]]&lt;TODAY(),Tabelle132[[#This Row],[ACT. VALID
TILL]]&lt;&gt;""),"INACTIVE",IF(Tabelle132[[#This Row],[Employee]]="NN","RECRUITE",IF(Tabelle132[[#This Row],[ACT. VALID
FROM]]&gt;TODAY(),"INACTIVE","ACTIVE"))))</f>
        <v>ACTIVE</v>
      </c>
      <c r="S436" s="85"/>
      <c r="T436" s="85"/>
      <c r="U436" s="11">
        <f>COUNTIFS(Tabelle2[Function-
No.],Tabelle132[[#This Row],[FUNC.-NO]],Tabelle2[Pers-
No.],Tabelle132[[#This Row],[P-No.]])</f>
        <v>1</v>
      </c>
      <c r="V436" s="89">
        <v>39</v>
      </c>
      <c r="W436" s="11">
        <f>IF(Tabelle132[[#This Row],[WAZ2]]&gt;39,1,Tabelle132[[#This Row],[WAZ2]]/39)/IF(Tabelle132[[#This Row],[SPLIT]]="YES",2,1)</f>
        <v>1</v>
      </c>
      <c r="X436" s="93">
        <v>5447</v>
      </c>
      <c r="Y436"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436" s="21" cm="1">
        <f t="array" ref="Z43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436"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436" s="21" cm="1">
        <f t="array" ref="AB43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436"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436" s="21" cm="1">
        <f t="array" ref="AD43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36"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436" s="21" cm="1">
        <f t="array" ref="AF43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36"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436" s="21" cm="1">
        <f t="array" ref="AH43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36"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436" s="21" cm="1">
        <f t="array" ref="AJ43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36"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436" s="21" cm="1">
        <f t="array" ref="AL43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36" s="36" t="str">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FZ</v>
      </c>
      <c r="AN436" s="21" cm="1">
        <f t="array" ref="AN43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436" s="36" t="str">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FZ</v>
      </c>
      <c r="AP436" s="21" cm="1">
        <f t="array" ref="AP43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436" s="36" t="str">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FZ</v>
      </c>
      <c r="AR436" s="21" cm="1">
        <f t="array" ref="AR43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43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36" s="21" cm="1">
        <f t="array" ref="AT43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194.53571428571419</v>
      </c>
      <c r="AU43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36" s="21" cm="1">
        <f t="array" ref="AV43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5447</v>
      </c>
      <c r="AW43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36" s="41">
        <f>SUMIFS(Tabelle132[[#This Row],[FTE 01]:[SAL 12]],Tabelle132[[#Headers],[FTE 01]:[SAL 12]],"*" &amp; "SAL" &amp;"*")</f>
        <v>5641.5357142857138</v>
      </c>
    </row>
    <row r="437" spans="1:50" ht="20.100000000000001" customHeight="1" x14ac:dyDescent="0.25">
      <c r="A437" s="61" t="s">
        <v>465</v>
      </c>
      <c r="B437" s="113" t="s">
        <v>1199</v>
      </c>
      <c r="C437" s="62" t="s">
        <v>53</v>
      </c>
      <c r="D437" s="107" t="s">
        <v>1216</v>
      </c>
      <c r="E437" s="108" t="s">
        <v>1216</v>
      </c>
      <c r="F437" s="63">
        <v>1057</v>
      </c>
      <c r="G437" s="111" t="str">
        <f>VLOOKUP(Tabelle132[[#This Row],[CC
(FIBU)]],INDEX!D:E,2,FALSE)</f>
        <v>Abteilung 24</v>
      </c>
      <c r="H437" s="117" t="s">
        <v>1391</v>
      </c>
      <c r="I437" s="64" t="s">
        <v>54</v>
      </c>
      <c r="J437" s="72">
        <v>42800</v>
      </c>
      <c r="K437" s="72"/>
      <c r="L437" s="73"/>
      <c r="M437" s="77">
        <v>2388</v>
      </c>
      <c r="N437" s="104" t="s">
        <v>1784</v>
      </c>
      <c r="O437" s="78">
        <v>42800</v>
      </c>
      <c r="P437" s="80"/>
      <c r="Q437" s="62" t="s">
        <v>55</v>
      </c>
      <c r="R437" s="5" t="str">
        <f ca="1">IF(Tabelle132[[#This Row],[STOPPED
ON]]&lt;&gt;"","STOPPED",IF(AND(Tabelle132[[#This Row],[ACT. VALID
TILL]]&lt;TODAY(),Tabelle132[[#This Row],[ACT. VALID
TILL]]&lt;&gt;""),"INACTIVE",IF(Tabelle132[[#This Row],[Employee]]="NN","RECRUITE",IF(Tabelle132[[#This Row],[ACT. VALID
FROM]]&gt;TODAY(),"INACTIVE","ACTIVE"))))</f>
        <v>ACTIVE</v>
      </c>
      <c r="S437" s="85"/>
      <c r="T437" s="85"/>
      <c r="U437" s="11">
        <f>COUNTIFS(Tabelle2[Function-
No.],Tabelle132[[#This Row],[FUNC.-NO]],Tabelle2[Pers-
No.],Tabelle132[[#This Row],[P-No.]])</f>
        <v>0</v>
      </c>
      <c r="V437" s="89">
        <v>39</v>
      </c>
      <c r="W437" s="11">
        <f>IF(Tabelle132[[#This Row],[WAZ2]]&gt;39,1,Tabelle132[[#This Row],[WAZ2]]/39)/IF(Tabelle132[[#This Row],[SPLIT]]="YES",2,1)</f>
        <v>1</v>
      </c>
      <c r="X437" s="93">
        <v>5252</v>
      </c>
      <c r="Y43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37" s="21" cm="1">
        <f t="array" ref="Z43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5252</v>
      </c>
      <c r="AA43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37" s="21" cm="1">
        <f t="array" ref="AB43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5252</v>
      </c>
      <c r="AC43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37" s="21" cm="1">
        <f t="array" ref="AD43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5252</v>
      </c>
      <c r="AE43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37" s="21" cm="1">
        <f t="array" ref="AF43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5252</v>
      </c>
      <c r="AG43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37" s="21" cm="1">
        <f t="array" ref="AH43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5252</v>
      </c>
      <c r="AI43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37" s="21" cm="1">
        <f t="array" ref="AJ43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5252</v>
      </c>
      <c r="AK43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37" s="21" cm="1">
        <f t="array" ref="AL43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5252</v>
      </c>
      <c r="AM43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37" s="21" cm="1">
        <f t="array" ref="AN43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5252</v>
      </c>
      <c r="AO43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37" s="21" cm="1">
        <f t="array" ref="AP43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5252</v>
      </c>
      <c r="AQ43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37" s="21" cm="1">
        <f t="array" ref="AR43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5252</v>
      </c>
      <c r="AS43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37" s="21" cm="1">
        <f t="array" ref="AT43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5252</v>
      </c>
      <c r="AU43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37" s="21" cm="1">
        <f t="array" ref="AV43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5252</v>
      </c>
      <c r="AW43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37" s="41">
        <f>SUMIFS(Tabelle132[[#This Row],[FTE 01]:[SAL 12]],Tabelle132[[#Headers],[FTE 01]:[SAL 12]],"*" &amp; "SAL" &amp;"*")</f>
        <v>63024</v>
      </c>
    </row>
    <row r="438" spans="1:50" ht="20.100000000000001" customHeight="1" x14ac:dyDescent="0.25">
      <c r="A438" s="61" t="s">
        <v>464</v>
      </c>
      <c r="B438" s="113" t="s">
        <v>1127</v>
      </c>
      <c r="C438" s="62" t="s">
        <v>53</v>
      </c>
      <c r="D438" s="107" t="s">
        <v>1216</v>
      </c>
      <c r="E438" s="108" t="s">
        <v>1216</v>
      </c>
      <c r="F438" s="63">
        <v>1057</v>
      </c>
      <c r="G438" s="111" t="str">
        <f>VLOOKUP(Tabelle132[[#This Row],[CC
(FIBU)]],INDEX!D:E,2,FALSE)</f>
        <v>Abteilung 24</v>
      </c>
      <c r="H438" s="117" t="s">
        <v>1371</v>
      </c>
      <c r="I438" s="64" t="s">
        <v>54</v>
      </c>
      <c r="J438" s="72">
        <v>42887</v>
      </c>
      <c r="K438" s="72"/>
      <c r="L438" s="73"/>
      <c r="M438" s="77">
        <v>2399</v>
      </c>
      <c r="N438" s="104" t="s">
        <v>1795</v>
      </c>
      <c r="O438" s="78">
        <v>42887</v>
      </c>
      <c r="P438" s="80"/>
      <c r="Q438" s="62" t="s">
        <v>55</v>
      </c>
      <c r="R438" s="5" t="str">
        <f ca="1">IF(Tabelle132[[#This Row],[STOPPED
ON]]&lt;&gt;"","STOPPED",IF(AND(Tabelle132[[#This Row],[ACT. VALID
TILL]]&lt;TODAY(),Tabelle132[[#This Row],[ACT. VALID
TILL]]&lt;&gt;""),"INACTIVE",IF(Tabelle132[[#This Row],[Employee]]="NN","RECRUITE",IF(Tabelle132[[#This Row],[ACT. VALID
FROM]]&gt;TODAY(),"INACTIVE","ACTIVE"))))</f>
        <v>ACTIVE</v>
      </c>
      <c r="S438" s="85"/>
      <c r="T438" s="85"/>
      <c r="U438" s="11">
        <f>COUNTIFS(Tabelle2[Function-
No.],Tabelle132[[#This Row],[FUNC.-NO]],Tabelle2[Pers-
No.],Tabelle132[[#This Row],[P-No.]])</f>
        <v>0</v>
      </c>
      <c r="V438" s="89">
        <v>39</v>
      </c>
      <c r="W438" s="11">
        <f>IF(Tabelle132[[#This Row],[WAZ2]]&gt;39,1,Tabelle132[[#This Row],[WAZ2]]/39)/IF(Tabelle132[[#This Row],[SPLIT]]="YES",2,1)</f>
        <v>1</v>
      </c>
      <c r="X438" s="93">
        <v>5654</v>
      </c>
      <c r="Y43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38" s="21" cm="1">
        <f t="array" ref="Z43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5654</v>
      </c>
      <c r="AA43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38" s="21" cm="1">
        <f t="array" ref="AB43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5654</v>
      </c>
      <c r="AC43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38" s="21" cm="1">
        <f t="array" ref="AD43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5654</v>
      </c>
      <c r="AE43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38" s="21" cm="1">
        <f t="array" ref="AF43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5654</v>
      </c>
      <c r="AG43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38" s="21" cm="1">
        <f t="array" ref="AH43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5654</v>
      </c>
      <c r="AI43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38" s="21" cm="1">
        <f t="array" ref="AJ43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5654</v>
      </c>
      <c r="AK43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38" s="21" cm="1">
        <f t="array" ref="AL43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5654</v>
      </c>
      <c r="AM43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38" s="21" cm="1">
        <f t="array" ref="AN43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5654</v>
      </c>
      <c r="AO43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38" s="21" cm="1">
        <f t="array" ref="AP43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5654</v>
      </c>
      <c r="AQ43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38" s="21" cm="1">
        <f t="array" ref="AR43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5654</v>
      </c>
      <c r="AS43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38" s="21" cm="1">
        <f t="array" ref="AT43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5654</v>
      </c>
      <c r="AU43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38" s="21" cm="1">
        <f t="array" ref="AV43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5654</v>
      </c>
      <c r="AW43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38" s="41">
        <f>SUMIFS(Tabelle132[[#This Row],[FTE 01]:[SAL 12]],Tabelle132[[#Headers],[FTE 01]:[SAL 12]],"*" &amp; "SAL" &amp;"*")</f>
        <v>67848</v>
      </c>
    </row>
    <row r="439" spans="1:50" ht="20.100000000000001" customHeight="1" x14ac:dyDescent="0.25">
      <c r="A439" s="61" t="s">
        <v>463</v>
      </c>
      <c r="B439" s="113" t="s">
        <v>1125</v>
      </c>
      <c r="C439" s="62" t="s">
        <v>53</v>
      </c>
      <c r="D439" s="107" t="s">
        <v>1216</v>
      </c>
      <c r="E439" s="108" t="s">
        <v>1216</v>
      </c>
      <c r="F439" s="63">
        <v>1057</v>
      </c>
      <c r="G439" s="111" t="str">
        <f>VLOOKUP(Tabelle132[[#This Row],[CC
(FIBU)]],INDEX!D:E,2,FALSE)</f>
        <v>Abteilung 24</v>
      </c>
      <c r="H439" s="117" t="s">
        <v>1385</v>
      </c>
      <c r="I439" s="64" t="s">
        <v>54</v>
      </c>
      <c r="J439" s="72">
        <v>43009</v>
      </c>
      <c r="K439" s="72"/>
      <c r="L439" s="73"/>
      <c r="M439" s="77">
        <v>2423</v>
      </c>
      <c r="N439" s="104" t="s">
        <v>1819</v>
      </c>
      <c r="O439" s="78">
        <v>43009</v>
      </c>
      <c r="P439" s="80"/>
      <c r="Q439" s="62" t="s">
        <v>55</v>
      </c>
      <c r="R439" s="5" t="str">
        <f ca="1">IF(Tabelle132[[#This Row],[STOPPED
ON]]&lt;&gt;"","STOPPED",IF(AND(Tabelle132[[#This Row],[ACT. VALID
TILL]]&lt;TODAY(),Tabelle132[[#This Row],[ACT. VALID
TILL]]&lt;&gt;""),"INACTIVE",IF(Tabelle132[[#This Row],[Employee]]="NN","RECRUITE",IF(Tabelle132[[#This Row],[ACT. VALID
FROM]]&gt;TODAY(),"INACTIVE","ACTIVE"))))</f>
        <v>ACTIVE</v>
      </c>
      <c r="S439" s="85"/>
      <c r="T439" s="85"/>
      <c r="U439" s="11">
        <f>COUNTIFS(Tabelle2[Function-
No.],Tabelle132[[#This Row],[FUNC.-NO]],Tabelle2[Pers-
No.],Tabelle132[[#This Row],[P-No.]])</f>
        <v>0</v>
      </c>
      <c r="V439" s="89">
        <v>39</v>
      </c>
      <c r="W439" s="11">
        <f>IF(Tabelle132[[#This Row],[WAZ2]]&gt;39,1,Tabelle132[[#This Row],[WAZ2]]/39)/IF(Tabelle132[[#This Row],[SPLIT]]="YES",2,1)</f>
        <v>1</v>
      </c>
      <c r="X439" s="93">
        <v>5748</v>
      </c>
      <c r="Y43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39" s="21" cm="1">
        <f t="array" ref="Z43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5748</v>
      </c>
      <c r="AA43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39" s="21" cm="1">
        <f t="array" ref="AB43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5748</v>
      </c>
      <c r="AC43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39" s="21" cm="1">
        <f t="array" ref="AD43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5748</v>
      </c>
      <c r="AE43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39" s="21" cm="1">
        <f t="array" ref="AF43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5748</v>
      </c>
      <c r="AG43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39" s="21" cm="1">
        <f t="array" ref="AH43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5748</v>
      </c>
      <c r="AI43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39" s="21" cm="1">
        <f t="array" ref="AJ43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5748</v>
      </c>
      <c r="AK43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39" s="21" cm="1">
        <f t="array" ref="AL43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5748</v>
      </c>
      <c r="AM43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39" s="21" cm="1">
        <f t="array" ref="AN43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5748</v>
      </c>
      <c r="AO43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39" s="21" cm="1">
        <f t="array" ref="AP43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5748</v>
      </c>
      <c r="AQ43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39" s="21" cm="1">
        <f t="array" ref="AR43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5748</v>
      </c>
      <c r="AS43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39" s="21" cm="1">
        <f t="array" ref="AT43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5748</v>
      </c>
      <c r="AU43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39" s="21" cm="1">
        <f t="array" ref="AV43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5748</v>
      </c>
      <c r="AW43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39" s="41">
        <f>SUMIFS(Tabelle132[[#This Row],[FTE 01]:[SAL 12]],Tabelle132[[#Headers],[FTE 01]:[SAL 12]],"*" &amp; "SAL" &amp;"*")</f>
        <v>68976</v>
      </c>
    </row>
    <row r="440" spans="1:50" ht="20.100000000000001" customHeight="1" x14ac:dyDescent="0.25">
      <c r="A440" s="61" t="s">
        <v>461</v>
      </c>
      <c r="B440" s="113" t="s">
        <v>986</v>
      </c>
      <c r="C440" s="62" t="s">
        <v>53</v>
      </c>
      <c r="D440" s="107" t="s">
        <v>1216</v>
      </c>
      <c r="E440" s="108" t="s">
        <v>1216</v>
      </c>
      <c r="F440" s="63">
        <v>1057</v>
      </c>
      <c r="G440" s="111" t="str">
        <f>VLOOKUP(Tabelle132[[#This Row],[CC
(FIBU)]],INDEX!D:E,2,FALSE)</f>
        <v>Abteilung 24</v>
      </c>
      <c r="H440" s="117" t="s">
        <v>1391</v>
      </c>
      <c r="I440" s="64" t="s">
        <v>54</v>
      </c>
      <c r="J440" s="72">
        <v>43282</v>
      </c>
      <c r="K440" s="72"/>
      <c r="L440" s="73"/>
      <c r="M440" s="77">
        <v>2489</v>
      </c>
      <c r="N440" s="104" t="s">
        <v>1885</v>
      </c>
      <c r="O440" s="78">
        <v>43282</v>
      </c>
      <c r="P440" s="80"/>
      <c r="Q440" s="62" t="s">
        <v>55</v>
      </c>
      <c r="R440" s="5" t="str">
        <f ca="1">IF(Tabelle132[[#This Row],[STOPPED
ON]]&lt;&gt;"","STOPPED",IF(AND(Tabelle132[[#This Row],[ACT. VALID
TILL]]&lt;TODAY(),Tabelle132[[#This Row],[ACT. VALID
TILL]]&lt;&gt;""),"INACTIVE",IF(Tabelle132[[#This Row],[Employee]]="NN","RECRUITE",IF(Tabelle132[[#This Row],[ACT. VALID
FROM]]&gt;TODAY(),"INACTIVE","ACTIVE"))))</f>
        <v>ACTIVE</v>
      </c>
      <c r="S440" s="85"/>
      <c r="T440" s="85"/>
      <c r="U440" s="11">
        <f>COUNTIFS(Tabelle2[Function-
No.],Tabelle132[[#This Row],[FUNC.-NO]],Tabelle2[Pers-
No.],Tabelle132[[#This Row],[P-No.]])</f>
        <v>0</v>
      </c>
      <c r="V440" s="89">
        <v>39</v>
      </c>
      <c r="W440" s="11">
        <f>IF(Tabelle132[[#This Row],[WAZ2]]&gt;39,1,Tabelle132[[#This Row],[WAZ2]]/39)/IF(Tabelle132[[#This Row],[SPLIT]]="YES",2,1)</f>
        <v>1</v>
      </c>
      <c r="X440" s="93">
        <v>5394</v>
      </c>
      <c r="Y44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40" s="21" cm="1">
        <f t="array" ref="Z44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5394</v>
      </c>
      <c r="AA44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40" s="21" cm="1">
        <f t="array" ref="AB44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5394</v>
      </c>
      <c r="AC44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40" s="21" cm="1">
        <f t="array" ref="AD44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5394</v>
      </c>
      <c r="AE44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40" s="21" cm="1">
        <f t="array" ref="AF44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5394</v>
      </c>
      <c r="AG44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40" s="21" cm="1">
        <f t="array" ref="AH44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5394</v>
      </c>
      <c r="AI44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40" s="21" cm="1">
        <f t="array" ref="AJ44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5394</v>
      </c>
      <c r="AK44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40" s="21" cm="1">
        <f t="array" ref="AL44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5394</v>
      </c>
      <c r="AM44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40" s="21" cm="1">
        <f t="array" ref="AN44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5394</v>
      </c>
      <c r="AO44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40" s="21" cm="1">
        <f t="array" ref="AP44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5394</v>
      </c>
      <c r="AQ44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40" s="21" cm="1">
        <f t="array" ref="AR44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5394</v>
      </c>
      <c r="AS44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40" s="21" cm="1">
        <f t="array" ref="AT44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5394</v>
      </c>
      <c r="AU44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40" s="21" cm="1">
        <f t="array" ref="AV44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5394</v>
      </c>
      <c r="AW44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40" s="41">
        <f>SUMIFS(Tabelle132[[#This Row],[FTE 01]:[SAL 12]],Tabelle132[[#Headers],[FTE 01]:[SAL 12]],"*" &amp; "SAL" &amp;"*")</f>
        <v>64728</v>
      </c>
    </row>
    <row r="441" spans="1:50" ht="20.100000000000001" customHeight="1" x14ac:dyDescent="0.25">
      <c r="A441" s="61" t="s">
        <v>460</v>
      </c>
      <c r="B441" s="113" t="s">
        <v>986</v>
      </c>
      <c r="C441" s="62" t="s">
        <v>53</v>
      </c>
      <c r="D441" s="107" t="s">
        <v>1216</v>
      </c>
      <c r="E441" s="108" t="s">
        <v>1216</v>
      </c>
      <c r="F441" s="63">
        <v>1057</v>
      </c>
      <c r="G441" s="111" t="str">
        <f>VLOOKUP(Tabelle132[[#This Row],[CC
(FIBU)]],INDEX!D:E,2,FALSE)</f>
        <v>Abteilung 24</v>
      </c>
      <c r="H441" s="117" t="s">
        <v>1391</v>
      </c>
      <c r="I441" s="64" t="s">
        <v>54</v>
      </c>
      <c r="J441" s="72">
        <v>43296</v>
      </c>
      <c r="K441" s="72"/>
      <c r="L441" s="73"/>
      <c r="M441" s="77">
        <v>2491</v>
      </c>
      <c r="N441" s="104" t="s">
        <v>1887</v>
      </c>
      <c r="O441" s="78">
        <v>43296</v>
      </c>
      <c r="P441" s="80"/>
      <c r="Q441" s="62" t="s">
        <v>55</v>
      </c>
      <c r="R441" s="5" t="str">
        <f ca="1">IF(Tabelle132[[#This Row],[STOPPED
ON]]&lt;&gt;"","STOPPED",IF(AND(Tabelle132[[#This Row],[ACT. VALID
TILL]]&lt;TODAY(),Tabelle132[[#This Row],[ACT. VALID
TILL]]&lt;&gt;""),"INACTIVE",IF(Tabelle132[[#This Row],[Employee]]="NN","RECRUITE",IF(Tabelle132[[#This Row],[ACT. VALID
FROM]]&gt;TODAY(),"INACTIVE","ACTIVE"))))</f>
        <v>ACTIVE</v>
      </c>
      <c r="S441" s="85"/>
      <c r="T441" s="85"/>
      <c r="U441" s="11">
        <f>COUNTIFS(Tabelle2[Function-
No.],Tabelle132[[#This Row],[FUNC.-NO]],Tabelle2[Pers-
No.],Tabelle132[[#This Row],[P-No.]])</f>
        <v>0</v>
      </c>
      <c r="V441" s="89">
        <v>39</v>
      </c>
      <c r="W441" s="11">
        <f>IF(Tabelle132[[#This Row],[WAZ2]]&gt;39,1,Tabelle132[[#This Row],[WAZ2]]/39)/IF(Tabelle132[[#This Row],[SPLIT]]="YES",2,1)</f>
        <v>1</v>
      </c>
      <c r="X441" s="93">
        <v>5393</v>
      </c>
      <c r="Y44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41" s="21" cm="1">
        <f t="array" ref="Z44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5393</v>
      </c>
      <c r="AA44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41" s="21" cm="1">
        <f t="array" ref="AB44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5393</v>
      </c>
      <c r="AC44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41" s="21" cm="1">
        <f t="array" ref="AD44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5393</v>
      </c>
      <c r="AE44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41" s="21" cm="1">
        <f t="array" ref="AF44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5393</v>
      </c>
      <c r="AG44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41" s="21" cm="1">
        <f t="array" ref="AH44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5393</v>
      </c>
      <c r="AI44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41" s="21" cm="1">
        <f t="array" ref="AJ44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5393</v>
      </c>
      <c r="AK44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41" s="21" cm="1">
        <f t="array" ref="AL44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5393</v>
      </c>
      <c r="AM44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41" s="21" cm="1">
        <f t="array" ref="AN44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5393</v>
      </c>
      <c r="AO44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41" s="21" cm="1">
        <f t="array" ref="AP44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5393</v>
      </c>
      <c r="AQ44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41" s="21" cm="1">
        <f t="array" ref="AR44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5393</v>
      </c>
      <c r="AS44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41" s="21" cm="1">
        <f t="array" ref="AT44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5393</v>
      </c>
      <c r="AU44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41" s="21" cm="1">
        <f t="array" ref="AV44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5393</v>
      </c>
      <c r="AW44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41" s="41">
        <f>SUMIFS(Tabelle132[[#This Row],[FTE 01]:[SAL 12]],Tabelle132[[#Headers],[FTE 01]:[SAL 12]],"*" &amp; "SAL" &amp;"*")</f>
        <v>64716</v>
      </c>
    </row>
    <row r="442" spans="1:50" ht="20.100000000000001" customHeight="1" x14ac:dyDescent="0.25">
      <c r="A442" s="61" t="s">
        <v>459</v>
      </c>
      <c r="B442" s="113" t="s">
        <v>986</v>
      </c>
      <c r="C442" s="62" t="s">
        <v>53</v>
      </c>
      <c r="D442" s="107" t="s">
        <v>1216</v>
      </c>
      <c r="E442" s="108" t="s">
        <v>1216</v>
      </c>
      <c r="F442" s="63">
        <v>1057</v>
      </c>
      <c r="G442" s="111" t="str">
        <f>VLOOKUP(Tabelle132[[#This Row],[CC
(FIBU)]],INDEX!D:E,2,FALSE)</f>
        <v>Abteilung 24</v>
      </c>
      <c r="H442" s="117" t="s">
        <v>1391</v>
      </c>
      <c r="I442" s="64" t="s">
        <v>54</v>
      </c>
      <c r="J442" s="72">
        <v>43344</v>
      </c>
      <c r="K442" s="72"/>
      <c r="L442" s="73"/>
      <c r="M442" s="77">
        <v>2519</v>
      </c>
      <c r="N442" s="104" t="s">
        <v>1915</v>
      </c>
      <c r="O442" s="78">
        <v>43344</v>
      </c>
      <c r="P442" s="80"/>
      <c r="Q442" s="62" t="s">
        <v>55</v>
      </c>
      <c r="R442" s="5" t="str">
        <f ca="1">IF(Tabelle132[[#This Row],[STOPPED
ON]]&lt;&gt;"","STOPPED",IF(AND(Tabelle132[[#This Row],[ACT. VALID
TILL]]&lt;TODAY(),Tabelle132[[#This Row],[ACT. VALID
TILL]]&lt;&gt;""),"INACTIVE",IF(Tabelle132[[#This Row],[Employee]]="NN","RECRUITE",IF(Tabelle132[[#This Row],[ACT. VALID
FROM]]&gt;TODAY(),"INACTIVE","ACTIVE"))))</f>
        <v>ACTIVE</v>
      </c>
      <c r="S442" s="85"/>
      <c r="T442" s="85"/>
      <c r="U442" s="11">
        <f>COUNTIFS(Tabelle2[Function-
No.],Tabelle132[[#This Row],[FUNC.-NO]],Tabelle2[Pers-
No.],Tabelle132[[#This Row],[P-No.]])</f>
        <v>0</v>
      </c>
      <c r="V442" s="89">
        <v>39</v>
      </c>
      <c r="W442" s="11">
        <f>IF(Tabelle132[[#This Row],[WAZ2]]&gt;39,1,Tabelle132[[#This Row],[WAZ2]]/39)/IF(Tabelle132[[#This Row],[SPLIT]]="YES",2,1)</f>
        <v>1</v>
      </c>
      <c r="X442" s="93">
        <v>5516</v>
      </c>
      <c r="Y44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42" s="21" cm="1">
        <f t="array" ref="Z44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5516</v>
      </c>
      <c r="AA44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42" s="21" cm="1">
        <f t="array" ref="AB44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5516</v>
      </c>
      <c r="AC44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42" s="21" cm="1">
        <f t="array" ref="AD44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5516</v>
      </c>
      <c r="AE44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42" s="21" cm="1">
        <f t="array" ref="AF44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5516</v>
      </c>
      <c r="AG44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42" s="21" cm="1">
        <f t="array" ref="AH44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5516</v>
      </c>
      <c r="AI44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42" s="21" cm="1">
        <f t="array" ref="AJ44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5516</v>
      </c>
      <c r="AK44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42" s="21" cm="1">
        <f t="array" ref="AL44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5516</v>
      </c>
      <c r="AM44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42" s="21" cm="1">
        <f t="array" ref="AN44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5516</v>
      </c>
      <c r="AO44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42" s="21" cm="1">
        <f t="array" ref="AP44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5516</v>
      </c>
      <c r="AQ44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42" s="21" cm="1">
        <f t="array" ref="AR44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5516</v>
      </c>
      <c r="AS44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42" s="21" cm="1">
        <f t="array" ref="AT44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5516</v>
      </c>
      <c r="AU44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42" s="21" cm="1">
        <f t="array" ref="AV44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5516</v>
      </c>
      <c r="AW44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42" s="41">
        <f>SUMIFS(Tabelle132[[#This Row],[FTE 01]:[SAL 12]],Tabelle132[[#Headers],[FTE 01]:[SAL 12]],"*" &amp; "SAL" &amp;"*")</f>
        <v>66192</v>
      </c>
    </row>
    <row r="443" spans="1:50" ht="20.100000000000001" customHeight="1" x14ac:dyDescent="0.25">
      <c r="A443" s="61" t="s">
        <v>458</v>
      </c>
      <c r="B443" s="113" t="s">
        <v>978</v>
      </c>
      <c r="C443" s="62" t="s">
        <v>53</v>
      </c>
      <c r="D443" s="107" t="s">
        <v>1216</v>
      </c>
      <c r="E443" s="108" t="s">
        <v>1216</v>
      </c>
      <c r="F443" s="63">
        <v>1057</v>
      </c>
      <c r="G443" s="111" t="str">
        <f>VLOOKUP(Tabelle132[[#This Row],[CC
(FIBU)]],INDEX!D:E,2,FALSE)</f>
        <v>Abteilung 24</v>
      </c>
      <c r="H443" s="117" t="s">
        <v>1321</v>
      </c>
      <c r="I443" s="64" t="s">
        <v>54</v>
      </c>
      <c r="J443" s="72">
        <v>43862</v>
      </c>
      <c r="K443" s="72"/>
      <c r="L443" s="73"/>
      <c r="M443" s="77">
        <v>2649</v>
      </c>
      <c r="N443" s="104" t="s">
        <v>2045</v>
      </c>
      <c r="O443" s="78">
        <v>43862</v>
      </c>
      <c r="P443" s="80"/>
      <c r="Q443" s="62" t="s">
        <v>55</v>
      </c>
      <c r="R443" s="5" t="str">
        <f ca="1">IF(Tabelle132[[#This Row],[STOPPED
ON]]&lt;&gt;"","STOPPED",IF(AND(Tabelle132[[#This Row],[ACT. VALID
TILL]]&lt;TODAY(),Tabelle132[[#This Row],[ACT. VALID
TILL]]&lt;&gt;""),"INACTIVE",IF(Tabelle132[[#This Row],[Employee]]="NN","RECRUITE",IF(Tabelle132[[#This Row],[ACT. VALID
FROM]]&gt;TODAY(),"INACTIVE","ACTIVE"))))</f>
        <v>ACTIVE</v>
      </c>
      <c r="S443" s="85"/>
      <c r="T443" s="85"/>
      <c r="U443" s="11">
        <f>COUNTIFS(Tabelle2[Function-
No.],Tabelle132[[#This Row],[FUNC.-NO]],Tabelle2[Pers-
No.],Tabelle132[[#This Row],[P-No.]])</f>
        <v>0</v>
      </c>
      <c r="V443" s="89">
        <v>39</v>
      </c>
      <c r="W443" s="11">
        <f>IF(Tabelle132[[#This Row],[WAZ2]]&gt;39,1,Tabelle132[[#This Row],[WAZ2]]/39)/IF(Tabelle132[[#This Row],[SPLIT]]="YES",2,1)</f>
        <v>1</v>
      </c>
      <c r="X443" s="93">
        <v>5425</v>
      </c>
      <c r="Y44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43" s="21" cm="1">
        <f t="array" ref="Z44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5425</v>
      </c>
      <c r="AA44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43" s="21" cm="1">
        <f t="array" ref="AB44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5425</v>
      </c>
      <c r="AC44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43" s="21" cm="1">
        <f t="array" ref="AD44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5425</v>
      </c>
      <c r="AE44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43" s="21" cm="1">
        <f t="array" ref="AF44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5425</v>
      </c>
      <c r="AG44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43" s="21" cm="1">
        <f t="array" ref="AH44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5425</v>
      </c>
      <c r="AI44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43" s="21" cm="1">
        <f t="array" ref="AJ44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5425</v>
      </c>
      <c r="AK44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43" s="21" cm="1">
        <f t="array" ref="AL44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5425</v>
      </c>
      <c r="AM44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43" s="21" cm="1">
        <f t="array" ref="AN44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5425</v>
      </c>
      <c r="AO44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43" s="21" cm="1">
        <f t="array" ref="AP44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5425</v>
      </c>
      <c r="AQ44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43" s="21" cm="1">
        <f t="array" ref="AR44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5425</v>
      </c>
      <c r="AS44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43" s="21" cm="1">
        <f t="array" ref="AT44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5425</v>
      </c>
      <c r="AU44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43" s="21" cm="1">
        <f t="array" ref="AV44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5425</v>
      </c>
      <c r="AW44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43" s="41">
        <f>SUMIFS(Tabelle132[[#This Row],[FTE 01]:[SAL 12]],Tabelle132[[#Headers],[FTE 01]:[SAL 12]],"*" &amp; "SAL" &amp;"*")</f>
        <v>65100</v>
      </c>
    </row>
    <row r="444" spans="1:50" ht="20.100000000000001" customHeight="1" x14ac:dyDescent="0.25">
      <c r="A444" s="61" t="s">
        <v>733</v>
      </c>
      <c r="B444" s="113" t="s">
        <v>1104</v>
      </c>
      <c r="C444" s="62" t="s">
        <v>53</v>
      </c>
      <c r="D444" s="107" t="s">
        <v>1216</v>
      </c>
      <c r="E444" s="108" t="s">
        <v>1222</v>
      </c>
      <c r="F444" s="63">
        <v>1058</v>
      </c>
      <c r="G444" s="111" t="str">
        <f>VLOOKUP(Tabelle132[[#This Row],[CC
(FIBU)]],INDEX!D:E,2,FALSE)</f>
        <v>Abteilung 50</v>
      </c>
      <c r="H444" s="117" t="s">
        <v>1348</v>
      </c>
      <c r="I444" s="64" t="s">
        <v>54</v>
      </c>
      <c r="J444" s="72">
        <v>42979</v>
      </c>
      <c r="K444" s="72"/>
      <c r="L444" s="73"/>
      <c r="M444" s="77">
        <v>2411</v>
      </c>
      <c r="N444" s="104" t="s">
        <v>1807</v>
      </c>
      <c r="O444" s="78">
        <v>42979</v>
      </c>
      <c r="P444" s="80"/>
      <c r="Q444" s="62" t="s">
        <v>155</v>
      </c>
      <c r="R444" s="5" t="str">
        <f ca="1">IF(Tabelle132[[#This Row],[STOPPED
ON]]&lt;&gt;"","STOPPED",IF(AND(Tabelle132[[#This Row],[ACT. VALID
TILL]]&lt;TODAY(),Tabelle132[[#This Row],[ACT. VALID
TILL]]&lt;&gt;""),"INACTIVE",IF(Tabelle132[[#This Row],[Employee]]="NN","RECRUITE",IF(Tabelle132[[#This Row],[ACT. VALID
FROM]]&gt;TODAY(),"INACTIVE","ACTIVE"))))</f>
        <v>ACTIVE</v>
      </c>
      <c r="S444" s="85"/>
      <c r="T444" s="85"/>
      <c r="U444" s="11">
        <f>COUNTIFS(Tabelle2[Function-
No.],Tabelle132[[#This Row],[FUNC.-NO]],Tabelle2[Pers-
No.],Tabelle132[[#This Row],[P-No.]])</f>
        <v>0</v>
      </c>
      <c r="V444" s="89">
        <v>39</v>
      </c>
      <c r="W444" s="11">
        <f>IF(Tabelle132[[#This Row],[WAZ2]]&gt;39,1,Tabelle132[[#This Row],[WAZ2]]/39)/IF(Tabelle132[[#This Row],[SPLIT]]="YES",2,1)</f>
        <v>1</v>
      </c>
      <c r="X444" s="93">
        <v>5049</v>
      </c>
      <c r="Y44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44" s="21" cm="1">
        <f t="array" ref="Z44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5049</v>
      </c>
      <c r="AA44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44" s="21" cm="1">
        <f t="array" ref="AB44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5049</v>
      </c>
      <c r="AC44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44" s="21" cm="1">
        <f t="array" ref="AD44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5049</v>
      </c>
      <c r="AE44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44" s="21" cm="1">
        <f t="array" ref="AF44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5049</v>
      </c>
      <c r="AG44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44" s="21" cm="1">
        <f t="array" ref="AH44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5049</v>
      </c>
      <c r="AI44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44" s="21" cm="1">
        <f t="array" ref="AJ44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5049</v>
      </c>
      <c r="AK44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44" s="21" cm="1">
        <f t="array" ref="AL44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5049</v>
      </c>
      <c r="AM44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44" s="21" cm="1">
        <f t="array" ref="AN44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5049</v>
      </c>
      <c r="AO44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44" s="21" cm="1">
        <f t="array" ref="AP44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5049</v>
      </c>
      <c r="AQ44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44" s="21" cm="1">
        <f t="array" ref="AR44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5049</v>
      </c>
      <c r="AS44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44" s="21" cm="1">
        <f t="array" ref="AT44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5049</v>
      </c>
      <c r="AU44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44" s="21" cm="1">
        <f t="array" ref="AV44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5049</v>
      </c>
      <c r="AW44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44" s="41">
        <f>SUMIFS(Tabelle132[[#This Row],[FTE 01]:[SAL 12]],Tabelle132[[#Headers],[FTE 01]:[SAL 12]],"*" &amp; "SAL" &amp;"*")</f>
        <v>60588</v>
      </c>
    </row>
    <row r="445" spans="1:50" ht="20.100000000000001" customHeight="1" x14ac:dyDescent="0.25">
      <c r="A445" s="61" t="s">
        <v>474</v>
      </c>
      <c r="B445" s="113" t="s">
        <v>887</v>
      </c>
      <c r="C445" s="62" t="s">
        <v>53</v>
      </c>
      <c r="D445" s="107" t="s">
        <v>1216</v>
      </c>
      <c r="E445" s="108" t="s">
        <v>1216</v>
      </c>
      <c r="F445" s="63">
        <v>1058</v>
      </c>
      <c r="G445" s="111" t="str">
        <f>VLOOKUP(Tabelle132[[#This Row],[CC
(FIBU)]],INDEX!D:E,2,FALSE)</f>
        <v>Abteilung 50</v>
      </c>
      <c r="H445" s="117" t="s">
        <v>1379</v>
      </c>
      <c r="I445" s="64" t="s">
        <v>54</v>
      </c>
      <c r="J445" s="72">
        <v>43344</v>
      </c>
      <c r="K445" s="72">
        <v>44369</v>
      </c>
      <c r="L445" s="73"/>
      <c r="M445" s="77">
        <v>2515</v>
      </c>
      <c r="N445" s="104" t="s">
        <v>1911</v>
      </c>
      <c r="O445" s="78">
        <v>43344</v>
      </c>
      <c r="P445" s="80">
        <v>44369</v>
      </c>
      <c r="Q445" s="62" t="s">
        <v>155</v>
      </c>
      <c r="R445" s="5" t="str">
        <f ca="1">IF(Tabelle132[[#This Row],[STOPPED
ON]]&lt;&gt;"","STOPPED",IF(AND(Tabelle132[[#This Row],[ACT. VALID
TILL]]&lt;TODAY(),Tabelle132[[#This Row],[ACT. VALID
TILL]]&lt;&gt;""),"INACTIVE",IF(Tabelle132[[#This Row],[Employee]]="NN","RECRUITE",IF(Tabelle132[[#This Row],[ACT. VALID
FROM]]&gt;TODAY(),"INACTIVE","ACTIVE"))))</f>
        <v>INACTIVE</v>
      </c>
      <c r="S445" s="85"/>
      <c r="T445" s="85"/>
      <c r="U445" s="11">
        <f>COUNTIFS(Tabelle2[Function-
No.],Tabelle132[[#This Row],[FUNC.-NO]],Tabelle2[Pers-
No.],Tabelle132[[#This Row],[P-No.]])</f>
        <v>0</v>
      </c>
      <c r="V445" s="89">
        <v>39</v>
      </c>
      <c r="W445" s="11">
        <f>IF(Tabelle132[[#This Row],[WAZ2]]&gt;39,1,Tabelle132[[#This Row],[WAZ2]]/39)/IF(Tabelle132[[#This Row],[SPLIT]]="YES",2,1)</f>
        <v>1</v>
      </c>
      <c r="X445" s="93">
        <v>5048</v>
      </c>
      <c r="Y44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45" s="21" cm="1">
        <f t="array" ref="Z44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5048</v>
      </c>
      <c r="AA44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45" s="21" cm="1">
        <f t="array" ref="AB44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5048</v>
      </c>
      <c r="AC44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45" s="21" cm="1">
        <f t="array" ref="AD44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4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45" s="21" cm="1">
        <f t="array" ref="AF44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4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445" s="21" cm="1">
        <f t="array" ref="AH44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4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445" s="21" cm="1">
        <f t="array" ref="AJ44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4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445" s="21" cm="1">
        <f t="array" ref="AL44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4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445" s="21" cm="1">
        <f t="array" ref="AN44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44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445" s="21" cm="1">
        <f t="array" ref="AP44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44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445" s="21" cm="1">
        <f t="array" ref="AR44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44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445" s="21" cm="1">
        <f t="array" ref="AT44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44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445" s="21" cm="1">
        <f t="array" ref="AV44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44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45" s="41">
        <f>SUMIFS(Tabelle132[[#This Row],[FTE 01]:[SAL 12]],Tabelle132[[#Headers],[FTE 01]:[SAL 12]],"*" &amp; "SAL" &amp;"*")</f>
        <v>10096</v>
      </c>
    </row>
    <row r="446" spans="1:50" ht="20.100000000000001" customHeight="1" x14ac:dyDescent="0.25">
      <c r="A446" s="61" t="s">
        <v>467</v>
      </c>
      <c r="B446" s="113" t="s">
        <v>884</v>
      </c>
      <c r="C446" s="62" t="s">
        <v>53</v>
      </c>
      <c r="D446" s="107" t="s">
        <v>1216</v>
      </c>
      <c r="E446" s="108" t="s">
        <v>1216</v>
      </c>
      <c r="F446" s="63">
        <v>1058</v>
      </c>
      <c r="G446" s="111" t="str">
        <f>VLOOKUP(Tabelle132[[#This Row],[CC
(FIBU)]],INDEX!D:E,2,FALSE)</f>
        <v>Abteilung 50</v>
      </c>
      <c r="H446" s="117" t="s">
        <v>1327</v>
      </c>
      <c r="I446" s="64" t="s">
        <v>54</v>
      </c>
      <c r="J446" s="72">
        <v>43344</v>
      </c>
      <c r="K446" s="72">
        <v>44369</v>
      </c>
      <c r="L446" s="73"/>
      <c r="M446" s="77">
        <v>2516</v>
      </c>
      <c r="N446" s="104" t="s">
        <v>1912</v>
      </c>
      <c r="O446" s="78">
        <v>43344</v>
      </c>
      <c r="P446" s="80">
        <v>44369</v>
      </c>
      <c r="Q446" s="62" t="s">
        <v>155</v>
      </c>
      <c r="R446" s="5" t="str">
        <f ca="1">IF(Tabelle132[[#This Row],[STOPPED
ON]]&lt;&gt;"","STOPPED",IF(AND(Tabelle132[[#This Row],[ACT. VALID
TILL]]&lt;TODAY(),Tabelle132[[#This Row],[ACT. VALID
TILL]]&lt;&gt;""),"INACTIVE",IF(Tabelle132[[#This Row],[Employee]]="NN","RECRUITE",IF(Tabelle132[[#This Row],[ACT. VALID
FROM]]&gt;TODAY(),"INACTIVE","ACTIVE"))))</f>
        <v>INACTIVE</v>
      </c>
      <c r="S446" s="85"/>
      <c r="T446" s="85"/>
      <c r="U446" s="11">
        <f>COUNTIFS(Tabelle2[Function-
No.],Tabelle132[[#This Row],[FUNC.-NO]],Tabelle2[Pers-
No.],Tabelle132[[#This Row],[P-No.]])</f>
        <v>0</v>
      </c>
      <c r="V446" s="89">
        <v>39</v>
      </c>
      <c r="W446" s="11">
        <f>IF(Tabelle132[[#This Row],[WAZ2]]&gt;39,1,Tabelle132[[#This Row],[WAZ2]]/39)/IF(Tabelle132[[#This Row],[SPLIT]]="YES",2,1)</f>
        <v>1</v>
      </c>
      <c r="X446" s="93">
        <v>5046</v>
      </c>
      <c r="Y44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46" s="21" cm="1">
        <f t="array" ref="Z44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5046</v>
      </c>
      <c r="AA44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46" s="21" cm="1">
        <f t="array" ref="AB44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5046</v>
      </c>
      <c r="AC44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46" s="21" cm="1">
        <f t="array" ref="AD44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4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46" s="21" cm="1">
        <f t="array" ref="AF44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4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446" s="21" cm="1">
        <f t="array" ref="AH44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4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446" s="21" cm="1">
        <f t="array" ref="AJ44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4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446" s="21" cm="1">
        <f t="array" ref="AL44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4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446" s="21" cm="1">
        <f t="array" ref="AN44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44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446" s="21" cm="1">
        <f t="array" ref="AP44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44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446" s="21" cm="1">
        <f t="array" ref="AR44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44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446" s="21" cm="1">
        <f t="array" ref="AT44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44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446" s="21" cm="1">
        <f t="array" ref="AV44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446" s="36">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46" s="41">
        <f>SUMIFS(Tabelle132[[#This Row],[FTE 01]:[SAL 12]],Tabelle132[[#Headers],[FTE 01]:[SAL 12]],"*" &amp; "SAL" &amp;"*")</f>
        <v>10092</v>
      </c>
    </row>
    <row r="447" spans="1:50" ht="20.100000000000001" customHeight="1" x14ac:dyDescent="0.25">
      <c r="A447" s="61" t="s">
        <v>471</v>
      </c>
      <c r="B447" s="113" t="s">
        <v>886</v>
      </c>
      <c r="C447" s="62" t="s">
        <v>53</v>
      </c>
      <c r="D447" s="107" t="s">
        <v>1216</v>
      </c>
      <c r="E447" s="108" t="s">
        <v>1215</v>
      </c>
      <c r="F447" s="63">
        <v>1058</v>
      </c>
      <c r="G447" s="111" t="str">
        <f>VLOOKUP(Tabelle132[[#This Row],[CC
(FIBU)]],INDEX!D:E,2,FALSE)</f>
        <v>Abteilung 50</v>
      </c>
      <c r="H447" s="117" t="s">
        <v>1361</v>
      </c>
      <c r="I447" s="64" t="s">
        <v>54</v>
      </c>
      <c r="J447" s="72">
        <v>43344</v>
      </c>
      <c r="K447" s="72">
        <v>44357</v>
      </c>
      <c r="L447" s="73"/>
      <c r="M447" s="77">
        <v>2517</v>
      </c>
      <c r="N447" s="104" t="s">
        <v>1913</v>
      </c>
      <c r="O447" s="78">
        <v>43344</v>
      </c>
      <c r="P447" s="80">
        <v>44357</v>
      </c>
      <c r="Q447" s="62" t="s">
        <v>104</v>
      </c>
      <c r="R447" s="5" t="str">
        <f ca="1">IF(Tabelle132[[#This Row],[STOPPED
ON]]&lt;&gt;"","STOPPED",IF(AND(Tabelle132[[#This Row],[ACT. VALID
TILL]]&lt;TODAY(),Tabelle132[[#This Row],[ACT. VALID
TILL]]&lt;&gt;""),"INACTIVE",IF(Tabelle132[[#This Row],[Employee]]="NN","RECRUITE",IF(Tabelle132[[#This Row],[ACT. VALID
FROM]]&gt;TODAY(),"INACTIVE","ACTIVE"))))</f>
        <v>INACTIVE</v>
      </c>
      <c r="S447" s="85"/>
      <c r="T447" s="85"/>
      <c r="U447" s="11">
        <f>COUNTIFS(Tabelle2[Function-
No.],Tabelle132[[#This Row],[FUNC.-NO]],Tabelle2[Pers-
No.],Tabelle132[[#This Row],[P-No.]])</f>
        <v>0</v>
      </c>
      <c r="V447" s="89">
        <v>39</v>
      </c>
      <c r="W447" s="11">
        <f>IF(Tabelle132[[#This Row],[WAZ2]]&gt;39,1,Tabelle132[[#This Row],[WAZ2]]/39)/IF(Tabelle132[[#This Row],[SPLIT]]="YES",2,1)</f>
        <v>1</v>
      </c>
      <c r="X447" s="93">
        <v>5047</v>
      </c>
      <c r="Y44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47" s="21" cm="1">
        <f t="array" ref="Z44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5047</v>
      </c>
      <c r="AA44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47" s="21" cm="1">
        <f t="array" ref="AB44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5047</v>
      </c>
      <c r="AC44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47" s="21" cm="1">
        <f t="array" ref="AD44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4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47" s="21" cm="1">
        <f t="array" ref="AF44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4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447" s="21" cm="1">
        <f t="array" ref="AH44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4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447" s="21" cm="1">
        <f t="array" ref="AJ44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4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447" s="21" cm="1">
        <f t="array" ref="AL44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4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447" s="21" cm="1">
        <f t="array" ref="AN44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44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447" s="21" cm="1">
        <f t="array" ref="AP44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44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447" s="21" cm="1">
        <f t="array" ref="AR44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44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447" s="21" cm="1">
        <f t="array" ref="AT44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44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447" s="21" cm="1">
        <f t="array" ref="AV44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44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47" s="41">
        <f>SUMIFS(Tabelle132[[#This Row],[FTE 01]:[SAL 12]],Tabelle132[[#Headers],[FTE 01]:[SAL 12]],"*" &amp; "SAL" &amp;"*")</f>
        <v>10094</v>
      </c>
    </row>
    <row r="448" spans="1:50" ht="20.100000000000001" customHeight="1" x14ac:dyDescent="0.25">
      <c r="A448" s="61" t="s">
        <v>473</v>
      </c>
      <c r="B448" s="113" t="s">
        <v>887</v>
      </c>
      <c r="C448" s="62" t="s">
        <v>53</v>
      </c>
      <c r="D448" s="107" t="s">
        <v>1216</v>
      </c>
      <c r="E448" s="108" t="s">
        <v>1217</v>
      </c>
      <c r="F448" s="63">
        <v>1058</v>
      </c>
      <c r="G448" s="111" t="str">
        <f>VLOOKUP(Tabelle132[[#This Row],[CC
(FIBU)]],INDEX!D:E,2,FALSE)</f>
        <v>Abteilung 50</v>
      </c>
      <c r="H448" s="117" t="s">
        <v>1311</v>
      </c>
      <c r="I448" s="64" t="s">
        <v>54</v>
      </c>
      <c r="J448" s="72">
        <v>43678</v>
      </c>
      <c r="K448" s="72">
        <v>44773</v>
      </c>
      <c r="L448" s="73"/>
      <c r="M448" s="77">
        <v>2599</v>
      </c>
      <c r="N448" s="104" t="s">
        <v>1995</v>
      </c>
      <c r="O448" s="78">
        <v>43678</v>
      </c>
      <c r="P448" s="80">
        <v>44773</v>
      </c>
      <c r="Q448" s="62" t="s">
        <v>155</v>
      </c>
      <c r="R448" s="5" t="str">
        <f ca="1">IF(Tabelle132[[#This Row],[STOPPED
ON]]&lt;&gt;"","STOPPED",IF(AND(Tabelle132[[#This Row],[ACT. VALID
TILL]]&lt;TODAY(),Tabelle132[[#This Row],[ACT. VALID
TILL]]&lt;&gt;""),"INACTIVE",IF(Tabelle132[[#This Row],[Employee]]="NN","RECRUITE",IF(Tabelle132[[#This Row],[ACT. VALID
FROM]]&gt;TODAY(),"INACTIVE","ACTIVE"))))</f>
        <v>ACTIVE</v>
      </c>
      <c r="S448" s="85"/>
      <c r="T448" s="85"/>
      <c r="U448" s="11">
        <f>COUNTIFS(Tabelle2[Function-
No.],Tabelle132[[#This Row],[FUNC.-NO]],Tabelle2[Pers-
No.],Tabelle132[[#This Row],[P-No.]])</f>
        <v>0</v>
      </c>
      <c r="V448" s="89">
        <v>39</v>
      </c>
      <c r="W448" s="11">
        <f>IF(Tabelle132[[#This Row],[WAZ2]]&gt;39,1,Tabelle132[[#This Row],[WAZ2]]/39)/IF(Tabelle132[[#This Row],[SPLIT]]="YES",2,1)</f>
        <v>1</v>
      </c>
      <c r="X448" s="93">
        <v>5030</v>
      </c>
      <c r="Y44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48" s="21" cm="1">
        <f t="array" ref="Z44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5030</v>
      </c>
      <c r="AA44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48" s="21" cm="1">
        <f t="array" ref="AB44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5030</v>
      </c>
      <c r="AC44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48" s="21" cm="1">
        <f t="array" ref="AD44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5030</v>
      </c>
      <c r="AE44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48" s="21" cm="1">
        <f t="array" ref="AF44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5030</v>
      </c>
      <c r="AG44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48" s="21" cm="1">
        <f t="array" ref="AH44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5030</v>
      </c>
      <c r="AI44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48" s="21" cm="1">
        <f t="array" ref="AJ44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5030</v>
      </c>
      <c r="AK44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48" s="21" cm="1">
        <f t="array" ref="AL44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5030</v>
      </c>
      <c r="AM44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48" s="21" cm="1">
        <f t="array" ref="AN44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5030</v>
      </c>
      <c r="AO44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48" s="21" cm="1">
        <f t="array" ref="AP44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5030</v>
      </c>
      <c r="AQ44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48" s="21" cm="1">
        <f t="array" ref="AR44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5030</v>
      </c>
      <c r="AS44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48" s="21" cm="1">
        <f t="array" ref="AT44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5030</v>
      </c>
      <c r="AU44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48" s="21" cm="1">
        <f t="array" ref="AV44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5030</v>
      </c>
      <c r="AW44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48" s="41">
        <f>SUMIFS(Tabelle132[[#This Row],[FTE 01]:[SAL 12]],Tabelle132[[#Headers],[FTE 01]:[SAL 12]],"*" &amp; "SAL" &amp;"*")</f>
        <v>60360</v>
      </c>
    </row>
    <row r="449" spans="1:50" ht="20.100000000000001" customHeight="1" x14ac:dyDescent="0.25">
      <c r="A449" s="61" t="s">
        <v>472</v>
      </c>
      <c r="B449" s="113" t="s">
        <v>887</v>
      </c>
      <c r="C449" s="62" t="s">
        <v>53</v>
      </c>
      <c r="D449" s="107" t="s">
        <v>1216</v>
      </c>
      <c r="E449" s="108" t="s">
        <v>1222</v>
      </c>
      <c r="F449" s="63">
        <v>1058</v>
      </c>
      <c r="G449" s="111" t="str">
        <f>VLOOKUP(Tabelle132[[#This Row],[CC
(FIBU)]],INDEX!D:E,2,FALSE)</f>
        <v>Abteilung 50</v>
      </c>
      <c r="H449" s="117" t="s">
        <v>1348</v>
      </c>
      <c r="I449" s="64" t="s">
        <v>54</v>
      </c>
      <c r="J449" s="72">
        <v>43709</v>
      </c>
      <c r="K449" s="72">
        <v>44804</v>
      </c>
      <c r="L449" s="73"/>
      <c r="M449" s="77">
        <v>2604</v>
      </c>
      <c r="N449" s="104" t="s">
        <v>2000</v>
      </c>
      <c r="O449" s="78">
        <v>43709</v>
      </c>
      <c r="P449" s="80">
        <v>44804</v>
      </c>
      <c r="Q449" s="62" t="s">
        <v>155</v>
      </c>
      <c r="R449" s="5" t="str">
        <f ca="1">IF(Tabelle132[[#This Row],[STOPPED
ON]]&lt;&gt;"","STOPPED",IF(AND(Tabelle132[[#This Row],[ACT. VALID
TILL]]&lt;TODAY(),Tabelle132[[#This Row],[ACT. VALID
TILL]]&lt;&gt;""),"INACTIVE",IF(Tabelle132[[#This Row],[Employee]]="NN","RECRUITE",IF(Tabelle132[[#This Row],[ACT. VALID
FROM]]&gt;TODAY(),"INACTIVE","ACTIVE"))))</f>
        <v>ACTIVE</v>
      </c>
      <c r="S449" s="85"/>
      <c r="T449" s="85"/>
      <c r="U449" s="11">
        <f>COUNTIFS(Tabelle2[Function-
No.],Tabelle132[[#This Row],[FUNC.-NO]],Tabelle2[Pers-
No.],Tabelle132[[#This Row],[P-No.]])</f>
        <v>0</v>
      </c>
      <c r="V449" s="89">
        <v>39</v>
      </c>
      <c r="W449" s="11">
        <f>IF(Tabelle132[[#This Row],[WAZ2]]&gt;39,1,Tabelle132[[#This Row],[WAZ2]]/39)/IF(Tabelle132[[#This Row],[SPLIT]]="YES",2,1)</f>
        <v>1</v>
      </c>
      <c r="X449" s="93">
        <v>5029</v>
      </c>
      <c r="Y44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49" s="21" cm="1">
        <f t="array" ref="Z44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5029</v>
      </c>
      <c r="AA44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49" s="21" cm="1">
        <f t="array" ref="AB44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5029</v>
      </c>
      <c r="AC44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49" s="21" cm="1">
        <f t="array" ref="AD44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5029</v>
      </c>
      <c r="AE44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49" s="21" cm="1">
        <f t="array" ref="AF44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5029</v>
      </c>
      <c r="AG44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49" s="21" cm="1">
        <f t="array" ref="AH44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5029</v>
      </c>
      <c r="AI44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49" s="21" cm="1">
        <f t="array" ref="AJ44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5029</v>
      </c>
      <c r="AK44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49" s="21" cm="1">
        <f t="array" ref="AL44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5029</v>
      </c>
      <c r="AM44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49" s="21" cm="1">
        <f t="array" ref="AN44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5029</v>
      </c>
      <c r="AO44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49" s="21" cm="1">
        <f t="array" ref="AP44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5029</v>
      </c>
      <c r="AQ44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49" s="21" cm="1">
        <f t="array" ref="AR44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5029</v>
      </c>
      <c r="AS44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49" s="21" cm="1">
        <f t="array" ref="AT44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5029</v>
      </c>
      <c r="AU44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49" s="21" cm="1">
        <f t="array" ref="AV44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5029</v>
      </c>
      <c r="AW44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49" s="41">
        <f>SUMIFS(Tabelle132[[#This Row],[FTE 01]:[SAL 12]],Tabelle132[[#Headers],[FTE 01]:[SAL 12]],"*" &amp; "SAL" &amp;"*")</f>
        <v>60348</v>
      </c>
    </row>
    <row r="450" spans="1:50" ht="20.100000000000001" customHeight="1" x14ac:dyDescent="0.25">
      <c r="A450" s="61" t="s">
        <v>470</v>
      </c>
      <c r="B450" s="113" t="s">
        <v>886</v>
      </c>
      <c r="C450" s="62" t="s">
        <v>53</v>
      </c>
      <c r="D450" s="107" t="s">
        <v>1216</v>
      </c>
      <c r="E450" s="108" t="s">
        <v>1215</v>
      </c>
      <c r="F450" s="63">
        <v>1058</v>
      </c>
      <c r="G450" s="111" t="str">
        <f>VLOOKUP(Tabelle132[[#This Row],[CC
(FIBU)]],INDEX!D:E,2,FALSE)</f>
        <v>Abteilung 50</v>
      </c>
      <c r="H450" s="117" t="s">
        <v>1361</v>
      </c>
      <c r="I450" s="64" t="s">
        <v>54</v>
      </c>
      <c r="J450" s="72">
        <v>43709</v>
      </c>
      <c r="K450" s="72">
        <v>44804</v>
      </c>
      <c r="L450" s="73"/>
      <c r="M450" s="77">
        <v>2608</v>
      </c>
      <c r="N450" s="104" t="s">
        <v>2004</v>
      </c>
      <c r="O450" s="78">
        <v>43709</v>
      </c>
      <c r="P450" s="80">
        <v>44804</v>
      </c>
      <c r="Q450" s="62" t="s">
        <v>104</v>
      </c>
      <c r="R450" s="5" t="str">
        <f ca="1">IF(Tabelle132[[#This Row],[STOPPED
ON]]&lt;&gt;"","STOPPED",IF(AND(Tabelle132[[#This Row],[ACT. VALID
TILL]]&lt;TODAY(),Tabelle132[[#This Row],[ACT. VALID
TILL]]&lt;&gt;""),"INACTIVE",IF(Tabelle132[[#This Row],[Employee]]="NN","RECRUITE",IF(Tabelle132[[#This Row],[ACT. VALID
FROM]]&gt;TODAY(),"INACTIVE","ACTIVE"))))</f>
        <v>ACTIVE</v>
      </c>
      <c r="S450" s="85"/>
      <c r="T450" s="85"/>
      <c r="U450" s="11">
        <f>COUNTIFS(Tabelle2[Function-
No.],Tabelle132[[#This Row],[FUNC.-NO]],Tabelle2[Pers-
No.],Tabelle132[[#This Row],[P-No.]])</f>
        <v>0</v>
      </c>
      <c r="V450" s="89">
        <v>39</v>
      </c>
      <c r="W450" s="11">
        <f>IF(Tabelle132[[#This Row],[WAZ2]]&gt;39,1,Tabelle132[[#This Row],[WAZ2]]/39)/IF(Tabelle132[[#This Row],[SPLIT]]="YES",2,1)</f>
        <v>1</v>
      </c>
      <c r="X450" s="93">
        <v>5028</v>
      </c>
      <c r="Y45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50" s="21" cm="1">
        <f t="array" ref="Z45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5028</v>
      </c>
      <c r="AA45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50" s="21" cm="1">
        <f t="array" ref="AB45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5028</v>
      </c>
      <c r="AC45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50" s="21" cm="1">
        <f t="array" ref="AD45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5028</v>
      </c>
      <c r="AE45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50" s="21" cm="1">
        <f t="array" ref="AF45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5028</v>
      </c>
      <c r="AG45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50" s="21" cm="1">
        <f t="array" ref="AH45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5028</v>
      </c>
      <c r="AI45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50" s="21" cm="1">
        <f t="array" ref="AJ45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5028</v>
      </c>
      <c r="AK45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50" s="21" cm="1">
        <f t="array" ref="AL45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5028</v>
      </c>
      <c r="AM45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50" s="21" cm="1">
        <f t="array" ref="AN45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5028</v>
      </c>
      <c r="AO45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50" s="21" cm="1">
        <f t="array" ref="AP45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5028</v>
      </c>
      <c r="AQ45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50" s="21" cm="1">
        <f t="array" ref="AR45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5028</v>
      </c>
      <c r="AS45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50" s="21" cm="1">
        <f t="array" ref="AT45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5028</v>
      </c>
      <c r="AU45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50" s="21" cm="1">
        <f t="array" ref="AV45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5028</v>
      </c>
      <c r="AW45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50" s="41">
        <f>SUMIFS(Tabelle132[[#This Row],[FTE 01]:[SAL 12]],Tabelle132[[#Headers],[FTE 01]:[SAL 12]],"*" &amp; "SAL" &amp;"*")</f>
        <v>60336</v>
      </c>
    </row>
    <row r="451" spans="1:50" ht="20.100000000000001" customHeight="1" x14ac:dyDescent="0.25">
      <c r="A451" s="61" t="s">
        <v>468</v>
      </c>
      <c r="B451" s="113" t="s">
        <v>885</v>
      </c>
      <c r="C451" s="62" t="s">
        <v>53</v>
      </c>
      <c r="D451" s="107" t="s">
        <v>1216</v>
      </c>
      <c r="E451" s="108" t="s">
        <v>1220</v>
      </c>
      <c r="F451" s="63">
        <v>1058</v>
      </c>
      <c r="G451" s="111" t="str">
        <f>VLOOKUP(Tabelle132[[#This Row],[CC
(FIBU)]],INDEX!D:E,2,FALSE)</f>
        <v>Abteilung 50</v>
      </c>
      <c r="H451" s="117" t="s">
        <v>1298</v>
      </c>
      <c r="I451" s="64" t="s">
        <v>54</v>
      </c>
      <c r="J451" s="72">
        <v>44044</v>
      </c>
      <c r="K451" s="72">
        <v>45322</v>
      </c>
      <c r="L451" s="73"/>
      <c r="M451" s="77">
        <v>2660</v>
      </c>
      <c r="N451" s="104" t="s">
        <v>2056</v>
      </c>
      <c r="O451" s="78">
        <v>44044</v>
      </c>
      <c r="P451" s="80">
        <v>45322</v>
      </c>
      <c r="Q451" s="62" t="s">
        <v>104</v>
      </c>
      <c r="R451" s="5" t="str">
        <f ca="1">IF(Tabelle132[[#This Row],[STOPPED
ON]]&lt;&gt;"","STOPPED",IF(AND(Tabelle132[[#This Row],[ACT. VALID
TILL]]&lt;TODAY(),Tabelle132[[#This Row],[ACT. VALID
TILL]]&lt;&gt;""),"INACTIVE",IF(Tabelle132[[#This Row],[Employee]]="NN","RECRUITE",IF(Tabelle132[[#This Row],[ACT. VALID
FROM]]&gt;TODAY(),"INACTIVE","ACTIVE"))))</f>
        <v>ACTIVE</v>
      </c>
      <c r="S451" s="85"/>
      <c r="T451" s="85"/>
      <c r="U451" s="11">
        <f>COUNTIFS(Tabelle2[Function-
No.],Tabelle132[[#This Row],[FUNC.-NO]],Tabelle2[Pers-
No.],Tabelle132[[#This Row],[P-No.]])</f>
        <v>0</v>
      </c>
      <c r="V451" s="89">
        <v>39</v>
      </c>
      <c r="W451" s="11">
        <f>IF(Tabelle132[[#This Row],[WAZ2]]&gt;39,1,Tabelle132[[#This Row],[WAZ2]]/39)/IF(Tabelle132[[#This Row],[SPLIT]]="YES",2,1)</f>
        <v>1</v>
      </c>
      <c r="X451" s="93">
        <v>5015</v>
      </c>
      <c r="Y45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51" s="21" cm="1">
        <f t="array" ref="Z45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5015</v>
      </c>
      <c r="AA45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51" s="21" cm="1">
        <f t="array" ref="AB45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5015</v>
      </c>
      <c r="AC45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51" s="21" cm="1">
        <f t="array" ref="AD45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5015</v>
      </c>
      <c r="AE45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51" s="21" cm="1">
        <f t="array" ref="AF45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5015</v>
      </c>
      <c r="AG45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51" s="21" cm="1">
        <f t="array" ref="AH45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5015</v>
      </c>
      <c r="AI45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51" s="21" cm="1">
        <f t="array" ref="AJ45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5015</v>
      </c>
      <c r="AK45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51" s="21" cm="1">
        <f t="array" ref="AL45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5015</v>
      </c>
      <c r="AM45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51" s="21" cm="1">
        <f t="array" ref="AN45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5015</v>
      </c>
      <c r="AO45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51" s="21" cm="1">
        <f t="array" ref="AP45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5015</v>
      </c>
      <c r="AQ45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51" s="21" cm="1">
        <f t="array" ref="AR45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5015</v>
      </c>
      <c r="AS45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51" s="21" cm="1">
        <f t="array" ref="AT45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5015</v>
      </c>
      <c r="AU45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51" s="21" cm="1">
        <f t="array" ref="AV45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5015</v>
      </c>
      <c r="AW45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51" s="41">
        <f>SUMIFS(Tabelle132[[#This Row],[FTE 01]:[SAL 12]],Tabelle132[[#Headers],[FTE 01]:[SAL 12]],"*" &amp; "SAL" &amp;"*")</f>
        <v>60180</v>
      </c>
    </row>
    <row r="452" spans="1:50" ht="20.100000000000001" customHeight="1" x14ac:dyDescent="0.25">
      <c r="A452" s="61" t="s">
        <v>469</v>
      </c>
      <c r="B452" s="113" t="s">
        <v>886</v>
      </c>
      <c r="C452" s="62" t="s">
        <v>53</v>
      </c>
      <c r="D452" s="107" t="s">
        <v>1216</v>
      </c>
      <c r="E452" s="108" t="s">
        <v>1220</v>
      </c>
      <c r="F452" s="63">
        <v>1058</v>
      </c>
      <c r="G452" s="111" t="str">
        <f>VLOOKUP(Tabelle132[[#This Row],[CC
(FIBU)]],INDEX!D:E,2,FALSE)</f>
        <v>Abteilung 50</v>
      </c>
      <c r="H452" s="117" t="s">
        <v>1298</v>
      </c>
      <c r="I452" s="64" t="s">
        <v>54</v>
      </c>
      <c r="J452" s="72">
        <v>44044</v>
      </c>
      <c r="K452" s="72">
        <v>45138</v>
      </c>
      <c r="L452" s="73"/>
      <c r="M452" s="77">
        <v>2661</v>
      </c>
      <c r="N452" s="104" t="s">
        <v>2057</v>
      </c>
      <c r="O452" s="78">
        <v>44044</v>
      </c>
      <c r="P452" s="80">
        <v>45138</v>
      </c>
      <c r="Q452" s="62" t="s">
        <v>155</v>
      </c>
      <c r="R452" s="5" t="str">
        <f ca="1">IF(Tabelle132[[#This Row],[STOPPED
ON]]&lt;&gt;"","STOPPED",IF(AND(Tabelle132[[#This Row],[ACT. VALID
TILL]]&lt;TODAY(),Tabelle132[[#This Row],[ACT. VALID
TILL]]&lt;&gt;""),"INACTIVE",IF(Tabelle132[[#This Row],[Employee]]="NN","RECRUITE",IF(Tabelle132[[#This Row],[ACT. VALID
FROM]]&gt;TODAY(),"INACTIVE","ACTIVE"))))</f>
        <v>ACTIVE</v>
      </c>
      <c r="S452" s="85"/>
      <c r="T452" s="85"/>
      <c r="U452" s="11">
        <f>COUNTIFS(Tabelle2[Function-
No.],Tabelle132[[#This Row],[FUNC.-NO]],Tabelle2[Pers-
No.],Tabelle132[[#This Row],[P-No.]])</f>
        <v>0</v>
      </c>
      <c r="V452" s="89">
        <v>39</v>
      </c>
      <c r="W452" s="11">
        <f>IF(Tabelle132[[#This Row],[WAZ2]]&gt;39,1,Tabelle132[[#This Row],[WAZ2]]/39)/IF(Tabelle132[[#This Row],[SPLIT]]="YES",2,1)</f>
        <v>1</v>
      </c>
      <c r="X452" s="93">
        <v>5016</v>
      </c>
      <c r="Y45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52" s="21" cm="1">
        <f t="array" ref="Z45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5016</v>
      </c>
      <c r="AA45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52" s="21" cm="1">
        <f t="array" ref="AB45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5016</v>
      </c>
      <c r="AC45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52" s="21" cm="1">
        <f t="array" ref="AD45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5016</v>
      </c>
      <c r="AE45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52" s="21" cm="1">
        <f t="array" ref="AF45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5016</v>
      </c>
      <c r="AG45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52" s="21" cm="1">
        <f t="array" ref="AH45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5016</v>
      </c>
      <c r="AI45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52" s="21" cm="1">
        <f t="array" ref="AJ45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5016</v>
      </c>
      <c r="AK45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52" s="21" cm="1">
        <f t="array" ref="AL45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5016</v>
      </c>
      <c r="AM45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52" s="21" cm="1">
        <f t="array" ref="AN45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5016</v>
      </c>
      <c r="AO45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52" s="21" cm="1">
        <f t="array" ref="AP45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5016</v>
      </c>
      <c r="AQ45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52" s="21" cm="1">
        <f t="array" ref="AR45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5016</v>
      </c>
      <c r="AS45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52" s="21" cm="1">
        <f t="array" ref="AT45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5016</v>
      </c>
      <c r="AU45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52" s="21" cm="1">
        <f t="array" ref="AV45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5016</v>
      </c>
      <c r="AW45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52" s="41">
        <f>SUMIFS(Tabelle132[[#This Row],[FTE 01]:[SAL 12]],Tabelle132[[#Headers],[FTE 01]:[SAL 12]],"*" &amp; "SAL" &amp;"*")</f>
        <v>60192</v>
      </c>
    </row>
    <row r="453" spans="1:50" ht="20.100000000000001" customHeight="1" x14ac:dyDescent="0.25">
      <c r="A453" s="61" t="s">
        <v>466</v>
      </c>
      <c r="B453" s="113" t="s">
        <v>883</v>
      </c>
      <c r="C453" s="62" t="s">
        <v>53</v>
      </c>
      <c r="D453" s="107" t="s">
        <v>1216</v>
      </c>
      <c r="E453" s="108" t="s">
        <v>1221</v>
      </c>
      <c r="F453" s="63">
        <v>1058</v>
      </c>
      <c r="G453" s="111" t="str">
        <f>VLOOKUP(Tabelle132[[#This Row],[CC
(FIBU)]],INDEX!D:E,2,FALSE)</f>
        <v>Abteilung 50</v>
      </c>
      <c r="H453" s="117" t="s">
        <v>1307</v>
      </c>
      <c r="I453" s="64" t="s">
        <v>54</v>
      </c>
      <c r="J453" s="72">
        <v>44075</v>
      </c>
      <c r="K453" s="72">
        <v>45351</v>
      </c>
      <c r="L453" s="73"/>
      <c r="M453" s="77">
        <v>2662</v>
      </c>
      <c r="N453" s="104" t="s">
        <v>2058</v>
      </c>
      <c r="O453" s="78">
        <v>44075</v>
      </c>
      <c r="P453" s="80">
        <v>45351</v>
      </c>
      <c r="Q453" s="62" t="s">
        <v>104</v>
      </c>
      <c r="R453" s="5" t="str">
        <f ca="1">IF(Tabelle132[[#This Row],[STOPPED
ON]]&lt;&gt;"","STOPPED",IF(AND(Tabelle132[[#This Row],[ACT. VALID
TILL]]&lt;TODAY(),Tabelle132[[#This Row],[ACT. VALID
TILL]]&lt;&gt;""),"INACTIVE",IF(Tabelle132[[#This Row],[Employee]]="NN","RECRUITE",IF(Tabelle132[[#This Row],[ACT. VALID
FROM]]&gt;TODAY(),"INACTIVE","ACTIVE"))))</f>
        <v>ACTIVE</v>
      </c>
      <c r="S453" s="85"/>
      <c r="T453" s="85"/>
      <c r="U453" s="11">
        <f>COUNTIFS(Tabelle2[Function-
No.],Tabelle132[[#This Row],[FUNC.-NO]],Tabelle2[Pers-
No.],Tabelle132[[#This Row],[P-No.]])</f>
        <v>0</v>
      </c>
      <c r="V453" s="89">
        <v>39</v>
      </c>
      <c r="W453" s="11">
        <f>IF(Tabelle132[[#This Row],[WAZ2]]&gt;39,1,Tabelle132[[#This Row],[WAZ2]]/39)/IF(Tabelle132[[#This Row],[SPLIT]]="YES",2,1)</f>
        <v>1</v>
      </c>
      <c r="X453" s="93">
        <v>5014</v>
      </c>
      <c r="Y45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53" s="21" cm="1">
        <f t="array" ref="Z45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5014</v>
      </c>
      <c r="AA45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53" s="21" cm="1">
        <f t="array" ref="AB45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5014</v>
      </c>
      <c r="AC45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53" s="21" cm="1">
        <f t="array" ref="AD45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5014</v>
      </c>
      <c r="AE45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53" s="21" cm="1">
        <f t="array" ref="AF45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5014</v>
      </c>
      <c r="AG45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53" s="21" cm="1">
        <f t="array" ref="AH45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5014</v>
      </c>
      <c r="AI45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53" s="21" cm="1">
        <f t="array" ref="AJ45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5014</v>
      </c>
      <c r="AK45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53" s="21" cm="1">
        <f t="array" ref="AL45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5014</v>
      </c>
      <c r="AM45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53" s="21" cm="1">
        <f t="array" ref="AN45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5014</v>
      </c>
      <c r="AO45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53" s="21" cm="1">
        <f t="array" ref="AP45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5014</v>
      </c>
      <c r="AQ45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53" s="21" cm="1">
        <f t="array" ref="AR45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5014</v>
      </c>
      <c r="AS45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53" s="21" cm="1">
        <f t="array" ref="AT45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5014</v>
      </c>
      <c r="AU45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53" s="21" cm="1">
        <f t="array" ref="AV45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5014</v>
      </c>
      <c r="AW45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53" s="41">
        <f>SUMIFS(Tabelle132[[#This Row],[FTE 01]:[SAL 12]],Tabelle132[[#Headers],[FTE 01]:[SAL 12]],"*" &amp; "SAL" &amp;"*")</f>
        <v>60168</v>
      </c>
    </row>
    <row r="454" spans="1:50" ht="20.100000000000001" customHeight="1" x14ac:dyDescent="0.25">
      <c r="A454" s="61" t="s">
        <v>490</v>
      </c>
      <c r="B454" s="113" t="s">
        <v>1021</v>
      </c>
      <c r="C454" s="62" t="s">
        <v>53</v>
      </c>
      <c r="D454" s="107" t="s">
        <v>1216</v>
      </c>
      <c r="E454" s="108" t="s">
        <v>1214</v>
      </c>
      <c r="F454" s="63">
        <v>1059</v>
      </c>
      <c r="G454" s="111" t="str">
        <f>VLOOKUP(Tabelle132[[#This Row],[CC
(FIBU)]],INDEX!D:E,2,FALSE)</f>
        <v>Abteilung 18</v>
      </c>
      <c r="H454" s="117" t="s">
        <v>1308</v>
      </c>
      <c r="I454" s="64" t="s">
        <v>54</v>
      </c>
      <c r="J454" s="72">
        <v>32568</v>
      </c>
      <c r="K454" s="72"/>
      <c r="L454" s="73"/>
      <c r="M454" s="77">
        <v>2002</v>
      </c>
      <c r="N454" s="104" t="s">
        <v>1398</v>
      </c>
      <c r="O454" s="78">
        <v>32568</v>
      </c>
      <c r="P454" s="80"/>
      <c r="Q454" s="62" t="s">
        <v>55</v>
      </c>
      <c r="R454" s="5" t="str">
        <f ca="1">IF(Tabelle132[[#This Row],[STOPPED
ON]]&lt;&gt;"","STOPPED",IF(AND(Tabelle132[[#This Row],[ACT. VALID
TILL]]&lt;TODAY(),Tabelle132[[#This Row],[ACT. VALID
TILL]]&lt;&gt;""),"INACTIVE",IF(Tabelle132[[#This Row],[Employee]]="NN","RECRUITE",IF(Tabelle132[[#This Row],[ACT. VALID
FROM]]&gt;TODAY(),"INACTIVE","ACTIVE"))))</f>
        <v>ACTIVE</v>
      </c>
      <c r="S454" s="85"/>
      <c r="T454" s="85"/>
      <c r="U454" s="11">
        <f>COUNTIFS(Tabelle2[Function-
No.],Tabelle132[[#This Row],[FUNC.-NO]],Tabelle2[Pers-
No.],Tabelle132[[#This Row],[P-No.]])</f>
        <v>0</v>
      </c>
      <c r="V454" s="89">
        <v>39</v>
      </c>
      <c r="W454" s="11">
        <f>IF(Tabelle132[[#This Row],[WAZ2]]&gt;39,1,Tabelle132[[#This Row],[WAZ2]]/39)/IF(Tabelle132[[#This Row],[SPLIT]]="YES",2,1)</f>
        <v>1</v>
      </c>
      <c r="X454" s="93">
        <v>5728</v>
      </c>
      <c r="Y45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54" s="21" cm="1">
        <f t="array" ref="Z45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5728</v>
      </c>
      <c r="AA45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54" s="21" cm="1">
        <f t="array" ref="AB45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5728</v>
      </c>
      <c r="AC45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54" s="21" cm="1">
        <f t="array" ref="AD45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5728</v>
      </c>
      <c r="AE45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54" s="21" cm="1">
        <f t="array" ref="AF45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5728</v>
      </c>
      <c r="AG45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54" s="21" cm="1">
        <f t="array" ref="AH45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5728</v>
      </c>
      <c r="AI45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54" s="21" cm="1">
        <f t="array" ref="AJ45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5728</v>
      </c>
      <c r="AK45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54" s="21" cm="1">
        <f t="array" ref="AL45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5728</v>
      </c>
      <c r="AM45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54" s="21" cm="1">
        <f t="array" ref="AN45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5728</v>
      </c>
      <c r="AO45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54" s="21" cm="1">
        <f t="array" ref="AP45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5728</v>
      </c>
      <c r="AQ45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54" s="21" cm="1">
        <f t="array" ref="AR45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5728</v>
      </c>
      <c r="AS45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54" s="21" cm="1">
        <f t="array" ref="AT45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5728</v>
      </c>
      <c r="AU45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54" s="21" cm="1">
        <f t="array" ref="AV45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5728</v>
      </c>
      <c r="AW45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54" s="41">
        <f>SUMIFS(Tabelle132[[#This Row],[FTE 01]:[SAL 12]],Tabelle132[[#Headers],[FTE 01]:[SAL 12]],"*" &amp; "SAL" &amp;"*")</f>
        <v>68736</v>
      </c>
    </row>
    <row r="455" spans="1:50" ht="20.100000000000001" customHeight="1" x14ac:dyDescent="0.25">
      <c r="A455" s="61" t="s">
        <v>499</v>
      </c>
      <c r="B455" s="113" t="s">
        <v>1170</v>
      </c>
      <c r="C455" s="62" t="s">
        <v>53</v>
      </c>
      <c r="D455" s="107" t="s">
        <v>1216</v>
      </c>
      <c r="E455" s="108" t="s">
        <v>1214</v>
      </c>
      <c r="F455" s="63">
        <v>1059</v>
      </c>
      <c r="G455" s="111" t="str">
        <f>VLOOKUP(Tabelle132[[#This Row],[CC
(FIBU)]],INDEX!D:E,2,FALSE)</f>
        <v>Abteilung 18</v>
      </c>
      <c r="H455" s="117" t="s">
        <v>1302</v>
      </c>
      <c r="I455" s="64" t="s">
        <v>54</v>
      </c>
      <c r="J455" s="72">
        <v>35309</v>
      </c>
      <c r="K455" s="72"/>
      <c r="L455" s="73"/>
      <c r="M455" s="77">
        <v>2003</v>
      </c>
      <c r="N455" s="104" t="s">
        <v>1399</v>
      </c>
      <c r="O455" s="78">
        <v>35309</v>
      </c>
      <c r="P455" s="80"/>
      <c r="Q455" s="62" t="s">
        <v>55</v>
      </c>
      <c r="R455" s="5" t="str">
        <f ca="1">IF(Tabelle132[[#This Row],[STOPPED
ON]]&lt;&gt;"","STOPPED",IF(AND(Tabelle132[[#This Row],[ACT. VALID
TILL]]&lt;TODAY(),Tabelle132[[#This Row],[ACT. VALID
TILL]]&lt;&gt;""),"INACTIVE",IF(Tabelle132[[#This Row],[Employee]]="NN","RECRUITE",IF(Tabelle132[[#This Row],[ACT. VALID
FROM]]&gt;TODAY(),"INACTIVE","ACTIVE"))))</f>
        <v>ACTIVE</v>
      </c>
      <c r="S455" s="85"/>
      <c r="T455" s="85"/>
      <c r="U455" s="11">
        <f>COUNTIFS(Tabelle2[Function-
No.],Tabelle132[[#This Row],[FUNC.-NO]],Tabelle2[Pers-
No.],Tabelle132[[#This Row],[P-No.]])</f>
        <v>0</v>
      </c>
      <c r="V455" s="89">
        <v>22</v>
      </c>
      <c r="W455" s="11">
        <f>IF(Tabelle132[[#This Row],[WAZ2]]&gt;39,1,Tabelle132[[#This Row],[WAZ2]]/39)/IF(Tabelle132[[#This Row],[SPLIT]]="YES",2,1)</f>
        <v>0.5641025641025641</v>
      </c>
      <c r="X455" s="93">
        <v>5068</v>
      </c>
      <c r="Y45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0.5641025641025641</v>
      </c>
      <c r="Z455" s="21" cm="1">
        <f t="array" ref="Z45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5068</v>
      </c>
      <c r="AA45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0.5641025641025641</v>
      </c>
      <c r="AB455" s="21" cm="1">
        <f t="array" ref="AB45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5068</v>
      </c>
      <c r="AC45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0.5641025641025641</v>
      </c>
      <c r="AD455" s="21" cm="1">
        <f t="array" ref="AD45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5068</v>
      </c>
      <c r="AE45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0.5641025641025641</v>
      </c>
      <c r="AF455" s="21" cm="1">
        <f t="array" ref="AF45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5068</v>
      </c>
      <c r="AG45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0.5641025641025641</v>
      </c>
      <c r="AH455" s="21" cm="1">
        <f t="array" ref="AH45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5068</v>
      </c>
      <c r="AI45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0.5641025641025641</v>
      </c>
      <c r="AJ455" s="21" cm="1">
        <f t="array" ref="AJ45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5068</v>
      </c>
      <c r="AK45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0.5641025641025641</v>
      </c>
      <c r="AL455" s="21" cm="1">
        <f t="array" ref="AL45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5068</v>
      </c>
      <c r="AM45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0.5641025641025641</v>
      </c>
      <c r="AN455" s="21" cm="1">
        <f t="array" ref="AN45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5068</v>
      </c>
      <c r="AO45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0.5641025641025641</v>
      </c>
      <c r="AP455" s="21" cm="1">
        <f t="array" ref="AP45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5068</v>
      </c>
      <c r="AQ45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0.5641025641025641</v>
      </c>
      <c r="AR455" s="21" cm="1">
        <f t="array" ref="AR45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5068</v>
      </c>
      <c r="AS45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0.5641025641025641</v>
      </c>
      <c r="AT455" s="21" cm="1">
        <f t="array" ref="AT45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5068</v>
      </c>
      <c r="AU45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0.5641025641025641</v>
      </c>
      <c r="AV455" s="21" cm="1">
        <f t="array" ref="AV45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5068</v>
      </c>
      <c r="AW45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55" s="41">
        <f>SUMIFS(Tabelle132[[#This Row],[FTE 01]:[SAL 12]],Tabelle132[[#Headers],[FTE 01]:[SAL 12]],"*" &amp; "SAL" &amp;"*")</f>
        <v>60816</v>
      </c>
    </row>
    <row r="456" spans="1:50" ht="20.100000000000001" customHeight="1" x14ac:dyDescent="0.25">
      <c r="A456" s="61" t="s">
        <v>500</v>
      </c>
      <c r="B456" s="113" t="s">
        <v>1171</v>
      </c>
      <c r="C456" s="62" t="s">
        <v>53</v>
      </c>
      <c r="D456" s="107" t="s">
        <v>1216</v>
      </c>
      <c r="E456" s="108" t="s">
        <v>1214</v>
      </c>
      <c r="F456" s="63">
        <v>1059</v>
      </c>
      <c r="G456" s="111" t="str">
        <f>VLOOKUP(Tabelle132[[#This Row],[CC
(FIBU)]],INDEX!D:E,2,FALSE)</f>
        <v>Abteilung 18</v>
      </c>
      <c r="H456" s="117" t="s">
        <v>1302</v>
      </c>
      <c r="I456" s="64" t="s">
        <v>54</v>
      </c>
      <c r="J456" s="72">
        <v>38078</v>
      </c>
      <c r="K456" s="72"/>
      <c r="L456" s="73"/>
      <c r="M456" s="77">
        <v>2008</v>
      </c>
      <c r="N456" s="104" t="s">
        <v>1404</v>
      </c>
      <c r="O456" s="78">
        <v>38078</v>
      </c>
      <c r="P456" s="80"/>
      <c r="Q456" s="62" t="s">
        <v>55</v>
      </c>
      <c r="R456" s="5" t="str">
        <f ca="1">IF(Tabelle132[[#This Row],[STOPPED
ON]]&lt;&gt;"","STOPPED",IF(AND(Tabelle132[[#This Row],[ACT. VALID
TILL]]&lt;TODAY(),Tabelle132[[#This Row],[ACT. VALID
TILL]]&lt;&gt;""),"INACTIVE",IF(Tabelle132[[#This Row],[Employee]]="NN","RECRUITE",IF(Tabelle132[[#This Row],[ACT. VALID
FROM]]&gt;TODAY(),"INACTIVE","ACTIVE"))))</f>
        <v>ACTIVE</v>
      </c>
      <c r="S456" s="85"/>
      <c r="T456" s="85"/>
      <c r="U456" s="11">
        <f>COUNTIFS(Tabelle2[Function-
No.],Tabelle132[[#This Row],[FUNC.-NO]],Tabelle2[Pers-
No.],Tabelle132[[#This Row],[P-No.]])</f>
        <v>0</v>
      </c>
      <c r="V456" s="89">
        <v>39</v>
      </c>
      <c r="W456" s="11">
        <f>IF(Tabelle132[[#This Row],[WAZ2]]&gt;39,1,Tabelle132[[#This Row],[WAZ2]]/39)/IF(Tabelle132[[#This Row],[SPLIT]]="YES",2,1)</f>
        <v>1</v>
      </c>
      <c r="X456" s="93">
        <v>5573</v>
      </c>
      <c r="Y45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56" s="21" cm="1">
        <f t="array" ref="Z45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5573</v>
      </c>
      <c r="AA45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56" s="21" cm="1">
        <f t="array" ref="AB45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5573</v>
      </c>
      <c r="AC45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56" s="21" cm="1">
        <f t="array" ref="AD45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5573</v>
      </c>
      <c r="AE45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56" s="21" cm="1">
        <f t="array" ref="AF45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5573</v>
      </c>
      <c r="AG45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56" s="21" cm="1">
        <f t="array" ref="AH45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5573</v>
      </c>
      <c r="AI45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56" s="21" cm="1">
        <f t="array" ref="AJ45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5573</v>
      </c>
      <c r="AK45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56" s="21" cm="1">
        <f t="array" ref="AL45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5573</v>
      </c>
      <c r="AM45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56" s="21" cm="1">
        <f t="array" ref="AN45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5573</v>
      </c>
      <c r="AO45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56" s="21" cm="1">
        <f t="array" ref="AP45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5573</v>
      </c>
      <c r="AQ45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56" s="21" cm="1">
        <f t="array" ref="AR45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5573</v>
      </c>
      <c r="AS45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56" s="21" cm="1">
        <f t="array" ref="AT45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5573</v>
      </c>
      <c r="AU45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56" s="21" cm="1">
        <f t="array" ref="AV45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5573</v>
      </c>
      <c r="AW45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56" s="41">
        <f>SUMIFS(Tabelle132[[#This Row],[FTE 01]:[SAL 12]],Tabelle132[[#Headers],[FTE 01]:[SAL 12]],"*" &amp; "SAL" &amp;"*")</f>
        <v>66876</v>
      </c>
    </row>
    <row r="457" spans="1:50" ht="20.100000000000001" customHeight="1" x14ac:dyDescent="0.25">
      <c r="A457" s="61" t="s">
        <v>477</v>
      </c>
      <c r="B457" s="113" t="s">
        <v>879</v>
      </c>
      <c r="C457" s="62" t="s">
        <v>53</v>
      </c>
      <c r="D457" s="107" t="s">
        <v>1216</v>
      </c>
      <c r="E457" s="108" t="s">
        <v>1214</v>
      </c>
      <c r="F457" s="63">
        <v>1059</v>
      </c>
      <c r="G457" s="111" t="str">
        <f>VLOOKUP(Tabelle132[[#This Row],[CC
(FIBU)]],INDEX!D:E,2,FALSE)</f>
        <v>Abteilung 18</v>
      </c>
      <c r="H457" s="117" t="s">
        <v>1331</v>
      </c>
      <c r="I457" s="64" t="s">
        <v>54</v>
      </c>
      <c r="J457" s="72">
        <v>39692</v>
      </c>
      <c r="K457" s="72"/>
      <c r="L457" s="73"/>
      <c r="M457" s="77">
        <v>2012</v>
      </c>
      <c r="N457" s="104" t="s">
        <v>1408</v>
      </c>
      <c r="O457" s="78">
        <v>39692</v>
      </c>
      <c r="P457" s="80"/>
      <c r="Q457" s="62" t="s">
        <v>55</v>
      </c>
      <c r="R457" s="5" t="str">
        <f ca="1">IF(Tabelle132[[#This Row],[STOPPED
ON]]&lt;&gt;"","STOPPED",IF(AND(Tabelle132[[#This Row],[ACT. VALID
TILL]]&lt;TODAY(),Tabelle132[[#This Row],[ACT. VALID
TILL]]&lt;&gt;""),"INACTIVE",IF(Tabelle132[[#This Row],[Employee]]="NN","RECRUITE",IF(Tabelle132[[#This Row],[ACT. VALID
FROM]]&gt;TODAY(),"INACTIVE","ACTIVE"))))</f>
        <v>ACTIVE</v>
      </c>
      <c r="S457" s="85"/>
      <c r="T457" s="85"/>
      <c r="U457" s="11">
        <f>COUNTIFS(Tabelle2[Function-
No.],Tabelle132[[#This Row],[FUNC.-NO]],Tabelle2[Pers-
No.],Tabelle132[[#This Row],[P-No.]])</f>
        <v>2</v>
      </c>
      <c r="V457" s="89">
        <v>39</v>
      </c>
      <c r="W457" s="11">
        <f>IF(Tabelle132[[#This Row],[WAZ2]]&gt;39,1,Tabelle132[[#This Row],[WAZ2]]/39)/IF(Tabelle132[[#This Row],[SPLIT]]="YES",2,1)</f>
        <v>1</v>
      </c>
      <c r="X457" s="93">
        <v>5429</v>
      </c>
      <c r="Y45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57" s="21" cm="1">
        <f t="array" ref="Z45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4705.1333333333332</v>
      </c>
      <c r="AA45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57" s="21" cm="1">
        <f t="array" ref="AB45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5429</v>
      </c>
      <c r="AC45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57" s="21" cm="1">
        <f t="array" ref="AD45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5429</v>
      </c>
      <c r="AE45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57" s="21" cm="1">
        <f t="array" ref="AF45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5429</v>
      </c>
      <c r="AG45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57" s="21" cm="1">
        <f t="array" ref="AH45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5429</v>
      </c>
      <c r="AI457"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457" s="21" cm="1">
        <f t="array" ref="AJ45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723.86666666666656</v>
      </c>
      <c r="AK45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57" s="21" cm="1">
        <f t="array" ref="AL45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4728.4838709677424</v>
      </c>
      <c r="AM45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57" s="21" cm="1">
        <f t="array" ref="AN45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5429</v>
      </c>
      <c r="AO45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57" s="21" cm="1">
        <f t="array" ref="AP45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5429</v>
      </c>
      <c r="AQ45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57" s="21" cm="1">
        <f t="array" ref="AR45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5429</v>
      </c>
      <c r="AS45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57" s="21" cm="1">
        <f t="array" ref="AT45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5429</v>
      </c>
      <c r="AU45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57" s="21" cm="1">
        <f t="array" ref="AV45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5429</v>
      </c>
      <c r="AW45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57" s="41">
        <f>SUMIFS(Tabelle132[[#This Row],[FTE 01]:[SAL 12]],Tabelle132[[#Headers],[FTE 01]:[SAL 12]],"*" &amp; "SAL" &amp;"*")</f>
        <v>59018.483870967742</v>
      </c>
    </row>
    <row r="458" spans="1:50" ht="20.100000000000001" customHeight="1" x14ac:dyDescent="0.25">
      <c r="A458" s="61" t="s">
        <v>478</v>
      </c>
      <c r="B458" s="113" t="s">
        <v>880</v>
      </c>
      <c r="C458" s="62" t="s">
        <v>53</v>
      </c>
      <c r="D458" s="107" t="s">
        <v>1216</v>
      </c>
      <c r="E458" s="108" t="s">
        <v>1216</v>
      </c>
      <c r="F458" s="63">
        <v>1059</v>
      </c>
      <c r="G458" s="111" t="str">
        <f>VLOOKUP(Tabelle132[[#This Row],[CC
(FIBU)]],INDEX!D:E,2,FALSE)</f>
        <v>Abteilung 18</v>
      </c>
      <c r="H458" s="117" t="s">
        <v>1331</v>
      </c>
      <c r="I458" s="64" t="s">
        <v>54</v>
      </c>
      <c r="J458" s="72">
        <v>34335</v>
      </c>
      <c r="K458" s="72"/>
      <c r="L458" s="73"/>
      <c r="M458" s="77">
        <v>2032</v>
      </c>
      <c r="N458" s="104" t="s">
        <v>1428</v>
      </c>
      <c r="O458" s="78">
        <v>34335</v>
      </c>
      <c r="P458" s="80"/>
      <c r="Q458" s="62" t="s">
        <v>55</v>
      </c>
      <c r="R458" s="5" t="str">
        <f ca="1">IF(Tabelle132[[#This Row],[STOPPED
ON]]&lt;&gt;"","STOPPED",IF(AND(Tabelle132[[#This Row],[ACT. VALID
TILL]]&lt;TODAY(),Tabelle132[[#This Row],[ACT. VALID
TILL]]&lt;&gt;""),"INACTIVE",IF(Tabelle132[[#This Row],[Employee]]="NN","RECRUITE",IF(Tabelle132[[#This Row],[ACT. VALID
FROM]]&gt;TODAY(),"INACTIVE","ACTIVE"))))</f>
        <v>ACTIVE</v>
      </c>
      <c r="S458" s="85"/>
      <c r="T458" s="85"/>
      <c r="U458" s="11">
        <f>COUNTIFS(Tabelle2[Function-
No.],Tabelle132[[#This Row],[FUNC.-NO]],Tabelle2[Pers-
No.],Tabelle132[[#This Row],[P-No.]])</f>
        <v>0</v>
      </c>
      <c r="V458" s="89">
        <v>39</v>
      </c>
      <c r="W458" s="11">
        <f>IF(Tabelle132[[#This Row],[WAZ2]]&gt;39,1,Tabelle132[[#This Row],[WAZ2]]/39)/IF(Tabelle132[[#This Row],[SPLIT]]="YES",2,1)</f>
        <v>1</v>
      </c>
      <c r="X458" s="93">
        <v>5625</v>
      </c>
      <c r="Y45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58" s="21" cm="1">
        <f t="array" ref="Z45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5625</v>
      </c>
      <c r="AA45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58" s="21" cm="1">
        <f t="array" ref="AB45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5625</v>
      </c>
      <c r="AC45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58" s="21" cm="1">
        <f t="array" ref="AD45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5625</v>
      </c>
      <c r="AE45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58" s="21" cm="1">
        <f t="array" ref="AF45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5625</v>
      </c>
      <c r="AG45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58" s="21" cm="1">
        <f t="array" ref="AH45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5625</v>
      </c>
      <c r="AI45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58" s="21" cm="1">
        <f t="array" ref="AJ45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5625</v>
      </c>
      <c r="AK45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58" s="21" cm="1">
        <f t="array" ref="AL45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5625</v>
      </c>
      <c r="AM45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58" s="21" cm="1">
        <f t="array" ref="AN45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5625</v>
      </c>
      <c r="AO45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58" s="21" cm="1">
        <f t="array" ref="AP45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5625</v>
      </c>
      <c r="AQ45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58" s="21" cm="1">
        <f t="array" ref="AR45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5625</v>
      </c>
      <c r="AS45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58" s="21" cm="1">
        <f t="array" ref="AT45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5625</v>
      </c>
      <c r="AU45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58" s="21" cm="1">
        <f t="array" ref="AV45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5625</v>
      </c>
      <c r="AW45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58" s="41">
        <f>SUMIFS(Tabelle132[[#This Row],[FTE 01]:[SAL 12]],Tabelle132[[#Headers],[FTE 01]:[SAL 12]],"*" &amp; "SAL" &amp;"*")</f>
        <v>67500</v>
      </c>
    </row>
    <row r="459" spans="1:50" ht="20.100000000000001" customHeight="1" x14ac:dyDescent="0.25">
      <c r="A459" s="61" t="s">
        <v>485</v>
      </c>
      <c r="B459" s="113" t="s">
        <v>990</v>
      </c>
      <c r="C459" s="62" t="s">
        <v>53</v>
      </c>
      <c r="D459" s="107" t="s">
        <v>1216</v>
      </c>
      <c r="E459" s="108" t="s">
        <v>1214</v>
      </c>
      <c r="F459" s="63">
        <v>1059</v>
      </c>
      <c r="G459" s="111" t="str">
        <f>VLOOKUP(Tabelle132[[#This Row],[CC
(FIBU)]],INDEX!D:E,2,FALSE)</f>
        <v>Abteilung 18</v>
      </c>
      <c r="H459" s="117" t="s">
        <v>1302</v>
      </c>
      <c r="I459" s="64" t="s">
        <v>54</v>
      </c>
      <c r="J459" s="72">
        <v>37561</v>
      </c>
      <c r="K459" s="72"/>
      <c r="L459" s="73"/>
      <c r="M459" s="77">
        <v>2092</v>
      </c>
      <c r="N459" s="104" t="s">
        <v>1488</v>
      </c>
      <c r="O459" s="78">
        <v>37561</v>
      </c>
      <c r="P459" s="80"/>
      <c r="Q459" s="62" t="s">
        <v>55</v>
      </c>
      <c r="R459" s="5" t="str">
        <f ca="1">IF(Tabelle132[[#This Row],[STOPPED
ON]]&lt;&gt;"","STOPPED",IF(AND(Tabelle132[[#This Row],[ACT. VALID
TILL]]&lt;TODAY(),Tabelle132[[#This Row],[ACT. VALID
TILL]]&lt;&gt;""),"INACTIVE",IF(Tabelle132[[#This Row],[Employee]]="NN","RECRUITE",IF(Tabelle132[[#This Row],[ACT. VALID
FROM]]&gt;TODAY(),"INACTIVE","ACTIVE"))))</f>
        <v>ACTIVE</v>
      </c>
      <c r="S459" s="85"/>
      <c r="T459" s="85"/>
      <c r="U459" s="11">
        <f>COUNTIFS(Tabelle2[Function-
No.],Tabelle132[[#This Row],[FUNC.-NO]],Tabelle2[Pers-
No.],Tabelle132[[#This Row],[P-No.]])</f>
        <v>0</v>
      </c>
      <c r="V459" s="89">
        <v>39</v>
      </c>
      <c r="W459" s="11">
        <f>IF(Tabelle132[[#This Row],[WAZ2]]&gt;39,1,Tabelle132[[#This Row],[WAZ2]]/39)/IF(Tabelle132[[#This Row],[SPLIT]]="YES",2,1)</f>
        <v>1</v>
      </c>
      <c r="X459" s="93">
        <v>5684</v>
      </c>
      <c r="Y45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59" s="21" cm="1">
        <f t="array" ref="Z45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5684</v>
      </c>
      <c r="AA45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59" s="21" cm="1">
        <f t="array" ref="AB45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5684</v>
      </c>
      <c r="AC45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59" s="21" cm="1">
        <f t="array" ref="AD45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5684</v>
      </c>
      <c r="AE45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59" s="21" cm="1">
        <f t="array" ref="AF45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5684</v>
      </c>
      <c r="AG45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59" s="21" cm="1">
        <f t="array" ref="AH45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5684</v>
      </c>
      <c r="AI45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59" s="21" cm="1">
        <f t="array" ref="AJ45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5684</v>
      </c>
      <c r="AK45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59" s="21" cm="1">
        <f t="array" ref="AL45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5684</v>
      </c>
      <c r="AM45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59" s="21" cm="1">
        <f t="array" ref="AN45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5684</v>
      </c>
      <c r="AO45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59" s="21" cm="1">
        <f t="array" ref="AP45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5684</v>
      </c>
      <c r="AQ45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59" s="21" cm="1">
        <f t="array" ref="AR45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5684</v>
      </c>
      <c r="AS45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59" s="21" cm="1">
        <f t="array" ref="AT45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5684</v>
      </c>
      <c r="AU45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59" s="21" cm="1">
        <f t="array" ref="AV45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5684</v>
      </c>
      <c r="AW45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59" s="41">
        <f>SUMIFS(Tabelle132[[#This Row],[FTE 01]:[SAL 12]],Tabelle132[[#Headers],[FTE 01]:[SAL 12]],"*" &amp; "SAL" &amp;"*")</f>
        <v>68208</v>
      </c>
    </row>
    <row r="460" spans="1:50" ht="20.100000000000001" customHeight="1" x14ac:dyDescent="0.25">
      <c r="A460" s="61" t="s">
        <v>491</v>
      </c>
      <c r="B460" s="113" t="s">
        <v>1114</v>
      </c>
      <c r="C460" s="62" t="s">
        <v>53</v>
      </c>
      <c r="D460" s="107" t="s">
        <v>1216</v>
      </c>
      <c r="E460" s="108" t="s">
        <v>1216</v>
      </c>
      <c r="F460" s="63">
        <v>1059</v>
      </c>
      <c r="G460" s="111" t="str">
        <f>VLOOKUP(Tabelle132[[#This Row],[CC
(FIBU)]],INDEX!D:E,2,FALSE)</f>
        <v>Abteilung 18</v>
      </c>
      <c r="H460" s="117" t="s">
        <v>1327</v>
      </c>
      <c r="I460" s="64" t="s">
        <v>54</v>
      </c>
      <c r="J460" s="72">
        <v>38845</v>
      </c>
      <c r="K460" s="72"/>
      <c r="L460" s="73"/>
      <c r="M460" s="77">
        <v>2126</v>
      </c>
      <c r="N460" s="104" t="s">
        <v>1522</v>
      </c>
      <c r="O460" s="78">
        <v>38845</v>
      </c>
      <c r="P460" s="80"/>
      <c r="Q460" s="62" t="s">
        <v>55</v>
      </c>
      <c r="R460" s="5" t="str">
        <f ca="1">IF(Tabelle132[[#This Row],[STOPPED
ON]]&lt;&gt;"","STOPPED",IF(AND(Tabelle132[[#This Row],[ACT. VALID
TILL]]&lt;TODAY(),Tabelle132[[#This Row],[ACT. VALID
TILL]]&lt;&gt;""),"INACTIVE",IF(Tabelle132[[#This Row],[Employee]]="NN","RECRUITE",IF(Tabelle132[[#This Row],[ACT. VALID
FROM]]&gt;TODAY(),"INACTIVE","ACTIVE"))))</f>
        <v>ACTIVE</v>
      </c>
      <c r="S460" s="85"/>
      <c r="T460" s="85"/>
      <c r="U460" s="11">
        <f>COUNTIFS(Tabelle2[Function-
No.],Tabelle132[[#This Row],[FUNC.-NO]],Tabelle2[Pers-
No.],Tabelle132[[#This Row],[P-No.]])</f>
        <v>0</v>
      </c>
      <c r="V460" s="89">
        <v>39</v>
      </c>
      <c r="W460" s="11">
        <f>IF(Tabelle132[[#This Row],[WAZ2]]&gt;39,1,Tabelle132[[#This Row],[WAZ2]]/39)/IF(Tabelle132[[#This Row],[SPLIT]]="YES",2,1)</f>
        <v>1</v>
      </c>
      <c r="X460" s="93">
        <v>5590</v>
      </c>
      <c r="Y46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60" s="21" cm="1">
        <f t="array" ref="Z46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5590</v>
      </c>
      <c r="AA46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60" s="21" cm="1">
        <f t="array" ref="AB46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5590</v>
      </c>
      <c r="AC46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60" s="21" cm="1">
        <f t="array" ref="AD46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5590</v>
      </c>
      <c r="AE46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60" s="21" cm="1">
        <f t="array" ref="AF46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5590</v>
      </c>
      <c r="AG46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60" s="21" cm="1">
        <f t="array" ref="AH46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5590</v>
      </c>
      <c r="AI46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60" s="21" cm="1">
        <f t="array" ref="AJ46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5590</v>
      </c>
      <c r="AK46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60" s="21" cm="1">
        <f t="array" ref="AL46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5590</v>
      </c>
      <c r="AM46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60" s="21" cm="1">
        <f t="array" ref="AN46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5590</v>
      </c>
      <c r="AO46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60" s="21" cm="1">
        <f t="array" ref="AP46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5590</v>
      </c>
      <c r="AQ46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60" s="21" cm="1">
        <f t="array" ref="AR46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5590</v>
      </c>
      <c r="AS46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60" s="21" cm="1">
        <f t="array" ref="AT46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5590</v>
      </c>
      <c r="AU46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60" s="21" cm="1">
        <f t="array" ref="AV46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5590</v>
      </c>
      <c r="AW46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60" s="41">
        <f>SUMIFS(Tabelle132[[#This Row],[FTE 01]:[SAL 12]],Tabelle132[[#Headers],[FTE 01]:[SAL 12]],"*" &amp; "SAL" &amp;"*")</f>
        <v>67080</v>
      </c>
    </row>
    <row r="461" spans="1:50" ht="20.100000000000001" customHeight="1" x14ac:dyDescent="0.25">
      <c r="A461" s="61" t="s">
        <v>489</v>
      </c>
      <c r="B461" s="113" t="s">
        <v>1020</v>
      </c>
      <c r="C461" s="62" t="s">
        <v>53</v>
      </c>
      <c r="D461" s="107" t="s">
        <v>1216</v>
      </c>
      <c r="E461" s="108" t="s">
        <v>1216</v>
      </c>
      <c r="F461" s="63">
        <v>1059</v>
      </c>
      <c r="G461" s="111" t="str">
        <f>VLOOKUP(Tabelle132[[#This Row],[CC
(FIBU)]],INDEX!D:E,2,FALSE)</f>
        <v>Abteilung 18</v>
      </c>
      <c r="H461" s="117" t="s">
        <v>1308</v>
      </c>
      <c r="I461" s="64" t="s">
        <v>54</v>
      </c>
      <c r="J461" s="72">
        <v>39326</v>
      </c>
      <c r="K461" s="72"/>
      <c r="L461" s="73"/>
      <c r="M461" s="77">
        <v>2136</v>
      </c>
      <c r="N461" s="104" t="s">
        <v>1532</v>
      </c>
      <c r="O461" s="78">
        <v>39326</v>
      </c>
      <c r="P461" s="80"/>
      <c r="Q461" s="62" t="s">
        <v>55</v>
      </c>
      <c r="R461" s="5" t="str">
        <f ca="1">IF(Tabelle132[[#This Row],[STOPPED
ON]]&lt;&gt;"","STOPPED",IF(AND(Tabelle132[[#This Row],[ACT. VALID
TILL]]&lt;TODAY(),Tabelle132[[#This Row],[ACT. VALID
TILL]]&lt;&gt;""),"INACTIVE",IF(Tabelle132[[#This Row],[Employee]]="NN","RECRUITE",IF(Tabelle132[[#This Row],[ACT. VALID
FROM]]&gt;TODAY(),"INACTIVE","ACTIVE"))))</f>
        <v>ACTIVE</v>
      </c>
      <c r="S461" s="85"/>
      <c r="T461" s="85"/>
      <c r="U461" s="11">
        <f>COUNTIFS(Tabelle2[Function-
No.],Tabelle132[[#This Row],[FUNC.-NO]],Tabelle2[Pers-
No.],Tabelle132[[#This Row],[P-No.]])</f>
        <v>0</v>
      </c>
      <c r="V461" s="89">
        <v>39</v>
      </c>
      <c r="W461" s="11">
        <f>IF(Tabelle132[[#This Row],[WAZ2]]&gt;39,1,Tabelle132[[#This Row],[WAZ2]]/39)/IF(Tabelle132[[#This Row],[SPLIT]]="YES",2,1)</f>
        <v>1</v>
      </c>
      <c r="X461" s="93">
        <v>5546</v>
      </c>
      <c r="Y46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61" s="21" cm="1">
        <f t="array" ref="Z46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5546</v>
      </c>
      <c r="AA46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61" s="21" cm="1">
        <f t="array" ref="AB46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5546</v>
      </c>
      <c r="AC46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61" s="21" cm="1">
        <f t="array" ref="AD46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5546</v>
      </c>
      <c r="AE46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61" s="21" cm="1">
        <f t="array" ref="AF46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5546</v>
      </c>
      <c r="AG46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61" s="21" cm="1">
        <f t="array" ref="AH46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5546</v>
      </c>
      <c r="AI46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61" s="21" cm="1">
        <f t="array" ref="AJ46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5546</v>
      </c>
      <c r="AK46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61" s="21" cm="1">
        <f t="array" ref="AL46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5546</v>
      </c>
      <c r="AM46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61" s="21" cm="1">
        <f t="array" ref="AN46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5546</v>
      </c>
      <c r="AO46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61" s="21" cm="1">
        <f t="array" ref="AP46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5546</v>
      </c>
      <c r="AQ46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61" s="21" cm="1">
        <f t="array" ref="AR46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5546</v>
      </c>
      <c r="AS46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61" s="21" cm="1">
        <f t="array" ref="AT46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5546</v>
      </c>
      <c r="AU46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61" s="21" cm="1">
        <f t="array" ref="AV46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5546</v>
      </c>
      <c r="AW46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61" s="41">
        <f>SUMIFS(Tabelle132[[#This Row],[FTE 01]:[SAL 12]],Tabelle132[[#Headers],[FTE 01]:[SAL 12]],"*" &amp; "SAL" &amp;"*")</f>
        <v>66552</v>
      </c>
    </row>
    <row r="462" spans="1:50" ht="20.100000000000001" customHeight="1" x14ac:dyDescent="0.25">
      <c r="A462" s="61" t="s">
        <v>479</v>
      </c>
      <c r="B462" s="113" t="s">
        <v>890</v>
      </c>
      <c r="C462" s="62" t="s">
        <v>53</v>
      </c>
      <c r="D462" s="107" t="s">
        <v>1216</v>
      </c>
      <c r="E462" s="108" t="s">
        <v>1216</v>
      </c>
      <c r="F462" s="63">
        <v>1059</v>
      </c>
      <c r="G462" s="111" t="str">
        <f>VLOOKUP(Tabelle132[[#This Row],[CC
(FIBU)]],INDEX!D:E,2,FALSE)</f>
        <v>Abteilung 18</v>
      </c>
      <c r="H462" s="117" t="s">
        <v>1308</v>
      </c>
      <c r="I462" s="64" t="s">
        <v>54</v>
      </c>
      <c r="J462" s="72">
        <v>39706</v>
      </c>
      <c r="K462" s="72"/>
      <c r="L462" s="73"/>
      <c r="M462" s="77">
        <v>2152</v>
      </c>
      <c r="N462" s="104" t="s">
        <v>1548</v>
      </c>
      <c r="O462" s="78">
        <v>39706</v>
      </c>
      <c r="P462" s="80"/>
      <c r="Q462" s="62" t="s">
        <v>55</v>
      </c>
      <c r="R462" s="5" t="str">
        <f ca="1">IF(Tabelle132[[#This Row],[STOPPED
ON]]&lt;&gt;"","STOPPED",IF(AND(Tabelle132[[#This Row],[ACT. VALID
TILL]]&lt;TODAY(),Tabelle132[[#This Row],[ACT. VALID
TILL]]&lt;&gt;""),"INACTIVE",IF(Tabelle132[[#This Row],[Employee]]="NN","RECRUITE",IF(Tabelle132[[#This Row],[ACT. VALID
FROM]]&gt;TODAY(),"INACTIVE","ACTIVE"))))</f>
        <v>ACTIVE</v>
      </c>
      <c r="S462" s="85"/>
      <c r="T462" s="85"/>
      <c r="U462" s="11">
        <f>COUNTIFS(Tabelle2[Function-
No.],Tabelle132[[#This Row],[FUNC.-NO]],Tabelle2[Pers-
No.],Tabelle132[[#This Row],[P-No.]])</f>
        <v>0</v>
      </c>
      <c r="V462" s="89">
        <v>35</v>
      </c>
      <c r="W462" s="11">
        <f>IF(Tabelle132[[#This Row],[WAZ2]]&gt;39,1,Tabelle132[[#This Row],[WAZ2]]/39)/IF(Tabelle132[[#This Row],[SPLIT]]="YES",2,1)</f>
        <v>0.89743589743589747</v>
      </c>
      <c r="X462" s="93">
        <v>5466</v>
      </c>
      <c r="Y46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0.89743589743589747</v>
      </c>
      <c r="Z462" s="21" cm="1">
        <f t="array" ref="Z46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5466</v>
      </c>
      <c r="AA46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0.89743589743589747</v>
      </c>
      <c r="AB462" s="21" cm="1">
        <f t="array" ref="AB46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5466</v>
      </c>
      <c r="AC46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0.89743589743589747</v>
      </c>
      <c r="AD462" s="21" cm="1">
        <f t="array" ref="AD46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5466</v>
      </c>
      <c r="AE46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0.89743589743589747</v>
      </c>
      <c r="AF462" s="21" cm="1">
        <f t="array" ref="AF46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5466</v>
      </c>
      <c r="AG46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0.89743589743589747</v>
      </c>
      <c r="AH462" s="21" cm="1">
        <f t="array" ref="AH46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5466</v>
      </c>
      <c r="AI46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0.89743589743589747</v>
      </c>
      <c r="AJ462" s="21" cm="1">
        <f t="array" ref="AJ46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5466</v>
      </c>
      <c r="AK46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0.89743589743589747</v>
      </c>
      <c r="AL462" s="21" cm="1">
        <f t="array" ref="AL46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5466</v>
      </c>
      <c r="AM46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0.89743589743589747</v>
      </c>
      <c r="AN462" s="21" cm="1">
        <f t="array" ref="AN46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5466</v>
      </c>
      <c r="AO46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0.89743589743589747</v>
      </c>
      <c r="AP462" s="21" cm="1">
        <f t="array" ref="AP46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5466</v>
      </c>
      <c r="AQ46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0.89743589743589747</v>
      </c>
      <c r="AR462" s="21" cm="1">
        <f t="array" ref="AR46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5466</v>
      </c>
      <c r="AS46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0.89743589743589747</v>
      </c>
      <c r="AT462" s="21" cm="1">
        <f t="array" ref="AT46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5466</v>
      </c>
      <c r="AU46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0.89743589743589747</v>
      </c>
      <c r="AV462" s="21" cm="1">
        <f t="array" ref="AV46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5466</v>
      </c>
      <c r="AW46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62" s="41">
        <f>SUMIFS(Tabelle132[[#This Row],[FTE 01]:[SAL 12]],Tabelle132[[#Headers],[FTE 01]:[SAL 12]],"*" &amp; "SAL" &amp;"*")</f>
        <v>65592</v>
      </c>
    </row>
    <row r="463" spans="1:50" ht="20.100000000000001" customHeight="1" x14ac:dyDescent="0.25">
      <c r="A463" s="61" t="s">
        <v>480</v>
      </c>
      <c r="B463" s="113" t="s">
        <v>899</v>
      </c>
      <c r="C463" s="62" t="s">
        <v>53</v>
      </c>
      <c r="D463" s="107" t="s">
        <v>1216</v>
      </c>
      <c r="E463" s="108" t="s">
        <v>1214</v>
      </c>
      <c r="F463" s="63">
        <v>1059</v>
      </c>
      <c r="G463" s="111" t="str">
        <f>VLOOKUP(Tabelle132[[#This Row],[CC
(FIBU)]],INDEX!D:E,2,FALSE)</f>
        <v>Abteilung 18</v>
      </c>
      <c r="H463" s="117" t="s">
        <v>1302</v>
      </c>
      <c r="I463" s="64" t="s">
        <v>54</v>
      </c>
      <c r="J463" s="72">
        <v>40422</v>
      </c>
      <c r="K463" s="72">
        <v>44377</v>
      </c>
      <c r="L463" s="73"/>
      <c r="M463" s="77">
        <v>2163</v>
      </c>
      <c r="N463" s="104" t="s">
        <v>1559</v>
      </c>
      <c r="O463" s="78">
        <v>40422</v>
      </c>
      <c r="P463" s="80"/>
      <c r="Q463" s="62" t="s">
        <v>55</v>
      </c>
      <c r="R463" s="5" t="str">
        <f ca="1">IF(Tabelle132[[#This Row],[STOPPED
ON]]&lt;&gt;"","STOPPED",IF(AND(Tabelle132[[#This Row],[ACT. VALID
TILL]]&lt;TODAY(),Tabelle132[[#This Row],[ACT. VALID
TILL]]&lt;&gt;""),"INACTIVE",IF(Tabelle132[[#This Row],[Employee]]="NN","RECRUITE",IF(Tabelle132[[#This Row],[ACT. VALID
FROM]]&gt;TODAY(),"INACTIVE","ACTIVE"))))</f>
        <v>INACTIVE</v>
      </c>
      <c r="S463" s="85"/>
      <c r="T463" s="85"/>
      <c r="U463" s="11">
        <f>COUNTIFS(Tabelle2[Function-
No.],Tabelle132[[#This Row],[FUNC.-NO]],Tabelle2[Pers-
No.],Tabelle132[[#This Row],[P-No.]])</f>
        <v>0</v>
      </c>
      <c r="V463" s="89">
        <v>39</v>
      </c>
      <c r="W463" s="11">
        <f>IF(Tabelle132[[#This Row],[WAZ2]]&gt;39,1,Tabelle132[[#This Row],[WAZ2]]/39)/IF(Tabelle132[[#This Row],[SPLIT]]="YES",2,1)</f>
        <v>1</v>
      </c>
      <c r="X463" s="93">
        <v>5433</v>
      </c>
      <c r="Y46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63" s="21" cm="1">
        <f t="array" ref="Z46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5433</v>
      </c>
      <c r="AA46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63" s="21" cm="1">
        <f t="array" ref="AB46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5433</v>
      </c>
      <c r="AC46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63" s="21" cm="1">
        <f t="array" ref="AD46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5433</v>
      </c>
      <c r="AE46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63" s="21" cm="1">
        <f t="array" ref="AF46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6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463" s="21" cm="1">
        <f t="array" ref="AH46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6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463" s="21" cm="1">
        <f t="array" ref="AJ46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6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463" s="21" cm="1">
        <f t="array" ref="AL46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6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463" s="21" cm="1">
        <f t="array" ref="AN46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46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463" s="21" cm="1">
        <f t="array" ref="AP46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46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463" s="21" cm="1">
        <f t="array" ref="AR46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46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463" s="21" cm="1">
        <f t="array" ref="AT46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46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463" s="21" cm="1">
        <f t="array" ref="AV46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46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63" s="41">
        <f>SUMIFS(Tabelle132[[#This Row],[FTE 01]:[SAL 12]],Tabelle132[[#Headers],[FTE 01]:[SAL 12]],"*" &amp; "SAL" &amp;"*")</f>
        <v>16299</v>
      </c>
    </row>
    <row r="464" spans="1:50" ht="20.100000000000001" customHeight="1" x14ac:dyDescent="0.25">
      <c r="A464" s="61" t="s">
        <v>481</v>
      </c>
      <c r="B464" s="114" t="s">
        <v>900</v>
      </c>
      <c r="C464" s="62" t="s">
        <v>53</v>
      </c>
      <c r="D464" s="107" t="s">
        <v>1216</v>
      </c>
      <c r="E464" s="108" t="s">
        <v>1216</v>
      </c>
      <c r="F464" s="63">
        <v>1059</v>
      </c>
      <c r="G464" s="111" t="str">
        <f>VLOOKUP(Tabelle132[[#This Row],[CC
(FIBU)]],INDEX!D:E,2,FALSE)</f>
        <v>Abteilung 18</v>
      </c>
      <c r="H464" s="117" t="s">
        <v>1308</v>
      </c>
      <c r="I464" s="71" t="s">
        <v>54</v>
      </c>
      <c r="J464" s="72">
        <v>44378</v>
      </c>
      <c r="K464" s="72"/>
      <c r="L464" s="73"/>
      <c r="M464" s="77">
        <v>2163</v>
      </c>
      <c r="N464" s="104" t="s">
        <v>1559</v>
      </c>
      <c r="O464" s="78">
        <v>40422</v>
      </c>
      <c r="P464" s="80"/>
      <c r="Q464" s="62" t="s">
        <v>55</v>
      </c>
      <c r="R464" s="5" t="str">
        <f ca="1">IF(Tabelle132[[#This Row],[STOPPED
ON]]&lt;&gt;"","STOPPED",IF(AND(Tabelle132[[#This Row],[ACT. VALID
TILL]]&lt;TODAY(),Tabelle132[[#This Row],[ACT. VALID
TILL]]&lt;&gt;""),"INACTIVE",IF(Tabelle132[[#This Row],[Employee]]="NN","RECRUITE",IF(Tabelle132[[#This Row],[ACT. VALID
FROM]]&gt;TODAY(),"INACTIVE","ACTIVE"))))</f>
        <v>ACTIVE</v>
      </c>
      <c r="S464" s="85"/>
      <c r="T464" s="85"/>
      <c r="U464" s="11">
        <f>COUNTIFS(Tabelle2[Function-
No.],Tabelle132[[#This Row],[FUNC.-NO]],Tabelle2[Pers-
No.],Tabelle132[[#This Row],[P-No.]])</f>
        <v>0</v>
      </c>
      <c r="V464" s="89">
        <v>39</v>
      </c>
      <c r="W464" s="11">
        <f>IF(Tabelle132[[#This Row],[WAZ2]]&gt;39,1,Tabelle132[[#This Row],[WAZ2]]/39)/IF(Tabelle132[[#This Row],[SPLIT]]="YES",2,1)</f>
        <v>1</v>
      </c>
      <c r="X464" s="93">
        <v>5434</v>
      </c>
      <c r="Y46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464" s="21" cm="1">
        <f t="array" ref="Z46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46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464" s="21" cm="1">
        <f t="array" ref="AB46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46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64" s="21" cm="1">
        <f t="array" ref="AD46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6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64" s="21" cm="1">
        <f t="array" ref="AF46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5434</v>
      </c>
      <c r="AG46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64" s="21" cm="1">
        <f t="array" ref="AH46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5434</v>
      </c>
      <c r="AI46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64" s="21" cm="1">
        <f t="array" ref="AJ46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5434</v>
      </c>
      <c r="AK46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64" s="21" cm="1">
        <f t="array" ref="AL46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5434</v>
      </c>
      <c r="AM46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64" s="21" cm="1">
        <f t="array" ref="AN46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5434</v>
      </c>
      <c r="AO46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64" s="21" cm="1">
        <f t="array" ref="AP46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5434</v>
      </c>
      <c r="AQ46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64" s="21" cm="1">
        <f t="array" ref="AR46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5434</v>
      </c>
      <c r="AS46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64" s="21" cm="1">
        <f t="array" ref="AT46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5434</v>
      </c>
      <c r="AU46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64" s="21" cm="1">
        <f t="array" ref="AV46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5434</v>
      </c>
      <c r="AW46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64" s="41">
        <f>SUMIFS(Tabelle132[[#This Row],[FTE 01]:[SAL 12]],Tabelle132[[#Headers],[FTE 01]:[SAL 12]],"*" &amp; "SAL" &amp;"*")</f>
        <v>48906</v>
      </c>
    </row>
    <row r="465" spans="1:50" ht="20.100000000000001" customHeight="1" x14ac:dyDescent="0.25">
      <c r="A465" s="61" t="s">
        <v>498</v>
      </c>
      <c r="B465" s="113" t="s">
        <v>1169</v>
      </c>
      <c r="C465" s="62" t="s">
        <v>53</v>
      </c>
      <c r="D465" s="107" t="s">
        <v>1216</v>
      </c>
      <c r="E465" s="108" t="s">
        <v>1216</v>
      </c>
      <c r="F465" s="63">
        <v>1059</v>
      </c>
      <c r="G465" s="111" t="str">
        <f>VLOOKUP(Tabelle132[[#This Row],[CC
(FIBU)]],INDEX!D:E,2,FALSE)</f>
        <v>Abteilung 18</v>
      </c>
      <c r="H465" s="117" t="s">
        <v>1302</v>
      </c>
      <c r="I465" s="64" t="s">
        <v>54</v>
      </c>
      <c r="J465" s="72">
        <v>41061</v>
      </c>
      <c r="K465" s="72"/>
      <c r="L465" s="73"/>
      <c r="M465" s="77">
        <v>2208</v>
      </c>
      <c r="N465" s="104" t="s">
        <v>1604</v>
      </c>
      <c r="O465" s="78">
        <v>41061</v>
      </c>
      <c r="P465" s="80"/>
      <c r="Q465" s="62" t="s">
        <v>55</v>
      </c>
      <c r="R465" s="5" t="str">
        <f ca="1">IF(Tabelle132[[#This Row],[STOPPED
ON]]&lt;&gt;"","STOPPED",IF(AND(Tabelle132[[#This Row],[ACT. VALID
TILL]]&lt;TODAY(),Tabelle132[[#This Row],[ACT. VALID
TILL]]&lt;&gt;""),"INACTIVE",IF(Tabelle132[[#This Row],[Employee]]="NN","RECRUITE",IF(Tabelle132[[#This Row],[ACT. VALID
FROM]]&gt;TODAY(),"INACTIVE","ACTIVE"))))</f>
        <v>ACTIVE</v>
      </c>
      <c r="S465" s="85"/>
      <c r="T465" s="85"/>
      <c r="U465" s="11">
        <f>COUNTIFS(Tabelle2[Function-
No.],Tabelle132[[#This Row],[FUNC.-NO]],Tabelle2[Pers-
No.],Tabelle132[[#This Row],[P-No.]])</f>
        <v>0</v>
      </c>
      <c r="V465" s="89">
        <v>39</v>
      </c>
      <c r="W465" s="11">
        <f>IF(Tabelle132[[#This Row],[WAZ2]]&gt;39,1,Tabelle132[[#This Row],[WAZ2]]/39)/IF(Tabelle132[[#This Row],[SPLIT]]="YES",2,1)</f>
        <v>1</v>
      </c>
      <c r="X465" s="93">
        <v>5612</v>
      </c>
      <c r="Y46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65" s="21" cm="1">
        <f t="array" ref="Z46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5612</v>
      </c>
      <c r="AA46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65" s="21" cm="1">
        <f t="array" ref="AB46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5612</v>
      </c>
      <c r="AC46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65" s="21" cm="1">
        <f t="array" ref="AD46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5612</v>
      </c>
      <c r="AE46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65" s="21" cm="1">
        <f t="array" ref="AF46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5612</v>
      </c>
      <c r="AG46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65" s="21" cm="1">
        <f t="array" ref="AH46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5612</v>
      </c>
      <c r="AI46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65" s="21" cm="1">
        <f t="array" ref="AJ46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5612</v>
      </c>
      <c r="AK46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65" s="21" cm="1">
        <f t="array" ref="AL46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5612</v>
      </c>
      <c r="AM46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65" s="21" cm="1">
        <f t="array" ref="AN46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5612</v>
      </c>
      <c r="AO46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65" s="21" cm="1">
        <f t="array" ref="AP46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5612</v>
      </c>
      <c r="AQ46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65" s="21" cm="1">
        <f t="array" ref="AR46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5612</v>
      </c>
      <c r="AS46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65" s="21" cm="1">
        <f t="array" ref="AT46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5612</v>
      </c>
      <c r="AU46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65" s="21" cm="1">
        <f t="array" ref="AV46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5612</v>
      </c>
      <c r="AW46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65" s="41">
        <f>SUMIFS(Tabelle132[[#This Row],[FTE 01]:[SAL 12]],Tabelle132[[#Headers],[FTE 01]:[SAL 12]],"*" &amp; "SAL" &amp;"*")</f>
        <v>67344</v>
      </c>
    </row>
    <row r="466" spans="1:50" ht="20.100000000000001" customHeight="1" x14ac:dyDescent="0.25">
      <c r="A466" s="61" t="s">
        <v>487</v>
      </c>
      <c r="B466" s="113" t="s">
        <v>997</v>
      </c>
      <c r="C466" s="62" t="s">
        <v>53</v>
      </c>
      <c r="D466" s="107" t="s">
        <v>1216</v>
      </c>
      <c r="E466" s="108" t="s">
        <v>1214</v>
      </c>
      <c r="F466" s="63">
        <v>1059</v>
      </c>
      <c r="G466" s="111" t="str">
        <f>VLOOKUP(Tabelle132[[#This Row],[CC
(FIBU)]],INDEX!D:E,2,FALSE)</f>
        <v>Abteilung 18</v>
      </c>
      <c r="H466" s="117" t="s">
        <v>1302</v>
      </c>
      <c r="I466" s="64" t="s">
        <v>54</v>
      </c>
      <c r="J466" s="72">
        <v>41715</v>
      </c>
      <c r="K466" s="72"/>
      <c r="L466" s="73"/>
      <c r="M466" s="77">
        <v>2255</v>
      </c>
      <c r="N466" s="104" t="s">
        <v>1651</v>
      </c>
      <c r="O466" s="78">
        <v>41715</v>
      </c>
      <c r="P466" s="80"/>
      <c r="Q466" s="62" t="s">
        <v>55</v>
      </c>
      <c r="R466" s="5" t="str">
        <f ca="1">IF(Tabelle132[[#This Row],[STOPPED
ON]]&lt;&gt;"","STOPPED",IF(AND(Tabelle132[[#This Row],[ACT. VALID
TILL]]&lt;TODAY(),Tabelle132[[#This Row],[ACT. VALID
TILL]]&lt;&gt;""),"INACTIVE",IF(Tabelle132[[#This Row],[Employee]]="NN","RECRUITE",IF(Tabelle132[[#This Row],[ACT. VALID
FROM]]&gt;TODAY(),"INACTIVE","ACTIVE"))))</f>
        <v>ACTIVE</v>
      </c>
      <c r="S466" s="85"/>
      <c r="T466" s="85"/>
      <c r="U466" s="11">
        <f>COUNTIFS(Tabelle2[Function-
No.],Tabelle132[[#This Row],[FUNC.-NO]],Tabelle2[Pers-
No.],Tabelle132[[#This Row],[P-No.]])</f>
        <v>0</v>
      </c>
      <c r="V466" s="89">
        <v>39</v>
      </c>
      <c r="W466" s="11">
        <f>IF(Tabelle132[[#This Row],[WAZ2]]&gt;39,1,Tabelle132[[#This Row],[WAZ2]]/39)/IF(Tabelle132[[#This Row],[SPLIT]]="YES",2,1)</f>
        <v>1</v>
      </c>
      <c r="X466" s="93">
        <v>5168</v>
      </c>
      <c r="Y46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66" s="21" cm="1">
        <f t="array" ref="Z46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5168</v>
      </c>
      <c r="AA46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66" s="21" cm="1">
        <f t="array" ref="AB46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5168</v>
      </c>
      <c r="AC46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66" s="21" cm="1">
        <f t="array" ref="AD46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5168</v>
      </c>
      <c r="AE46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66" s="21" cm="1">
        <f t="array" ref="AF46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5168</v>
      </c>
      <c r="AG46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66" s="21" cm="1">
        <f t="array" ref="AH46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5168</v>
      </c>
      <c r="AI46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66" s="21" cm="1">
        <f t="array" ref="AJ46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5168</v>
      </c>
      <c r="AK46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66" s="21" cm="1">
        <f t="array" ref="AL46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5168</v>
      </c>
      <c r="AM46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66" s="21" cm="1">
        <f t="array" ref="AN46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5168</v>
      </c>
      <c r="AO46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66" s="21" cm="1">
        <f t="array" ref="AP46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5168</v>
      </c>
      <c r="AQ46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66" s="21" cm="1">
        <f t="array" ref="AR46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5168</v>
      </c>
      <c r="AS46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66" s="21" cm="1">
        <f t="array" ref="AT46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5168</v>
      </c>
      <c r="AU46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66" s="21" cm="1">
        <f t="array" ref="AV46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5168</v>
      </c>
      <c r="AW46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66" s="41">
        <f>SUMIFS(Tabelle132[[#This Row],[FTE 01]:[SAL 12]],Tabelle132[[#Headers],[FTE 01]:[SAL 12]],"*" &amp; "SAL" &amp;"*")</f>
        <v>62016</v>
      </c>
    </row>
    <row r="467" spans="1:50" ht="20.100000000000001" customHeight="1" x14ac:dyDescent="0.25">
      <c r="A467" s="61" t="s">
        <v>486</v>
      </c>
      <c r="B467" s="113" t="s">
        <v>996</v>
      </c>
      <c r="C467" s="62" t="s">
        <v>53</v>
      </c>
      <c r="D467" s="107" t="s">
        <v>1216</v>
      </c>
      <c r="E467" s="108" t="s">
        <v>1216</v>
      </c>
      <c r="F467" s="63">
        <v>1059</v>
      </c>
      <c r="G467" s="111" t="str">
        <f>VLOOKUP(Tabelle132[[#This Row],[CC
(FIBU)]],INDEX!D:E,2,FALSE)</f>
        <v>Abteilung 18</v>
      </c>
      <c r="H467" s="117" t="s">
        <v>1302</v>
      </c>
      <c r="I467" s="64" t="s">
        <v>54</v>
      </c>
      <c r="J467" s="72">
        <v>43299</v>
      </c>
      <c r="K467" s="72"/>
      <c r="L467" s="73"/>
      <c r="M467" s="77">
        <v>2308</v>
      </c>
      <c r="N467" s="104" t="s">
        <v>1704</v>
      </c>
      <c r="O467" s="78">
        <v>43299</v>
      </c>
      <c r="P467" s="80"/>
      <c r="Q467" s="62" t="s">
        <v>55</v>
      </c>
      <c r="R467" s="5" t="str">
        <f ca="1">IF(Tabelle132[[#This Row],[STOPPED
ON]]&lt;&gt;"","STOPPED",IF(AND(Tabelle132[[#This Row],[ACT. VALID
TILL]]&lt;TODAY(),Tabelle132[[#This Row],[ACT. VALID
TILL]]&lt;&gt;""),"INACTIVE",IF(Tabelle132[[#This Row],[Employee]]="NN","RECRUITE",IF(Tabelle132[[#This Row],[ACT. VALID
FROM]]&gt;TODAY(),"INACTIVE","ACTIVE"))))</f>
        <v>ACTIVE</v>
      </c>
      <c r="S467" s="85"/>
      <c r="T467" s="85"/>
      <c r="U467" s="11">
        <f>COUNTIFS(Tabelle2[Function-
No.],Tabelle132[[#This Row],[FUNC.-NO]],Tabelle2[Pers-
No.],Tabelle132[[#This Row],[P-No.]])</f>
        <v>0</v>
      </c>
      <c r="V467" s="89">
        <v>39</v>
      </c>
      <c r="W467" s="11">
        <f>IF(Tabelle132[[#This Row],[WAZ2]]&gt;39,1,Tabelle132[[#This Row],[WAZ2]]/39)/IF(Tabelle132[[#This Row],[SPLIT]]="YES",2,1)</f>
        <v>1</v>
      </c>
      <c r="X467" s="93">
        <v>5149</v>
      </c>
      <c r="Y46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67" s="21" cm="1">
        <f t="array" ref="Z46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5149</v>
      </c>
      <c r="AA46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67" s="21" cm="1">
        <f t="array" ref="AB46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5149</v>
      </c>
      <c r="AC46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67" s="21" cm="1">
        <f t="array" ref="AD46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5149</v>
      </c>
      <c r="AE46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67" s="21" cm="1">
        <f t="array" ref="AF46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5149</v>
      </c>
      <c r="AG46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67" s="21" cm="1">
        <f t="array" ref="AH46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5149</v>
      </c>
      <c r="AI46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67" s="21" cm="1">
        <f t="array" ref="AJ46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5149</v>
      </c>
      <c r="AK46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67" s="21" cm="1">
        <f t="array" ref="AL46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5149</v>
      </c>
      <c r="AM46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67" s="21" cm="1">
        <f t="array" ref="AN46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5149</v>
      </c>
      <c r="AO46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67" s="21" cm="1">
        <f t="array" ref="AP46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5149</v>
      </c>
      <c r="AQ46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67" s="21" cm="1">
        <f t="array" ref="AR46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5149</v>
      </c>
      <c r="AS46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67" s="21" cm="1">
        <f t="array" ref="AT46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5149</v>
      </c>
      <c r="AU46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67" s="21" cm="1">
        <f t="array" ref="AV46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5149</v>
      </c>
      <c r="AW46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67" s="41">
        <f>SUMIFS(Tabelle132[[#This Row],[FTE 01]:[SAL 12]],Tabelle132[[#Headers],[FTE 01]:[SAL 12]],"*" &amp; "SAL" &amp;"*")</f>
        <v>61788</v>
      </c>
    </row>
    <row r="468" spans="1:50" ht="20.100000000000001" customHeight="1" x14ac:dyDescent="0.25">
      <c r="A468" s="61" t="s">
        <v>495</v>
      </c>
      <c r="B468" s="113" t="s">
        <v>1161</v>
      </c>
      <c r="C468" s="62" t="s">
        <v>53</v>
      </c>
      <c r="D468" s="107" t="s">
        <v>1216</v>
      </c>
      <c r="E468" s="108" t="s">
        <v>1216</v>
      </c>
      <c r="F468" s="63">
        <v>1059</v>
      </c>
      <c r="G468" s="111" t="str">
        <f>VLOOKUP(Tabelle132[[#This Row],[CC
(FIBU)]],INDEX!D:E,2,FALSE)</f>
        <v>Abteilung 18</v>
      </c>
      <c r="H468" s="117" t="s">
        <v>1331</v>
      </c>
      <c r="I468" s="64" t="s">
        <v>54</v>
      </c>
      <c r="J468" s="72">
        <v>42248</v>
      </c>
      <c r="K468" s="72"/>
      <c r="L468" s="73"/>
      <c r="M468" s="77">
        <v>2311</v>
      </c>
      <c r="N468" s="104" t="s">
        <v>1707</v>
      </c>
      <c r="O468" s="78">
        <v>42248</v>
      </c>
      <c r="P468" s="80"/>
      <c r="Q468" s="62" t="s">
        <v>55</v>
      </c>
      <c r="R468" s="5" t="str">
        <f ca="1">IF(Tabelle132[[#This Row],[STOPPED
ON]]&lt;&gt;"","STOPPED",IF(AND(Tabelle132[[#This Row],[ACT. VALID
TILL]]&lt;TODAY(),Tabelle132[[#This Row],[ACT. VALID
TILL]]&lt;&gt;""),"INACTIVE",IF(Tabelle132[[#This Row],[Employee]]="NN","RECRUITE",IF(Tabelle132[[#This Row],[ACT. VALID
FROM]]&gt;TODAY(),"INACTIVE","ACTIVE"))))</f>
        <v>ACTIVE</v>
      </c>
      <c r="S468" s="85"/>
      <c r="T468" s="85"/>
      <c r="U468" s="11">
        <f>COUNTIFS(Tabelle2[Function-
No.],Tabelle132[[#This Row],[FUNC.-NO]],Tabelle2[Pers-
No.],Tabelle132[[#This Row],[P-No.]])</f>
        <v>0</v>
      </c>
      <c r="V468" s="89">
        <v>39</v>
      </c>
      <c r="W468" s="11">
        <f>IF(Tabelle132[[#This Row],[WAZ2]]&gt;39,1,Tabelle132[[#This Row],[WAZ2]]/39)/IF(Tabelle132[[#This Row],[SPLIT]]="YES",2,1)</f>
        <v>1</v>
      </c>
      <c r="X468" s="93">
        <v>5518</v>
      </c>
      <c r="Y46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68" s="21" cm="1">
        <f t="array" ref="Z46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5518</v>
      </c>
      <c r="AA46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68" s="21" cm="1">
        <f t="array" ref="AB46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5518</v>
      </c>
      <c r="AC46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68" s="21" cm="1">
        <f t="array" ref="AD46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5518</v>
      </c>
      <c r="AE46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68" s="21" cm="1">
        <f t="array" ref="AF46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5518</v>
      </c>
      <c r="AG46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68" s="21" cm="1">
        <f t="array" ref="AH46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5518</v>
      </c>
      <c r="AI46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68" s="21" cm="1">
        <f t="array" ref="AJ46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5518</v>
      </c>
      <c r="AK46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68" s="21" cm="1">
        <f t="array" ref="AL46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5518</v>
      </c>
      <c r="AM46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68" s="21" cm="1">
        <f t="array" ref="AN46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5518</v>
      </c>
      <c r="AO46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68" s="21" cm="1">
        <f t="array" ref="AP46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5518</v>
      </c>
      <c r="AQ46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68" s="21" cm="1">
        <f t="array" ref="AR46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5518</v>
      </c>
      <c r="AS46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68" s="21" cm="1">
        <f t="array" ref="AT46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5518</v>
      </c>
      <c r="AU46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68" s="21" cm="1">
        <f t="array" ref="AV46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5518</v>
      </c>
      <c r="AW46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68" s="41">
        <f>SUMIFS(Tabelle132[[#This Row],[FTE 01]:[SAL 12]],Tabelle132[[#Headers],[FTE 01]:[SAL 12]],"*" &amp; "SAL" &amp;"*")</f>
        <v>66216</v>
      </c>
    </row>
    <row r="469" spans="1:50" ht="20.100000000000001" customHeight="1" x14ac:dyDescent="0.25">
      <c r="A469" s="61" t="s">
        <v>483</v>
      </c>
      <c r="B469" s="113" t="s">
        <v>927</v>
      </c>
      <c r="C469" s="62" t="s">
        <v>53</v>
      </c>
      <c r="D469" s="107" t="s">
        <v>1216</v>
      </c>
      <c r="E469" s="108" t="s">
        <v>1216</v>
      </c>
      <c r="F469" s="63">
        <v>1059</v>
      </c>
      <c r="G469" s="111" t="str">
        <f>VLOOKUP(Tabelle132[[#This Row],[CC
(FIBU)]],INDEX!D:E,2,FALSE)</f>
        <v>Abteilung 18</v>
      </c>
      <c r="H469" s="117" t="s">
        <v>1327</v>
      </c>
      <c r="I469" s="64" t="s">
        <v>54</v>
      </c>
      <c r="J469" s="72">
        <v>42248</v>
      </c>
      <c r="K469" s="72"/>
      <c r="L469" s="73"/>
      <c r="M469" s="77">
        <v>2314</v>
      </c>
      <c r="N469" s="104" t="s">
        <v>1710</v>
      </c>
      <c r="O469" s="78">
        <v>42248</v>
      </c>
      <c r="P469" s="80"/>
      <c r="Q469" s="62" t="s">
        <v>55</v>
      </c>
      <c r="R469" s="5" t="str">
        <f ca="1">IF(Tabelle132[[#This Row],[STOPPED
ON]]&lt;&gt;"","STOPPED",IF(AND(Tabelle132[[#This Row],[ACT. VALID
TILL]]&lt;TODAY(),Tabelle132[[#This Row],[ACT. VALID
TILL]]&lt;&gt;""),"INACTIVE",IF(Tabelle132[[#This Row],[Employee]]="NN","RECRUITE",IF(Tabelle132[[#This Row],[ACT. VALID
FROM]]&gt;TODAY(),"INACTIVE","ACTIVE"))))</f>
        <v>ACTIVE</v>
      </c>
      <c r="S469" s="85"/>
      <c r="T469" s="85"/>
      <c r="U469" s="11">
        <f>COUNTIFS(Tabelle2[Function-
No.],Tabelle132[[#This Row],[FUNC.-NO]],Tabelle2[Pers-
No.],Tabelle132[[#This Row],[P-No.]])</f>
        <v>1</v>
      </c>
      <c r="V469" s="89">
        <v>39</v>
      </c>
      <c r="W469" s="11">
        <f>IF(Tabelle132[[#This Row],[WAZ2]]&gt;39,1,Tabelle132[[#This Row],[WAZ2]]/39)/IF(Tabelle132[[#This Row],[SPLIT]]="YES",2,1)</f>
        <v>1</v>
      </c>
      <c r="X469" s="93">
        <v>5349</v>
      </c>
      <c r="Y46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69" s="21" cm="1">
        <f t="array" ref="Z46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5349</v>
      </c>
      <c r="AA46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69" s="21" cm="1">
        <f t="array" ref="AB46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5349</v>
      </c>
      <c r="AC46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69" s="21" cm="1">
        <f t="array" ref="AD46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4000</v>
      </c>
      <c r="AE46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69" s="21" cm="1">
        <f t="array" ref="AF46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4000</v>
      </c>
      <c r="AG46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69" s="21" cm="1">
        <f t="array" ref="AH46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4000</v>
      </c>
      <c r="AI46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69" s="21" cm="1">
        <f t="array" ref="AJ46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4000</v>
      </c>
      <c r="AK46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69" s="21" cm="1">
        <f t="array" ref="AL46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4000</v>
      </c>
      <c r="AM46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69" s="21" cm="1">
        <f t="array" ref="AN46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4000</v>
      </c>
      <c r="AO46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69" s="21" cm="1">
        <f t="array" ref="AP46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4000</v>
      </c>
      <c r="AQ46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69" s="21" cm="1">
        <f t="array" ref="AR46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4000</v>
      </c>
      <c r="AS46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69" s="21" cm="1">
        <f t="array" ref="AT46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4000</v>
      </c>
      <c r="AU46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69" s="21" cm="1">
        <f t="array" ref="AV46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4000</v>
      </c>
      <c r="AW46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69" s="41">
        <f>SUMIFS(Tabelle132[[#This Row],[FTE 01]:[SAL 12]],Tabelle132[[#Headers],[FTE 01]:[SAL 12]],"*" &amp; "SAL" &amp;"*")</f>
        <v>50698</v>
      </c>
    </row>
    <row r="470" spans="1:50" ht="20.100000000000001" customHeight="1" x14ac:dyDescent="0.25">
      <c r="A470" s="61" t="s">
        <v>484</v>
      </c>
      <c r="B470" s="113" t="s">
        <v>938</v>
      </c>
      <c r="C470" s="62" t="s">
        <v>53</v>
      </c>
      <c r="D470" s="107" t="s">
        <v>1216</v>
      </c>
      <c r="E470" s="108" t="s">
        <v>1216</v>
      </c>
      <c r="F470" s="63">
        <v>1059</v>
      </c>
      <c r="G470" s="111" t="str">
        <f>VLOOKUP(Tabelle132[[#This Row],[CC
(FIBU)]],INDEX!D:E,2,FALSE)</f>
        <v>Abteilung 18</v>
      </c>
      <c r="H470" s="117" t="s">
        <v>1300</v>
      </c>
      <c r="I470" s="64" t="s">
        <v>54</v>
      </c>
      <c r="J470" s="72">
        <v>42339</v>
      </c>
      <c r="K470" s="72"/>
      <c r="L470" s="73"/>
      <c r="M470" s="77">
        <v>2329</v>
      </c>
      <c r="N470" s="104" t="s">
        <v>1725</v>
      </c>
      <c r="O470" s="78">
        <v>42339</v>
      </c>
      <c r="P470" s="80"/>
      <c r="Q470" s="62" t="s">
        <v>55</v>
      </c>
      <c r="R470" s="5" t="str">
        <f ca="1">IF(Tabelle132[[#This Row],[STOPPED
ON]]&lt;&gt;"","STOPPED",IF(AND(Tabelle132[[#This Row],[ACT. VALID
TILL]]&lt;TODAY(),Tabelle132[[#This Row],[ACT. VALID
TILL]]&lt;&gt;""),"INACTIVE",IF(Tabelle132[[#This Row],[Employee]]="NN","RECRUITE",IF(Tabelle132[[#This Row],[ACT. VALID
FROM]]&gt;TODAY(),"INACTIVE","ACTIVE"))))</f>
        <v>ACTIVE</v>
      </c>
      <c r="S470" s="85"/>
      <c r="T470" s="85"/>
      <c r="U470" s="11">
        <f>COUNTIFS(Tabelle2[Function-
No.],Tabelle132[[#This Row],[FUNC.-NO]],Tabelle2[Pers-
No.],Tabelle132[[#This Row],[P-No.]])</f>
        <v>0</v>
      </c>
      <c r="V470" s="89">
        <v>39</v>
      </c>
      <c r="W470" s="11">
        <f>IF(Tabelle132[[#This Row],[WAZ2]]&gt;39,1,Tabelle132[[#This Row],[WAZ2]]/39)/IF(Tabelle132[[#This Row],[SPLIT]]="YES",2,1)</f>
        <v>1</v>
      </c>
      <c r="X470" s="93">
        <v>5747</v>
      </c>
      <c r="Y47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70" s="21" cm="1">
        <f t="array" ref="Z47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5747</v>
      </c>
      <c r="AA47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70" s="21" cm="1">
        <f t="array" ref="AB47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5747</v>
      </c>
      <c r="AC47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70" s="21" cm="1">
        <f t="array" ref="AD47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5747</v>
      </c>
      <c r="AE47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70" s="21" cm="1">
        <f t="array" ref="AF47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5747</v>
      </c>
      <c r="AG47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70" s="21" cm="1">
        <f t="array" ref="AH47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5747</v>
      </c>
      <c r="AI47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70" s="21" cm="1">
        <f t="array" ref="AJ47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5747</v>
      </c>
      <c r="AK47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70" s="21" cm="1">
        <f t="array" ref="AL47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5747</v>
      </c>
      <c r="AM47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70" s="21" cm="1">
        <f t="array" ref="AN47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5747</v>
      </c>
      <c r="AO47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70" s="21" cm="1">
        <f t="array" ref="AP47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5747</v>
      </c>
      <c r="AQ47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70" s="21" cm="1">
        <f t="array" ref="AR47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5747</v>
      </c>
      <c r="AS47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70" s="21" cm="1">
        <f t="array" ref="AT47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5747</v>
      </c>
      <c r="AU47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70" s="21" cm="1">
        <f t="array" ref="AV47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5747</v>
      </c>
      <c r="AW47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70" s="41">
        <f>SUMIFS(Tabelle132[[#This Row],[FTE 01]:[SAL 12]],Tabelle132[[#Headers],[FTE 01]:[SAL 12]],"*" &amp; "SAL" &amp;"*")</f>
        <v>68964</v>
      </c>
    </row>
    <row r="471" spans="1:50" ht="20.100000000000001" customHeight="1" x14ac:dyDescent="0.25">
      <c r="A471" s="61" t="s">
        <v>496</v>
      </c>
      <c r="B471" s="113" t="s">
        <v>1167</v>
      </c>
      <c r="C471" s="62" t="s">
        <v>53</v>
      </c>
      <c r="D471" s="107" t="s">
        <v>1216</v>
      </c>
      <c r="E471" s="108" t="s">
        <v>1216</v>
      </c>
      <c r="F471" s="63">
        <v>1059</v>
      </c>
      <c r="G471" s="111" t="str">
        <f>VLOOKUP(Tabelle132[[#This Row],[CC
(FIBU)]],INDEX!D:E,2,FALSE)</f>
        <v>Abteilung 18</v>
      </c>
      <c r="H471" s="117" t="s">
        <v>1331</v>
      </c>
      <c r="I471" s="64" t="s">
        <v>54</v>
      </c>
      <c r="J471" s="72">
        <v>42614</v>
      </c>
      <c r="K471" s="72"/>
      <c r="L471" s="73"/>
      <c r="M471" s="77">
        <v>2371</v>
      </c>
      <c r="N471" s="104" t="s">
        <v>1767</v>
      </c>
      <c r="O471" s="78">
        <v>42614</v>
      </c>
      <c r="P471" s="80"/>
      <c r="Q471" s="62" t="s">
        <v>55</v>
      </c>
      <c r="R471" s="5" t="str">
        <f ca="1">IF(Tabelle132[[#This Row],[STOPPED
ON]]&lt;&gt;"","STOPPED",IF(AND(Tabelle132[[#This Row],[ACT. VALID
TILL]]&lt;TODAY(),Tabelle132[[#This Row],[ACT. VALID
TILL]]&lt;&gt;""),"INACTIVE",IF(Tabelle132[[#This Row],[Employee]]="NN","RECRUITE",IF(Tabelle132[[#This Row],[ACT. VALID
FROM]]&gt;TODAY(),"INACTIVE","ACTIVE"))))</f>
        <v>ACTIVE</v>
      </c>
      <c r="S471" s="85"/>
      <c r="T471" s="85"/>
      <c r="U471" s="11">
        <f>COUNTIFS(Tabelle2[Function-
No.],Tabelle132[[#This Row],[FUNC.-NO]],Tabelle2[Pers-
No.],Tabelle132[[#This Row],[P-No.]])</f>
        <v>0</v>
      </c>
      <c r="V471" s="89">
        <v>39</v>
      </c>
      <c r="W471" s="11">
        <f>IF(Tabelle132[[#This Row],[WAZ2]]&gt;39,1,Tabelle132[[#This Row],[WAZ2]]/39)/IF(Tabelle132[[#This Row],[SPLIT]]="YES",2,1)</f>
        <v>1</v>
      </c>
      <c r="X471" s="93">
        <v>5442</v>
      </c>
      <c r="Y47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71" s="21" cm="1">
        <f t="array" ref="Z47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5442</v>
      </c>
      <c r="AA47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71" s="21" cm="1">
        <f t="array" ref="AB47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5442</v>
      </c>
      <c r="AC47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71" s="21" cm="1">
        <f t="array" ref="AD47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5442</v>
      </c>
      <c r="AE47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71" s="21" cm="1">
        <f t="array" ref="AF47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5442</v>
      </c>
      <c r="AG47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71" s="21" cm="1">
        <f t="array" ref="AH47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5442</v>
      </c>
      <c r="AI47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71" s="21" cm="1">
        <f t="array" ref="AJ47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5442</v>
      </c>
      <c r="AK47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71" s="21" cm="1">
        <f t="array" ref="AL47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5442</v>
      </c>
      <c r="AM47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71" s="21" cm="1">
        <f t="array" ref="AN47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5442</v>
      </c>
      <c r="AO47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71" s="21" cm="1">
        <f t="array" ref="AP47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5442</v>
      </c>
      <c r="AQ47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71" s="21" cm="1">
        <f t="array" ref="AR47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5442</v>
      </c>
      <c r="AS47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71" s="21" cm="1">
        <f t="array" ref="AT47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5442</v>
      </c>
      <c r="AU47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71" s="21" cm="1">
        <f t="array" ref="AV47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5442</v>
      </c>
      <c r="AW47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71" s="41">
        <f>SUMIFS(Tabelle132[[#This Row],[FTE 01]:[SAL 12]],Tabelle132[[#Headers],[FTE 01]:[SAL 12]],"*" &amp; "SAL" &amp;"*")</f>
        <v>65304</v>
      </c>
    </row>
    <row r="472" spans="1:50" ht="20.100000000000001" customHeight="1" x14ac:dyDescent="0.25">
      <c r="A472" s="61" t="s">
        <v>492</v>
      </c>
      <c r="B472" s="113" t="s">
        <v>1145</v>
      </c>
      <c r="C472" s="62" t="s">
        <v>53</v>
      </c>
      <c r="D472" s="107" t="s">
        <v>1216</v>
      </c>
      <c r="E472" s="108" t="s">
        <v>1216</v>
      </c>
      <c r="F472" s="63">
        <v>1059</v>
      </c>
      <c r="G472" s="111" t="str">
        <f>VLOOKUP(Tabelle132[[#This Row],[CC
(FIBU)]],INDEX!D:E,2,FALSE)</f>
        <v>Abteilung 18</v>
      </c>
      <c r="H472" s="117" t="s">
        <v>1302</v>
      </c>
      <c r="I472" s="64" t="s">
        <v>54</v>
      </c>
      <c r="J472" s="72">
        <v>42948</v>
      </c>
      <c r="K472" s="72"/>
      <c r="L472" s="73"/>
      <c r="M472" s="77">
        <v>2403</v>
      </c>
      <c r="N472" s="104" t="s">
        <v>1799</v>
      </c>
      <c r="O472" s="78">
        <v>42948</v>
      </c>
      <c r="P472" s="80"/>
      <c r="Q472" s="62" t="s">
        <v>55</v>
      </c>
      <c r="R472" s="5" t="str">
        <f ca="1">IF(Tabelle132[[#This Row],[STOPPED
ON]]&lt;&gt;"","STOPPED",IF(AND(Tabelle132[[#This Row],[ACT. VALID
TILL]]&lt;TODAY(),Tabelle132[[#This Row],[ACT. VALID
TILL]]&lt;&gt;""),"INACTIVE",IF(Tabelle132[[#This Row],[Employee]]="NN","RECRUITE",IF(Tabelle132[[#This Row],[ACT. VALID
FROM]]&gt;TODAY(),"INACTIVE","ACTIVE"))))</f>
        <v>ACTIVE</v>
      </c>
      <c r="S472" s="85"/>
      <c r="T472" s="85"/>
      <c r="U472" s="11">
        <f>COUNTIFS(Tabelle2[Function-
No.],Tabelle132[[#This Row],[FUNC.-NO]],Tabelle2[Pers-
No.],Tabelle132[[#This Row],[P-No.]])</f>
        <v>0</v>
      </c>
      <c r="V472" s="89">
        <v>39</v>
      </c>
      <c r="W472" s="11">
        <f>IF(Tabelle132[[#This Row],[WAZ2]]&gt;39,1,Tabelle132[[#This Row],[WAZ2]]/39)/IF(Tabelle132[[#This Row],[SPLIT]]="YES",2,1)</f>
        <v>1</v>
      </c>
      <c r="X472" s="93">
        <v>5523</v>
      </c>
      <c r="Y47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72" s="21" cm="1">
        <f t="array" ref="Z47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5523</v>
      </c>
      <c r="AA47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72" s="21" cm="1">
        <f t="array" ref="AB47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5523</v>
      </c>
      <c r="AC47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72" s="21" cm="1">
        <f t="array" ref="AD47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5523</v>
      </c>
      <c r="AE47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72" s="21" cm="1">
        <f t="array" ref="AF47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5523</v>
      </c>
      <c r="AG47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72" s="21" cm="1">
        <f t="array" ref="AH47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5523</v>
      </c>
      <c r="AI47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72" s="21" cm="1">
        <f t="array" ref="AJ47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5523</v>
      </c>
      <c r="AK47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72" s="21" cm="1">
        <f t="array" ref="AL47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5523</v>
      </c>
      <c r="AM47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72" s="21" cm="1">
        <f t="array" ref="AN47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5523</v>
      </c>
      <c r="AO47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72" s="21" cm="1">
        <f t="array" ref="AP47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5523</v>
      </c>
      <c r="AQ47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72" s="21" cm="1">
        <f t="array" ref="AR47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5523</v>
      </c>
      <c r="AS47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72" s="21" cm="1">
        <f t="array" ref="AT47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5523</v>
      </c>
      <c r="AU47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72" s="21" cm="1">
        <f t="array" ref="AV47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5523</v>
      </c>
      <c r="AW47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72" s="41">
        <f>SUMIFS(Tabelle132[[#This Row],[FTE 01]:[SAL 12]],Tabelle132[[#Headers],[FTE 01]:[SAL 12]],"*" &amp; "SAL" &amp;"*")</f>
        <v>66276</v>
      </c>
    </row>
    <row r="473" spans="1:50" ht="20.100000000000001" customHeight="1" x14ac:dyDescent="0.25">
      <c r="A473" s="61" t="s">
        <v>494</v>
      </c>
      <c r="B473" s="113" t="s">
        <v>1160</v>
      </c>
      <c r="C473" s="62" t="s">
        <v>53</v>
      </c>
      <c r="D473" s="107" t="s">
        <v>1216</v>
      </c>
      <c r="E473" s="108" t="s">
        <v>1216</v>
      </c>
      <c r="F473" s="63">
        <v>1059</v>
      </c>
      <c r="G473" s="111" t="str">
        <f>VLOOKUP(Tabelle132[[#This Row],[CC
(FIBU)]],INDEX!D:E,2,FALSE)</f>
        <v>Abteilung 18</v>
      </c>
      <c r="H473" s="117" t="s">
        <v>1331</v>
      </c>
      <c r="I473" s="64" t="s">
        <v>54</v>
      </c>
      <c r="J473" s="72">
        <v>42993</v>
      </c>
      <c r="K473" s="72"/>
      <c r="L473" s="73"/>
      <c r="M473" s="77">
        <v>2422</v>
      </c>
      <c r="N473" s="104" t="s">
        <v>1818</v>
      </c>
      <c r="O473" s="78">
        <v>42993</v>
      </c>
      <c r="P473" s="80"/>
      <c r="Q473" s="62" t="s">
        <v>55</v>
      </c>
      <c r="R473" s="5" t="str">
        <f ca="1">IF(Tabelle132[[#This Row],[STOPPED
ON]]&lt;&gt;"","STOPPED",IF(AND(Tabelle132[[#This Row],[ACT. VALID
TILL]]&lt;TODAY(),Tabelle132[[#This Row],[ACT. VALID
TILL]]&lt;&gt;""),"INACTIVE",IF(Tabelle132[[#This Row],[Employee]]="NN","RECRUITE",IF(Tabelle132[[#This Row],[ACT. VALID
FROM]]&gt;TODAY(),"INACTIVE","ACTIVE"))))</f>
        <v>ACTIVE</v>
      </c>
      <c r="S473" s="85"/>
      <c r="T473" s="85"/>
      <c r="U473" s="11">
        <f>COUNTIFS(Tabelle2[Function-
No.],Tabelle132[[#This Row],[FUNC.-NO]],Tabelle2[Pers-
No.],Tabelle132[[#This Row],[P-No.]])</f>
        <v>0</v>
      </c>
      <c r="V473" s="89">
        <v>39</v>
      </c>
      <c r="W473" s="11">
        <f>IF(Tabelle132[[#This Row],[WAZ2]]&gt;39,1,Tabelle132[[#This Row],[WAZ2]]/39)/IF(Tabelle132[[#This Row],[SPLIT]]="YES",2,1)</f>
        <v>1</v>
      </c>
      <c r="X473" s="93">
        <v>5547</v>
      </c>
      <c r="Y47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73" s="21" cm="1">
        <f t="array" ref="Z47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5547</v>
      </c>
      <c r="AA47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73" s="21" cm="1">
        <f t="array" ref="AB47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5547</v>
      </c>
      <c r="AC47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73" s="21" cm="1">
        <f t="array" ref="AD47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5547</v>
      </c>
      <c r="AE47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73" s="21" cm="1">
        <f t="array" ref="AF47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5547</v>
      </c>
      <c r="AG47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73" s="21" cm="1">
        <f t="array" ref="AH47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5547</v>
      </c>
      <c r="AI47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73" s="21" cm="1">
        <f t="array" ref="AJ47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5547</v>
      </c>
      <c r="AK47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73" s="21" cm="1">
        <f t="array" ref="AL47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5547</v>
      </c>
      <c r="AM47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73" s="21" cm="1">
        <f t="array" ref="AN47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5547</v>
      </c>
      <c r="AO47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73" s="21" cm="1">
        <f t="array" ref="AP47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5547</v>
      </c>
      <c r="AQ47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73" s="21" cm="1">
        <f t="array" ref="AR47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5547</v>
      </c>
      <c r="AS47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73" s="21" cm="1">
        <f t="array" ref="AT47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5547</v>
      </c>
      <c r="AU47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73" s="21" cm="1">
        <f t="array" ref="AV47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5547</v>
      </c>
      <c r="AW47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73" s="41">
        <f>SUMIFS(Tabelle132[[#This Row],[FTE 01]:[SAL 12]],Tabelle132[[#Headers],[FTE 01]:[SAL 12]],"*" &amp; "SAL" &amp;"*")</f>
        <v>66564</v>
      </c>
    </row>
    <row r="474" spans="1:50" ht="20.100000000000001" customHeight="1" x14ac:dyDescent="0.25">
      <c r="A474" s="61" t="s">
        <v>493</v>
      </c>
      <c r="B474" s="113" t="s">
        <v>1145</v>
      </c>
      <c r="C474" s="62" t="s">
        <v>53</v>
      </c>
      <c r="D474" s="107" t="s">
        <v>1216</v>
      </c>
      <c r="E474" s="108" t="s">
        <v>1216</v>
      </c>
      <c r="F474" s="63">
        <v>1059</v>
      </c>
      <c r="G474" s="111" t="str">
        <f>VLOOKUP(Tabelle132[[#This Row],[CC
(FIBU)]],INDEX!D:E,2,FALSE)</f>
        <v>Abteilung 18</v>
      </c>
      <c r="H474" s="117" t="s">
        <v>1302</v>
      </c>
      <c r="I474" s="64" t="s">
        <v>54</v>
      </c>
      <c r="J474" s="72">
        <v>43206</v>
      </c>
      <c r="K474" s="72"/>
      <c r="L474" s="73"/>
      <c r="M474" s="77">
        <v>2463</v>
      </c>
      <c r="N474" s="104" t="s">
        <v>1859</v>
      </c>
      <c r="O474" s="78">
        <v>43206</v>
      </c>
      <c r="P474" s="80"/>
      <c r="Q474" s="62" t="s">
        <v>55</v>
      </c>
      <c r="R474" s="5" t="str">
        <f ca="1">IF(Tabelle132[[#This Row],[STOPPED
ON]]&lt;&gt;"","STOPPED",IF(AND(Tabelle132[[#This Row],[ACT. VALID
TILL]]&lt;TODAY(),Tabelle132[[#This Row],[ACT. VALID
TILL]]&lt;&gt;""),"INACTIVE",IF(Tabelle132[[#This Row],[Employee]]="NN","RECRUITE",IF(Tabelle132[[#This Row],[ACT. VALID
FROM]]&gt;TODAY(),"INACTIVE","ACTIVE"))))</f>
        <v>ACTIVE</v>
      </c>
      <c r="S474" s="85"/>
      <c r="T474" s="85"/>
      <c r="U474" s="11">
        <f>COUNTIFS(Tabelle2[Function-
No.],Tabelle132[[#This Row],[FUNC.-NO]],Tabelle2[Pers-
No.],Tabelle132[[#This Row],[P-No.]])</f>
        <v>1</v>
      </c>
      <c r="V474" s="89">
        <v>39</v>
      </c>
      <c r="W474" s="11">
        <f>IF(Tabelle132[[#This Row],[WAZ2]]&gt;39,1,Tabelle132[[#This Row],[WAZ2]]/39)/IF(Tabelle132[[#This Row],[SPLIT]]="YES",2,1)</f>
        <v>1</v>
      </c>
      <c r="X474" s="93">
        <v>5598</v>
      </c>
      <c r="Y47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74" s="21" cm="1">
        <f t="array" ref="Z47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5598</v>
      </c>
      <c r="AA47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74" s="21" cm="1">
        <f t="array" ref="AB47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5598</v>
      </c>
      <c r="AC47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74" s="21" cm="1">
        <f t="array" ref="AD47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5000</v>
      </c>
      <c r="AE47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74" s="21" cm="1">
        <f t="array" ref="AF47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5000</v>
      </c>
      <c r="AG47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74" s="21" cm="1">
        <f t="array" ref="AH47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5000</v>
      </c>
      <c r="AI47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74" s="21" cm="1">
        <f t="array" ref="AJ47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5000</v>
      </c>
      <c r="AK47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74" s="21" cm="1">
        <f t="array" ref="AL47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5000</v>
      </c>
      <c r="AM47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74" s="21" cm="1">
        <f t="array" ref="AN47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5000</v>
      </c>
      <c r="AO47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74" s="21" cm="1">
        <f t="array" ref="AP47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5000</v>
      </c>
      <c r="AQ47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74" s="21" cm="1">
        <f t="array" ref="AR47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5000</v>
      </c>
      <c r="AS47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74" s="21" cm="1">
        <f t="array" ref="AT47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5000</v>
      </c>
      <c r="AU47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74" s="21" cm="1">
        <f t="array" ref="AV47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5000</v>
      </c>
      <c r="AW47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74" s="41">
        <f>SUMIFS(Tabelle132[[#This Row],[FTE 01]:[SAL 12]],Tabelle132[[#Headers],[FTE 01]:[SAL 12]],"*" &amp; "SAL" &amp;"*")</f>
        <v>61196</v>
      </c>
    </row>
    <row r="475" spans="1:50" ht="20.100000000000001" customHeight="1" x14ac:dyDescent="0.25">
      <c r="A475" s="61" t="s">
        <v>482</v>
      </c>
      <c r="B475" s="113" t="s">
        <v>927</v>
      </c>
      <c r="C475" s="62" t="s">
        <v>53</v>
      </c>
      <c r="D475" s="107" t="s">
        <v>1216</v>
      </c>
      <c r="E475" s="108" t="s">
        <v>1216</v>
      </c>
      <c r="F475" s="63">
        <v>1059</v>
      </c>
      <c r="G475" s="111" t="str">
        <f>VLOOKUP(Tabelle132[[#This Row],[CC
(FIBU)]],INDEX!D:E,2,FALSE)</f>
        <v>Abteilung 18</v>
      </c>
      <c r="H475" s="117" t="s">
        <v>1331</v>
      </c>
      <c r="I475" s="64" t="s">
        <v>54</v>
      </c>
      <c r="J475" s="72">
        <v>43374</v>
      </c>
      <c r="K475" s="72">
        <v>44347</v>
      </c>
      <c r="L475" s="73"/>
      <c r="M475" s="77">
        <v>2530</v>
      </c>
      <c r="N475" s="104" t="s">
        <v>1926</v>
      </c>
      <c r="O475" s="78">
        <v>43374</v>
      </c>
      <c r="P475" s="80"/>
      <c r="Q475" s="62" t="s">
        <v>55</v>
      </c>
      <c r="R475" s="5" t="str">
        <f ca="1">IF(Tabelle132[[#This Row],[STOPPED
ON]]&lt;&gt;"","STOPPED",IF(AND(Tabelle132[[#This Row],[ACT. VALID
TILL]]&lt;TODAY(),Tabelle132[[#This Row],[ACT. VALID
TILL]]&lt;&gt;""),"INACTIVE",IF(Tabelle132[[#This Row],[Employee]]="NN","RECRUITE",IF(Tabelle132[[#This Row],[ACT. VALID
FROM]]&gt;TODAY(),"INACTIVE","ACTIVE"))))</f>
        <v>INACTIVE</v>
      </c>
      <c r="S475" s="85"/>
      <c r="T475" s="85"/>
      <c r="U475" s="11">
        <f>COUNTIFS(Tabelle2[Function-
No.],Tabelle132[[#This Row],[FUNC.-NO]],Tabelle2[Pers-
No.],Tabelle132[[#This Row],[P-No.]])</f>
        <v>0</v>
      </c>
      <c r="V475" s="89">
        <v>39</v>
      </c>
      <c r="W475" s="11">
        <f>IF(Tabelle132[[#This Row],[WAZ2]]&gt;39,1,Tabelle132[[#This Row],[WAZ2]]/39)/IF(Tabelle132[[#This Row],[SPLIT]]="YES",2,1)</f>
        <v>1</v>
      </c>
      <c r="X475" s="93">
        <v>5376</v>
      </c>
      <c r="Y47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75" s="21" cm="1">
        <f t="array" ref="Z47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5376</v>
      </c>
      <c r="AA47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75" s="21" cm="1">
        <f t="array" ref="AB47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5376</v>
      </c>
      <c r="AC47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75" s="21" cm="1">
        <f t="array" ref="AD47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7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75" s="21" cm="1">
        <f t="array" ref="AF47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7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475" s="21" cm="1">
        <f t="array" ref="AH47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7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475" s="21" cm="1">
        <f t="array" ref="AJ47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7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475" s="21" cm="1">
        <f t="array" ref="AL47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7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475" s="21" cm="1">
        <f t="array" ref="AN47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47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475" s="21" cm="1">
        <f t="array" ref="AP47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47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475" s="21" cm="1">
        <f t="array" ref="AR47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47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475" s="21" cm="1">
        <f t="array" ref="AT47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47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475" s="21" cm="1">
        <f t="array" ref="AV47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47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75" s="41">
        <f>SUMIFS(Tabelle132[[#This Row],[FTE 01]:[SAL 12]],Tabelle132[[#Headers],[FTE 01]:[SAL 12]],"*" &amp; "SAL" &amp;"*")</f>
        <v>10752</v>
      </c>
    </row>
    <row r="476" spans="1:50" ht="20.100000000000001" customHeight="1" x14ac:dyDescent="0.25">
      <c r="A476" s="61" t="s">
        <v>476</v>
      </c>
      <c r="B476" s="114" t="s">
        <v>878</v>
      </c>
      <c r="C476" s="62" t="s">
        <v>53</v>
      </c>
      <c r="D476" s="107" t="s">
        <v>1216</v>
      </c>
      <c r="E476" s="108" t="s">
        <v>1216</v>
      </c>
      <c r="F476" s="63">
        <v>1059</v>
      </c>
      <c r="G476" s="111" t="str">
        <f>VLOOKUP(Tabelle132[[#This Row],[CC
(FIBU)]],INDEX!D:E,2,FALSE)</f>
        <v>Abteilung 18</v>
      </c>
      <c r="H476" s="117" t="s">
        <v>1394</v>
      </c>
      <c r="I476" s="71" t="s">
        <v>54</v>
      </c>
      <c r="J476" s="72">
        <v>44348</v>
      </c>
      <c r="K476" s="72"/>
      <c r="L476" s="73"/>
      <c r="M476" s="77">
        <v>2530</v>
      </c>
      <c r="N476" s="104" t="s">
        <v>1926</v>
      </c>
      <c r="O476" s="78">
        <v>43374</v>
      </c>
      <c r="P476" s="80"/>
      <c r="Q476" s="62" t="s">
        <v>55</v>
      </c>
      <c r="R476" s="5" t="str">
        <f ca="1">IF(Tabelle132[[#This Row],[STOPPED
ON]]&lt;&gt;"","STOPPED",IF(AND(Tabelle132[[#This Row],[ACT. VALID
TILL]]&lt;TODAY(),Tabelle132[[#This Row],[ACT. VALID
TILL]]&lt;&gt;""),"INACTIVE",IF(Tabelle132[[#This Row],[Employee]]="NN","RECRUITE",IF(Tabelle132[[#This Row],[ACT. VALID
FROM]]&gt;TODAY(),"INACTIVE","ACTIVE"))))</f>
        <v>ACTIVE</v>
      </c>
      <c r="S476" s="85"/>
      <c r="T476" s="85"/>
      <c r="U476" s="11">
        <f>COUNTIFS(Tabelle2[Function-
No.],Tabelle132[[#This Row],[FUNC.-NO]],Tabelle2[Pers-
No.],Tabelle132[[#This Row],[P-No.]])</f>
        <v>0</v>
      </c>
      <c r="V476" s="89">
        <v>39</v>
      </c>
      <c r="W476" s="11">
        <f>IF(Tabelle132[[#This Row],[WAZ2]]&gt;39,1,Tabelle132[[#This Row],[WAZ2]]/39)/IF(Tabelle132[[#This Row],[SPLIT]]="YES",2,1)</f>
        <v>1</v>
      </c>
      <c r="X476" s="93">
        <v>5464</v>
      </c>
      <c r="Y47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476" s="21" cm="1">
        <f t="array" ref="Z47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47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476" s="21" cm="1">
        <f t="array" ref="AB47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47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76" s="21" cm="1">
        <f t="array" ref="AD47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5464</v>
      </c>
      <c r="AE47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76" s="21" cm="1">
        <f t="array" ref="AF47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5464</v>
      </c>
      <c r="AG47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76" s="21" cm="1">
        <f t="array" ref="AH47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5464</v>
      </c>
      <c r="AI47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76" s="21" cm="1">
        <f t="array" ref="AJ47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5464</v>
      </c>
      <c r="AK47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76" s="21" cm="1">
        <f t="array" ref="AL47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5464</v>
      </c>
      <c r="AM47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76" s="21" cm="1">
        <f t="array" ref="AN47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5464</v>
      </c>
      <c r="AO47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76" s="21" cm="1">
        <f t="array" ref="AP47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5464</v>
      </c>
      <c r="AQ47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76" s="21" cm="1">
        <f t="array" ref="AR47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5464</v>
      </c>
      <c r="AS47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76" s="21" cm="1">
        <f t="array" ref="AT47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5464</v>
      </c>
      <c r="AU47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76" s="21" cm="1">
        <f t="array" ref="AV47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5464</v>
      </c>
      <c r="AW47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76" s="41">
        <f>SUMIFS(Tabelle132[[#This Row],[FTE 01]:[SAL 12]],Tabelle132[[#Headers],[FTE 01]:[SAL 12]],"*" &amp; "SAL" &amp;"*")</f>
        <v>54640</v>
      </c>
    </row>
    <row r="477" spans="1:50" ht="20.100000000000001" customHeight="1" x14ac:dyDescent="0.25">
      <c r="A477" s="61" t="s">
        <v>488</v>
      </c>
      <c r="B477" s="113" t="s">
        <v>1017</v>
      </c>
      <c r="C477" s="62" t="s">
        <v>53</v>
      </c>
      <c r="D477" s="107" t="s">
        <v>1216</v>
      </c>
      <c r="E477" s="108" t="s">
        <v>1216</v>
      </c>
      <c r="F477" s="63">
        <v>1059</v>
      </c>
      <c r="G477" s="111" t="str">
        <f>VLOOKUP(Tabelle132[[#This Row],[CC
(FIBU)]],INDEX!D:E,2,FALSE)</f>
        <v>Abteilung 18</v>
      </c>
      <c r="H477" s="117" t="s">
        <v>1308</v>
      </c>
      <c r="I477" s="64" t="s">
        <v>54</v>
      </c>
      <c r="J477" s="72">
        <v>43466</v>
      </c>
      <c r="K477" s="72"/>
      <c r="L477" s="73"/>
      <c r="M477" s="77">
        <v>2552</v>
      </c>
      <c r="N477" s="104" t="s">
        <v>1948</v>
      </c>
      <c r="O477" s="78">
        <v>43466</v>
      </c>
      <c r="P477" s="80"/>
      <c r="Q477" s="62" t="s">
        <v>55</v>
      </c>
      <c r="R477" s="5" t="str">
        <f ca="1">IF(Tabelle132[[#This Row],[STOPPED
ON]]&lt;&gt;"","STOPPED",IF(AND(Tabelle132[[#This Row],[ACT. VALID
TILL]]&lt;TODAY(),Tabelle132[[#This Row],[ACT. VALID
TILL]]&lt;&gt;""),"INACTIVE",IF(Tabelle132[[#This Row],[Employee]]="NN","RECRUITE",IF(Tabelle132[[#This Row],[ACT. VALID
FROM]]&gt;TODAY(),"INACTIVE","ACTIVE"))))</f>
        <v>ACTIVE</v>
      </c>
      <c r="S477" s="85"/>
      <c r="T477" s="85"/>
      <c r="U477" s="11">
        <f>COUNTIFS(Tabelle2[Function-
No.],Tabelle132[[#This Row],[FUNC.-NO]],Tabelle2[Pers-
No.],Tabelle132[[#This Row],[P-No.]])</f>
        <v>0</v>
      </c>
      <c r="V477" s="89">
        <v>39</v>
      </c>
      <c r="W477" s="11">
        <f>IF(Tabelle132[[#This Row],[WAZ2]]&gt;39,1,Tabelle132[[#This Row],[WAZ2]]/39)/IF(Tabelle132[[#This Row],[SPLIT]]="YES",2,1)</f>
        <v>1</v>
      </c>
      <c r="X477" s="93">
        <v>5703</v>
      </c>
      <c r="Y47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77" s="21" cm="1">
        <f t="array" ref="Z47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5703</v>
      </c>
      <c r="AA47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77" s="21" cm="1">
        <f t="array" ref="AB47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5703</v>
      </c>
      <c r="AC47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77" s="21" cm="1">
        <f t="array" ref="AD47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5703</v>
      </c>
      <c r="AE47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77" s="21" cm="1">
        <f t="array" ref="AF47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5703</v>
      </c>
      <c r="AG47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77" s="21" cm="1">
        <f t="array" ref="AH47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5703</v>
      </c>
      <c r="AI47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77" s="21" cm="1">
        <f t="array" ref="AJ47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5703</v>
      </c>
      <c r="AK47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77" s="21" cm="1">
        <f t="array" ref="AL47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5703</v>
      </c>
      <c r="AM47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77" s="21" cm="1">
        <f t="array" ref="AN47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5703</v>
      </c>
      <c r="AO47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77" s="21" cm="1">
        <f t="array" ref="AP47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5703</v>
      </c>
      <c r="AQ47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77" s="21" cm="1">
        <f t="array" ref="AR47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5703</v>
      </c>
      <c r="AS47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77" s="21" cm="1">
        <f t="array" ref="AT47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5703</v>
      </c>
      <c r="AU47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77" s="21" cm="1">
        <f t="array" ref="AV47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5703</v>
      </c>
      <c r="AW47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77" s="41">
        <f>SUMIFS(Tabelle132[[#This Row],[FTE 01]:[SAL 12]],Tabelle132[[#Headers],[FTE 01]:[SAL 12]],"*" &amp; "SAL" &amp;"*")</f>
        <v>68436</v>
      </c>
    </row>
    <row r="478" spans="1:50" ht="20.100000000000001" customHeight="1" x14ac:dyDescent="0.25">
      <c r="A478" s="61" t="s">
        <v>506</v>
      </c>
      <c r="B478" s="113" t="s">
        <v>993</v>
      </c>
      <c r="C478" s="62" t="s">
        <v>237</v>
      </c>
      <c r="D478" s="107" t="s">
        <v>1216</v>
      </c>
      <c r="E478" s="108" t="s">
        <v>1216</v>
      </c>
      <c r="F478" s="63">
        <v>1059</v>
      </c>
      <c r="G478" s="111" t="str">
        <f>VLOOKUP(Tabelle132[[#This Row],[CC
(FIBU)]],INDEX!D:E,2,FALSE)</f>
        <v>Abteilung 18</v>
      </c>
      <c r="H478" s="117" t="s">
        <v>1327</v>
      </c>
      <c r="I478" s="64" t="s">
        <v>54</v>
      </c>
      <c r="J478" s="72">
        <v>44222</v>
      </c>
      <c r="K478" s="72"/>
      <c r="L478" s="73"/>
      <c r="M478" s="77">
        <v>2609</v>
      </c>
      <c r="N478" s="104" t="s">
        <v>2005</v>
      </c>
      <c r="O478" s="78">
        <v>43709</v>
      </c>
      <c r="P478" s="80"/>
      <c r="Q478" s="62" t="s">
        <v>55</v>
      </c>
      <c r="R478" s="5" t="str">
        <f ca="1">IF(Tabelle132[[#This Row],[STOPPED
ON]]&lt;&gt;"","STOPPED",IF(AND(Tabelle132[[#This Row],[ACT. VALID
TILL]]&lt;TODAY(),Tabelle132[[#This Row],[ACT. VALID
TILL]]&lt;&gt;""),"INACTIVE",IF(Tabelle132[[#This Row],[Employee]]="NN","RECRUITE",IF(Tabelle132[[#This Row],[ACT. VALID
FROM]]&gt;TODAY(),"INACTIVE","ACTIVE"))))</f>
        <v>ACTIVE</v>
      </c>
      <c r="S478" s="85"/>
      <c r="T478" s="85"/>
      <c r="U478" s="11">
        <f>COUNTIFS(Tabelle2[Function-
No.],Tabelle132[[#This Row],[FUNC.-NO]],Tabelle2[Pers-
No.],Tabelle132[[#This Row],[P-No.]])</f>
        <v>0</v>
      </c>
      <c r="V478" s="89">
        <v>39</v>
      </c>
      <c r="W478" s="11">
        <f>IF(Tabelle132[[#This Row],[WAZ2]]&gt;39,1,Tabelle132[[#This Row],[WAZ2]]/39)/IF(Tabelle132[[#This Row],[SPLIT]]="YES",2,1)</f>
        <v>1</v>
      </c>
      <c r="X478" s="93">
        <v>5134</v>
      </c>
      <c r="Y47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78" s="21" cm="1">
        <f t="array" ref="Z47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5134</v>
      </c>
      <c r="AA47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78" s="21" cm="1">
        <f t="array" ref="AB47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5134</v>
      </c>
      <c r="AC47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78" s="21" cm="1">
        <f t="array" ref="AD47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5134</v>
      </c>
      <c r="AE47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78" s="21" cm="1">
        <f t="array" ref="AF47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5134</v>
      </c>
      <c r="AG47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78" s="21" cm="1">
        <f t="array" ref="AH47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5134</v>
      </c>
      <c r="AI47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78" s="21" cm="1">
        <f t="array" ref="AJ47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5134</v>
      </c>
      <c r="AK47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78" s="21" cm="1">
        <f t="array" ref="AL47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5134</v>
      </c>
      <c r="AM47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78" s="21" cm="1">
        <f t="array" ref="AN47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5134</v>
      </c>
      <c r="AO47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78" s="21" cm="1">
        <f t="array" ref="AP47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5134</v>
      </c>
      <c r="AQ47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78" s="21" cm="1">
        <f t="array" ref="AR47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5134</v>
      </c>
      <c r="AS47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78" s="21" cm="1">
        <f t="array" ref="AT47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5134</v>
      </c>
      <c r="AU47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78" s="21" cm="1">
        <f t="array" ref="AV47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5134</v>
      </c>
      <c r="AW47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78" s="41">
        <f>SUMIFS(Tabelle132[[#This Row],[FTE 01]:[SAL 12]],Tabelle132[[#Headers],[FTE 01]:[SAL 12]],"*" &amp; "SAL" &amp;"*")</f>
        <v>61608</v>
      </c>
    </row>
    <row r="479" spans="1:50" ht="20.100000000000001" customHeight="1" x14ac:dyDescent="0.25">
      <c r="A479" s="61" t="s">
        <v>476</v>
      </c>
      <c r="B479" s="113" t="s">
        <v>878</v>
      </c>
      <c r="C479" s="62" t="s">
        <v>53</v>
      </c>
      <c r="D479" s="107" t="s">
        <v>1216</v>
      </c>
      <c r="E479" s="108" t="s">
        <v>1216</v>
      </c>
      <c r="F479" s="63">
        <v>1059</v>
      </c>
      <c r="G479" s="111" t="str">
        <f>VLOOKUP(Tabelle132[[#This Row],[CC
(FIBU)]],INDEX!D:E,2,FALSE)</f>
        <v>Abteilung 18</v>
      </c>
      <c r="H479" s="117" t="s">
        <v>1302</v>
      </c>
      <c r="I479" s="64" t="s">
        <v>54</v>
      </c>
      <c r="J479" s="72">
        <v>43770</v>
      </c>
      <c r="K479" s="72">
        <v>44347</v>
      </c>
      <c r="L479" s="73"/>
      <c r="M479" s="77">
        <v>2636</v>
      </c>
      <c r="N479" s="104" t="s">
        <v>2032</v>
      </c>
      <c r="O479" s="78">
        <v>43770</v>
      </c>
      <c r="P479" s="80">
        <v>44347</v>
      </c>
      <c r="Q479" s="62" t="s">
        <v>55</v>
      </c>
      <c r="R479" s="5" t="str">
        <f ca="1">IF(Tabelle132[[#This Row],[STOPPED
ON]]&lt;&gt;"","STOPPED",IF(AND(Tabelle132[[#This Row],[ACT. VALID
TILL]]&lt;TODAY(),Tabelle132[[#This Row],[ACT. VALID
TILL]]&lt;&gt;""),"INACTIVE",IF(Tabelle132[[#This Row],[Employee]]="NN","RECRUITE",IF(Tabelle132[[#This Row],[ACT. VALID
FROM]]&gt;TODAY(),"INACTIVE","ACTIVE"))))</f>
        <v>INACTIVE</v>
      </c>
      <c r="S479" s="85"/>
      <c r="T479" s="85"/>
      <c r="U479" s="11">
        <f>COUNTIFS(Tabelle2[Function-
No.],Tabelle132[[#This Row],[FUNC.-NO]],Tabelle2[Pers-
No.],Tabelle132[[#This Row],[P-No.]])</f>
        <v>0</v>
      </c>
      <c r="V479" s="89">
        <v>39</v>
      </c>
      <c r="W479" s="11">
        <f>IF(Tabelle132[[#This Row],[WAZ2]]&gt;39,1,Tabelle132[[#This Row],[WAZ2]]/39)/IF(Tabelle132[[#This Row],[SPLIT]]="YES",2,1)</f>
        <v>1</v>
      </c>
      <c r="X479" s="93">
        <v>5504</v>
      </c>
      <c r="Y47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79" s="21" cm="1">
        <f t="array" ref="Z47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5504</v>
      </c>
      <c r="AA47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79" s="21" cm="1">
        <f t="array" ref="AB47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5504</v>
      </c>
      <c r="AC47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79" s="21" cm="1">
        <f t="array" ref="AD47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7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79" s="21" cm="1">
        <f t="array" ref="AF47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7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479" s="21" cm="1">
        <f t="array" ref="AH47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7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479" s="21" cm="1">
        <f t="array" ref="AJ47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7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479" s="21" cm="1">
        <f t="array" ref="AL47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7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479" s="21" cm="1">
        <f t="array" ref="AN47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47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479" s="21" cm="1">
        <f t="array" ref="AP47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47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479" s="21" cm="1">
        <f t="array" ref="AR47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47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479" s="21" cm="1">
        <f t="array" ref="AT47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47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479" s="21" cm="1">
        <f t="array" ref="AV47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47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79" s="41">
        <f>SUMIFS(Tabelle132[[#This Row],[FTE 01]:[SAL 12]],Tabelle132[[#Headers],[FTE 01]:[SAL 12]],"*" &amp; "SAL" &amp;"*")</f>
        <v>11008</v>
      </c>
    </row>
    <row r="480" spans="1:50" ht="20.100000000000001" customHeight="1" x14ac:dyDescent="0.25">
      <c r="A480" s="61" t="s">
        <v>497</v>
      </c>
      <c r="B480" s="113" t="s">
        <v>1168</v>
      </c>
      <c r="C480" s="62" t="s">
        <v>53</v>
      </c>
      <c r="D480" s="107" t="s">
        <v>1216</v>
      </c>
      <c r="E480" s="108" t="s">
        <v>1216</v>
      </c>
      <c r="F480" s="63">
        <v>1059</v>
      </c>
      <c r="G480" s="111" t="str">
        <f>VLOOKUP(Tabelle132[[#This Row],[CC
(FIBU)]],INDEX!D:E,2,FALSE)</f>
        <v>Abteilung 18</v>
      </c>
      <c r="H480" s="117" t="s">
        <v>1331</v>
      </c>
      <c r="I480" s="64" t="s">
        <v>54</v>
      </c>
      <c r="J480" s="72">
        <v>44214</v>
      </c>
      <c r="K480" s="72"/>
      <c r="L480" s="73"/>
      <c r="M480" s="77">
        <v>2696</v>
      </c>
      <c r="N480" s="104" t="s">
        <v>2092</v>
      </c>
      <c r="O480" s="78">
        <v>44214</v>
      </c>
      <c r="P480" s="80"/>
      <c r="Q480" s="62" t="s">
        <v>55</v>
      </c>
      <c r="R480" s="5" t="str">
        <f ca="1">IF(Tabelle132[[#This Row],[STOPPED
ON]]&lt;&gt;"","STOPPED",IF(AND(Tabelle132[[#This Row],[ACT. VALID
TILL]]&lt;TODAY(),Tabelle132[[#This Row],[ACT. VALID
TILL]]&lt;&gt;""),"INACTIVE",IF(Tabelle132[[#This Row],[Employee]]="NN","RECRUITE",IF(Tabelle132[[#This Row],[ACT. VALID
FROM]]&gt;TODAY(),"INACTIVE","ACTIVE"))))</f>
        <v>ACTIVE</v>
      </c>
      <c r="S480" s="85"/>
      <c r="T480" s="85"/>
      <c r="U480" s="11">
        <f>COUNTIFS(Tabelle2[Function-
No.],Tabelle132[[#This Row],[FUNC.-NO]],Tabelle2[Pers-
No.],Tabelle132[[#This Row],[P-No.]])</f>
        <v>0</v>
      </c>
      <c r="V480" s="89">
        <v>39</v>
      </c>
      <c r="W480" s="11">
        <f>IF(Tabelle132[[#This Row],[WAZ2]]&gt;39,1,Tabelle132[[#This Row],[WAZ2]]/39)/IF(Tabelle132[[#This Row],[SPLIT]]="YES",2,1)</f>
        <v>1</v>
      </c>
      <c r="X480" s="93">
        <v>5524</v>
      </c>
      <c r="Y48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80" s="21" cm="1">
        <f t="array" ref="Z48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5524</v>
      </c>
      <c r="AA48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80" s="21" cm="1">
        <f t="array" ref="AB48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5524</v>
      </c>
      <c r="AC48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80" s="21" cm="1">
        <f t="array" ref="AD48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5524</v>
      </c>
      <c r="AE48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80" s="21" cm="1">
        <f t="array" ref="AF48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5524</v>
      </c>
      <c r="AG48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80" s="21" cm="1">
        <f t="array" ref="AH48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5524</v>
      </c>
      <c r="AI48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80" s="21" cm="1">
        <f t="array" ref="AJ48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5524</v>
      </c>
      <c r="AK48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80" s="21" cm="1">
        <f t="array" ref="AL48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5524</v>
      </c>
      <c r="AM48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80" s="21" cm="1">
        <f t="array" ref="AN48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5524</v>
      </c>
      <c r="AO48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80" s="21" cm="1">
        <f t="array" ref="AP48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5524</v>
      </c>
      <c r="AQ48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80" s="21" cm="1">
        <f t="array" ref="AR48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5524</v>
      </c>
      <c r="AS48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80" s="21" cm="1">
        <f t="array" ref="AT48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5524</v>
      </c>
      <c r="AU48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80" s="21" cm="1">
        <f t="array" ref="AV48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5524</v>
      </c>
      <c r="AW48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80" s="41">
        <f>SUMIFS(Tabelle132[[#This Row],[FTE 01]:[SAL 12]],Tabelle132[[#Headers],[FTE 01]:[SAL 12]],"*" &amp; "SAL" &amp;"*")</f>
        <v>66288</v>
      </c>
    </row>
    <row r="481" spans="1:50" ht="20.100000000000001" customHeight="1" x14ac:dyDescent="0.25">
      <c r="A481" s="61" t="s">
        <v>482</v>
      </c>
      <c r="B481" s="114" t="s">
        <v>927</v>
      </c>
      <c r="C481" s="62" t="s">
        <v>53</v>
      </c>
      <c r="D481" s="107" t="s">
        <v>1216</v>
      </c>
      <c r="E481" s="108" t="s">
        <v>1216</v>
      </c>
      <c r="F481" s="63">
        <v>1059</v>
      </c>
      <c r="G481" s="111" t="str">
        <f>VLOOKUP(Tabelle132[[#This Row],[CC
(FIBU)]],INDEX!D:E,2,FALSE)</f>
        <v>Abteilung 18</v>
      </c>
      <c r="H481" s="117" t="s">
        <v>1331</v>
      </c>
      <c r="I481" s="71" t="s">
        <v>54</v>
      </c>
      <c r="J481" s="72">
        <v>44378</v>
      </c>
      <c r="K481" s="72"/>
      <c r="L481" s="73"/>
      <c r="M481" s="77" t="s">
        <v>239</v>
      </c>
      <c r="N481" s="104" t="s">
        <v>240</v>
      </c>
      <c r="O481" s="78"/>
      <c r="P481" s="80"/>
      <c r="Q481" s="62" t="s">
        <v>55</v>
      </c>
      <c r="R481" s="5" t="str">
        <f ca="1">IF(Tabelle132[[#This Row],[STOPPED
ON]]&lt;&gt;"","STOPPED",IF(AND(Tabelle132[[#This Row],[ACT. VALID
TILL]]&lt;TODAY(),Tabelle132[[#This Row],[ACT. VALID
TILL]]&lt;&gt;""),"INACTIVE",IF(Tabelle132[[#This Row],[Employee]]="NN","RECRUITE",IF(Tabelle132[[#This Row],[ACT. VALID
FROM]]&gt;TODAY(),"INACTIVE","ACTIVE"))))</f>
        <v>RECRUITE</v>
      </c>
      <c r="S481" s="85"/>
      <c r="T481" s="85"/>
      <c r="U481" s="11">
        <f>COUNTIFS(Tabelle2[Function-
No.],Tabelle132[[#This Row],[FUNC.-NO]],Tabelle2[Pers-
No.],Tabelle132[[#This Row],[P-No.]])</f>
        <v>0</v>
      </c>
      <c r="V481" s="89">
        <v>39</v>
      </c>
      <c r="W481" s="11">
        <f>IF(Tabelle132[[#This Row],[WAZ2]]&gt;39,1,Tabelle132[[#This Row],[WAZ2]]/39)/IF(Tabelle132[[#This Row],[SPLIT]]="YES",2,1)</f>
        <v>1</v>
      </c>
      <c r="X481" s="93">
        <v>5377</v>
      </c>
      <c r="Y48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481" s="21" cm="1">
        <f t="array" ref="Z48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48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481" s="21" cm="1">
        <f t="array" ref="AB48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48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81" s="21" cm="1">
        <f t="array" ref="AD48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8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81" s="21" cm="1">
        <f t="array" ref="AF48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5377</v>
      </c>
      <c r="AG48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81" s="21" cm="1">
        <f t="array" ref="AH48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5377</v>
      </c>
      <c r="AI48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81" s="21" cm="1">
        <f t="array" ref="AJ48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5377</v>
      </c>
      <c r="AK48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81" s="21" cm="1">
        <f t="array" ref="AL48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5377</v>
      </c>
      <c r="AM48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81" s="21" cm="1">
        <f t="array" ref="AN48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5377</v>
      </c>
      <c r="AO48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81" s="21" cm="1">
        <f t="array" ref="AP48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5377</v>
      </c>
      <c r="AQ48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81" s="21" cm="1">
        <f t="array" ref="AR48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5377</v>
      </c>
      <c r="AS48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81" s="21" cm="1">
        <f t="array" ref="AT48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5377</v>
      </c>
      <c r="AU48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81" s="21" cm="1">
        <f t="array" ref="AV48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5377</v>
      </c>
      <c r="AW48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81" s="41">
        <f>SUMIFS(Tabelle132[[#This Row],[FTE 01]:[SAL 12]],Tabelle132[[#Headers],[FTE 01]:[SAL 12]],"*" &amp; "SAL" &amp;"*")</f>
        <v>48393</v>
      </c>
    </row>
    <row r="482" spans="1:50" ht="20.100000000000001" customHeight="1" x14ac:dyDescent="0.25">
      <c r="A482" s="61" t="s">
        <v>502</v>
      </c>
      <c r="B482" s="113" t="s">
        <v>939</v>
      </c>
      <c r="C482" s="62" t="s">
        <v>53</v>
      </c>
      <c r="D482" s="107" t="s">
        <v>1216</v>
      </c>
      <c r="E482" s="108" t="s">
        <v>1216</v>
      </c>
      <c r="F482" s="63">
        <v>1060</v>
      </c>
      <c r="G482" s="111" t="str">
        <f>VLOOKUP(Tabelle132[[#This Row],[CC
(FIBU)]],INDEX!D:E,2,FALSE)</f>
        <v>Abteilung 19</v>
      </c>
      <c r="H482" s="117" t="s">
        <v>1300</v>
      </c>
      <c r="I482" s="64" t="s">
        <v>54</v>
      </c>
      <c r="J482" s="72">
        <v>39539</v>
      </c>
      <c r="K482" s="72"/>
      <c r="L482" s="73"/>
      <c r="M482" s="77">
        <v>2144</v>
      </c>
      <c r="N482" s="104" t="s">
        <v>1540</v>
      </c>
      <c r="O482" s="78">
        <v>39539</v>
      </c>
      <c r="P482" s="80"/>
      <c r="Q482" s="62" t="s">
        <v>55</v>
      </c>
      <c r="R482" s="5" t="str">
        <f ca="1">IF(Tabelle132[[#This Row],[STOPPED
ON]]&lt;&gt;"","STOPPED",IF(AND(Tabelle132[[#This Row],[ACT. VALID
TILL]]&lt;TODAY(),Tabelle132[[#This Row],[ACT. VALID
TILL]]&lt;&gt;""),"INACTIVE",IF(Tabelle132[[#This Row],[Employee]]="NN","RECRUITE",IF(Tabelle132[[#This Row],[ACT. VALID
FROM]]&gt;TODAY(),"INACTIVE","ACTIVE"))))</f>
        <v>ACTIVE</v>
      </c>
      <c r="S482" s="85"/>
      <c r="T482" s="85"/>
      <c r="U482" s="11">
        <f>COUNTIFS(Tabelle2[Function-
No.],Tabelle132[[#This Row],[FUNC.-NO]],Tabelle2[Pers-
No.],Tabelle132[[#This Row],[P-No.]])</f>
        <v>0</v>
      </c>
      <c r="V482" s="89">
        <v>39</v>
      </c>
      <c r="W482" s="11">
        <f>IF(Tabelle132[[#This Row],[WAZ2]]&gt;39,1,Tabelle132[[#This Row],[WAZ2]]/39)/IF(Tabelle132[[#This Row],[SPLIT]]="YES",2,1)</f>
        <v>1</v>
      </c>
      <c r="X482" s="93">
        <v>5762</v>
      </c>
      <c r="Y48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82" s="21" cm="1">
        <f t="array" ref="Z48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5762</v>
      </c>
      <c r="AA48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82" s="21" cm="1">
        <f t="array" ref="AB48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5762</v>
      </c>
      <c r="AC48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82" s="21" cm="1">
        <f t="array" ref="AD48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5762</v>
      </c>
      <c r="AE48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82" s="21" cm="1">
        <f t="array" ref="AF48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5762</v>
      </c>
      <c r="AG48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82" s="21" cm="1">
        <f t="array" ref="AH48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5762</v>
      </c>
      <c r="AI48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82" s="21" cm="1">
        <f t="array" ref="AJ48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5762</v>
      </c>
      <c r="AK48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82" s="21" cm="1">
        <f t="array" ref="AL48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5762</v>
      </c>
      <c r="AM48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82" s="21" cm="1">
        <f t="array" ref="AN48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5762</v>
      </c>
      <c r="AO48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82" s="21" cm="1">
        <f t="array" ref="AP48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5762</v>
      </c>
      <c r="AQ48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82" s="21" cm="1">
        <f t="array" ref="AR48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5762</v>
      </c>
      <c r="AS48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82" s="21" cm="1">
        <f t="array" ref="AT48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5762</v>
      </c>
      <c r="AU48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82" s="21" cm="1">
        <f t="array" ref="AV48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5762</v>
      </c>
      <c r="AW48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82" s="41">
        <f>SUMIFS(Tabelle132[[#This Row],[FTE 01]:[SAL 12]],Tabelle132[[#Headers],[FTE 01]:[SAL 12]],"*" &amp; "SAL" &amp;"*")</f>
        <v>69144</v>
      </c>
    </row>
    <row r="483" spans="1:50" ht="20.100000000000001" customHeight="1" x14ac:dyDescent="0.25">
      <c r="A483" s="61" t="s">
        <v>501</v>
      </c>
      <c r="B483" s="113" t="s">
        <v>907</v>
      </c>
      <c r="C483" s="62" t="s">
        <v>53</v>
      </c>
      <c r="D483" s="107" t="s">
        <v>1216</v>
      </c>
      <c r="E483" s="108" t="s">
        <v>1216</v>
      </c>
      <c r="F483" s="63">
        <v>1060</v>
      </c>
      <c r="G483" s="111" t="str">
        <f>VLOOKUP(Tabelle132[[#This Row],[CC
(FIBU)]],INDEX!D:E,2,FALSE)</f>
        <v>Abteilung 19</v>
      </c>
      <c r="H483" s="117" t="s">
        <v>1368</v>
      </c>
      <c r="I483" s="64" t="s">
        <v>54</v>
      </c>
      <c r="J483" s="72">
        <v>44256</v>
      </c>
      <c r="K483" s="72"/>
      <c r="L483" s="73"/>
      <c r="M483" s="77">
        <v>2704</v>
      </c>
      <c r="N483" s="104" t="s">
        <v>2100</v>
      </c>
      <c r="O483" s="78">
        <v>44256</v>
      </c>
      <c r="P483" s="80"/>
      <c r="Q483" s="62" t="s">
        <v>55</v>
      </c>
      <c r="R483" s="5" t="str">
        <f ca="1">IF(Tabelle132[[#This Row],[STOPPED
ON]]&lt;&gt;"","STOPPED",IF(AND(Tabelle132[[#This Row],[ACT. VALID
TILL]]&lt;TODAY(),Tabelle132[[#This Row],[ACT. VALID
TILL]]&lt;&gt;""),"INACTIVE",IF(Tabelle132[[#This Row],[Employee]]="NN","RECRUITE",IF(Tabelle132[[#This Row],[ACT. VALID
FROM]]&gt;TODAY(),"INACTIVE","ACTIVE"))))</f>
        <v>ACTIVE</v>
      </c>
      <c r="S483" s="85"/>
      <c r="T483" s="85"/>
      <c r="U483" s="11">
        <f>COUNTIFS(Tabelle2[Function-
No.],Tabelle132[[#This Row],[FUNC.-NO]],Tabelle2[Pers-
No.],Tabelle132[[#This Row],[P-No.]])</f>
        <v>0</v>
      </c>
      <c r="V483" s="89">
        <v>39</v>
      </c>
      <c r="W483" s="11">
        <f>IF(Tabelle132[[#This Row],[WAZ2]]&gt;39,1,Tabelle132[[#This Row],[WAZ2]]/39)/IF(Tabelle132[[#This Row],[SPLIT]]="YES",2,1)</f>
        <v>1</v>
      </c>
      <c r="X483" s="93">
        <v>5749</v>
      </c>
      <c r="Y48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83" s="21" cm="1">
        <f t="array" ref="Z48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5749</v>
      </c>
      <c r="AA48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83" s="21" cm="1">
        <f t="array" ref="AB48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5749</v>
      </c>
      <c r="AC48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83" s="21" cm="1">
        <f t="array" ref="AD48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5749</v>
      </c>
      <c r="AE48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83" s="21" cm="1">
        <f t="array" ref="AF48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5749</v>
      </c>
      <c r="AG48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83" s="21" cm="1">
        <f t="array" ref="AH48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5749</v>
      </c>
      <c r="AI48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83" s="21" cm="1">
        <f t="array" ref="AJ48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5749</v>
      </c>
      <c r="AK48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83" s="21" cm="1">
        <f t="array" ref="AL48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5749</v>
      </c>
      <c r="AM48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83" s="21" cm="1">
        <f t="array" ref="AN48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5749</v>
      </c>
      <c r="AO48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83" s="21" cm="1">
        <f t="array" ref="AP48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5749</v>
      </c>
      <c r="AQ48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83" s="21" cm="1">
        <f t="array" ref="AR48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5749</v>
      </c>
      <c r="AS48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83" s="21" cm="1">
        <f t="array" ref="AT48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5749</v>
      </c>
      <c r="AU48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83" s="21" cm="1">
        <f t="array" ref="AV48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5749</v>
      </c>
      <c r="AW48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83" s="41">
        <f>SUMIFS(Tabelle132[[#This Row],[FTE 01]:[SAL 12]],Tabelle132[[#Headers],[FTE 01]:[SAL 12]],"*" &amp; "SAL" &amp;"*")</f>
        <v>68988</v>
      </c>
    </row>
    <row r="484" spans="1:50" ht="20.100000000000001" customHeight="1" x14ac:dyDescent="0.25">
      <c r="A484" s="61" t="s">
        <v>503</v>
      </c>
      <c r="B484" s="113" t="s">
        <v>1162</v>
      </c>
      <c r="C484" s="62" t="s">
        <v>53</v>
      </c>
      <c r="D484" s="107" t="s">
        <v>1216</v>
      </c>
      <c r="E484" s="108" t="s">
        <v>1214</v>
      </c>
      <c r="F484" s="63">
        <v>1061</v>
      </c>
      <c r="G484" s="111" t="str">
        <f>VLOOKUP(Tabelle132[[#This Row],[CC
(FIBU)]],INDEX!D:E,2,FALSE)</f>
        <v>Abteilung 17</v>
      </c>
      <c r="H484" s="117" t="s">
        <v>1347</v>
      </c>
      <c r="I484" s="64" t="s">
        <v>54</v>
      </c>
      <c r="J484" s="72">
        <v>41334</v>
      </c>
      <c r="K484" s="72"/>
      <c r="L484" s="73"/>
      <c r="M484" s="77">
        <v>2224</v>
      </c>
      <c r="N484" s="104" t="s">
        <v>1620</v>
      </c>
      <c r="O484" s="78">
        <v>41334</v>
      </c>
      <c r="P484" s="80"/>
      <c r="Q484" s="62" t="s">
        <v>55</v>
      </c>
      <c r="R484" s="5" t="str">
        <f ca="1">IF(Tabelle132[[#This Row],[STOPPED
ON]]&lt;&gt;"","STOPPED",IF(AND(Tabelle132[[#This Row],[ACT. VALID
TILL]]&lt;TODAY(),Tabelle132[[#This Row],[ACT. VALID
TILL]]&lt;&gt;""),"INACTIVE",IF(Tabelle132[[#This Row],[Employee]]="NN","RECRUITE",IF(Tabelle132[[#This Row],[ACT. VALID
FROM]]&gt;TODAY(),"INACTIVE","ACTIVE"))))</f>
        <v>ACTIVE</v>
      </c>
      <c r="S484" s="85"/>
      <c r="T484" s="85"/>
      <c r="U484" s="11">
        <f>COUNTIFS(Tabelle2[Function-
No.],Tabelle132[[#This Row],[FUNC.-NO]],Tabelle2[Pers-
No.],Tabelle132[[#This Row],[P-No.]])</f>
        <v>0</v>
      </c>
      <c r="V484" s="89">
        <v>39</v>
      </c>
      <c r="W484" s="11">
        <f>IF(Tabelle132[[#This Row],[WAZ2]]&gt;39,1,Tabelle132[[#This Row],[WAZ2]]/39)/IF(Tabelle132[[#This Row],[SPLIT]]="YES",2,1)</f>
        <v>1</v>
      </c>
      <c r="X484" s="93">
        <v>5710</v>
      </c>
      <c r="Y48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84" s="21" cm="1">
        <f t="array" ref="Z48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5710</v>
      </c>
      <c r="AA48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84" s="21" cm="1">
        <f t="array" ref="AB48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5710</v>
      </c>
      <c r="AC48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84" s="21" cm="1">
        <f t="array" ref="AD48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5710</v>
      </c>
      <c r="AE48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84" s="21" cm="1">
        <f t="array" ref="AF48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5710</v>
      </c>
      <c r="AG48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84" s="21" cm="1">
        <f t="array" ref="AH48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5710</v>
      </c>
      <c r="AI48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84" s="21" cm="1">
        <f t="array" ref="AJ48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5710</v>
      </c>
      <c r="AK48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84" s="21" cm="1">
        <f t="array" ref="AL48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5710</v>
      </c>
      <c r="AM48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84" s="21" cm="1">
        <f t="array" ref="AN48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5710</v>
      </c>
      <c r="AO48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84" s="21" cm="1">
        <f t="array" ref="AP48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5710</v>
      </c>
      <c r="AQ48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84" s="21" cm="1">
        <f t="array" ref="AR48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5710</v>
      </c>
      <c r="AS48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84" s="21" cm="1">
        <f t="array" ref="AT48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5710</v>
      </c>
      <c r="AU48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84" s="21" cm="1">
        <f t="array" ref="AV48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5710</v>
      </c>
      <c r="AW48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84" s="41">
        <f>SUMIFS(Tabelle132[[#This Row],[FTE 01]:[SAL 12]],Tabelle132[[#Headers],[FTE 01]:[SAL 12]],"*" &amp; "SAL" &amp;"*")</f>
        <v>68520</v>
      </c>
    </row>
    <row r="485" spans="1:50" ht="20.100000000000001" customHeight="1" x14ac:dyDescent="0.25">
      <c r="A485" s="70" t="s">
        <v>795</v>
      </c>
      <c r="B485" s="114" t="s">
        <v>1159</v>
      </c>
      <c r="C485" s="62" t="s">
        <v>237</v>
      </c>
      <c r="D485" s="107" t="s">
        <v>1216</v>
      </c>
      <c r="E485" s="108" t="s">
        <v>1216</v>
      </c>
      <c r="F485" s="63">
        <v>1061</v>
      </c>
      <c r="G485" s="111" t="str">
        <f>VLOOKUP(Tabelle132[[#This Row],[CC
(FIBU)]],INDEX!D:E,2,FALSE)</f>
        <v>Abteilung 17</v>
      </c>
      <c r="H485" s="117" t="s">
        <v>1347</v>
      </c>
      <c r="I485" s="64" t="s">
        <v>54</v>
      </c>
      <c r="J485" s="72">
        <v>44409</v>
      </c>
      <c r="K485" s="72"/>
      <c r="L485" s="73"/>
      <c r="M485" s="77" t="s">
        <v>239</v>
      </c>
      <c r="N485" s="104" t="s">
        <v>240</v>
      </c>
      <c r="O485" s="78"/>
      <c r="P485" s="80"/>
      <c r="Q485" s="62" t="s">
        <v>55</v>
      </c>
      <c r="R485" s="5" t="str">
        <f ca="1">IF(Tabelle132[[#This Row],[STOPPED
ON]]&lt;&gt;"","STOPPED",IF(AND(Tabelle132[[#This Row],[ACT. VALID
TILL]]&lt;TODAY(),Tabelle132[[#This Row],[ACT. VALID
TILL]]&lt;&gt;""),"INACTIVE",IF(Tabelle132[[#This Row],[Employee]]="NN","RECRUITE",IF(Tabelle132[[#This Row],[ACT. VALID
FROM]]&gt;TODAY(),"INACTIVE","ACTIVE"))))</f>
        <v>RECRUITE</v>
      </c>
      <c r="S485" s="85"/>
      <c r="T485" s="85"/>
      <c r="U485" s="11">
        <f>COUNTIFS(Tabelle2[Function-
No.],Tabelle132[[#This Row],[FUNC.-NO]],Tabelle2[Pers-
No.],Tabelle132[[#This Row],[P-No.]])</f>
        <v>0</v>
      </c>
      <c r="V485" s="89">
        <v>39</v>
      </c>
      <c r="W485" s="11">
        <f>IF(Tabelle132[[#This Row],[WAZ2]]&gt;39,1,Tabelle132[[#This Row],[WAZ2]]/39)/IF(Tabelle132[[#This Row],[SPLIT]]="YES",2,1)</f>
        <v>1</v>
      </c>
      <c r="X485" s="93">
        <v>5423</v>
      </c>
      <c r="Y48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485" s="21" cm="1">
        <f t="array" ref="Z48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48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485" s="21" cm="1">
        <f t="array" ref="AB48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48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85" s="21" cm="1">
        <f t="array" ref="AD48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8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85" s="21" cm="1">
        <f t="array" ref="AF48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8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85" s="21" cm="1">
        <f t="array" ref="AH48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5423</v>
      </c>
      <c r="AI48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85" s="21" cm="1">
        <f t="array" ref="AJ48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5423</v>
      </c>
      <c r="AK48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85" s="21" cm="1">
        <f t="array" ref="AL48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5423</v>
      </c>
      <c r="AM48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85" s="21" cm="1">
        <f t="array" ref="AN48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5423</v>
      </c>
      <c r="AO48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85" s="21" cm="1">
        <f t="array" ref="AP48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5423</v>
      </c>
      <c r="AQ48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85" s="21" cm="1">
        <f t="array" ref="AR48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5423</v>
      </c>
      <c r="AS48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85" s="21" cm="1">
        <f t="array" ref="AT48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5423</v>
      </c>
      <c r="AU48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85" s="21" cm="1">
        <f t="array" ref="AV48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5423</v>
      </c>
      <c r="AW48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85" s="41">
        <f>SUMIFS(Tabelle132[[#This Row],[FTE 01]:[SAL 12]],Tabelle132[[#Headers],[FTE 01]:[SAL 12]],"*" &amp; "SAL" &amp;"*")</f>
        <v>43384</v>
      </c>
    </row>
    <row r="486" spans="1:50" ht="20.100000000000001" customHeight="1" x14ac:dyDescent="0.25">
      <c r="A486" s="61" t="s">
        <v>504</v>
      </c>
      <c r="B486" s="113" t="s">
        <v>1016</v>
      </c>
      <c r="C486" s="62" t="s">
        <v>53</v>
      </c>
      <c r="D486" s="107" t="s">
        <v>1216</v>
      </c>
      <c r="E486" s="108" t="s">
        <v>1216</v>
      </c>
      <c r="F486" s="63">
        <v>1062</v>
      </c>
      <c r="G486" s="111" t="str">
        <f>VLOOKUP(Tabelle132[[#This Row],[CC
(FIBU)]],INDEX!D:E,2,FALSE)</f>
        <v>Abteilung 21</v>
      </c>
      <c r="H486" s="117" t="s">
        <v>1346</v>
      </c>
      <c r="I486" s="64" t="s">
        <v>54</v>
      </c>
      <c r="J486" s="72">
        <v>38991</v>
      </c>
      <c r="K486" s="72"/>
      <c r="L486" s="73"/>
      <c r="M486" s="77">
        <v>2125</v>
      </c>
      <c r="N486" s="104" t="s">
        <v>1521</v>
      </c>
      <c r="O486" s="78">
        <v>38991</v>
      </c>
      <c r="P486" s="80"/>
      <c r="Q486" s="62" t="s">
        <v>55</v>
      </c>
      <c r="R486" s="5" t="str">
        <f ca="1">IF(Tabelle132[[#This Row],[STOPPED
ON]]&lt;&gt;"","STOPPED",IF(AND(Tabelle132[[#This Row],[ACT. VALID
TILL]]&lt;TODAY(),Tabelle132[[#This Row],[ACT. VALID
TILL]]&lt;&gt;""),"INACTIVE",IF(Tabelle132[[#This Row],[Employee]]="NN","RECRUITE",IF(Tabelle132[[#This Row],[ACT. VALID
FROM]]&gt;TODAY(),"INACTIVE","ACTIVE"))))</f>
        <v>ACTIVE</v>
      </c>
      <c r="S486" s="85"/>
      <c r="T486" s="85"/>
      <c r="U486" s="11">
        <f>COUNTIFS(Tabelle2[Function-
No.],Tabelle132[[#This Row],[FUNC.-NO]],Tabelle2[Pers-
No.],Tabelle132[[#This Row],[P-No.]])</f>
        <v>0</v>
      </c>
      <c r="V486" s="89">
        <v>39</v>
      </c>
      <c r="W486" s="11">
        <f>IF(Tabelle132[[#This Row],[WAZ2]]&gt;39,1,Tabelle132[[#This Row],[WAZ2]]/39)/IF(Tabelle132[[#This Row],[SPLIT]]="YES",2,1)</f>
        <v>1</v>
      </c>
      <c r="X486" s="93">
        <v>5683</v>
      </c>
      <c r="Y48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86" s="21" cm="1">
        <f t="array" ref="Z48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5683</v>
      </c>
      <c r="AA48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86" s="21" cm="1">
        <f t="array" ref="AB48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5683</v>
      </c>
      <c r="AC48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86" s="21" cm="1">
        <f t="array" ref="AD48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5683</v>
      </c>
      <c r="AE48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86" s="21" cm="1">
        <f t="array" ref="AF48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5683</v>
      </c>
      <c r="AG48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86" s="21" cm="1">
        <f t="array" ref="AH48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5683</v>
      </c>
      <c r="AI48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86" s="21" cm="1">
        <f t="array" ref="AJ48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5683</v>
      </c>
      <c r="AK48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86" s="21" cm="1">
        <f t="array" ref="AL48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5683</v>
      </c>
      <c r="AM48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86" s="21" cm="1">
        <f t="array" ref="AN48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5683</v>
      </c>
      <c r="AO48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86" s="21" cm="1">
        <f t="array" ref="AP48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5683</v>
      </c>
      <c r="AQ48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86" s="21" cm="1">
        <f t="array" ref="AR48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5683</v>
      </c>
      <c r="AS48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86" s="21" cm="1">
        <f t="array" ref="AT48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5683</v>
      </c>
      <c r="AU48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86" s="21" cm="1">
        <f t="array" ref="AV48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5683</v>
      </c>
      <c r="AW48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86" s="41">
        <f>SUMIFS(Tabelle132[[#This Row],[FTE 01]:[SAL 12]],Tabelle132[[#Headers],[FTE 01]:[SAL 12]],"*" &amp; "SAL" &amp;"*")</f>
        <v>68196</v>
      </c>
    </row>
    <row r="487" spans="1:50" ht="20.100000000000001" customHeight="1" x14ac:dyDescent="0.25">
      <c r="A487" s="61" t="s">
        <v>513</v>
      </c>
      <c r="B487" s="113" t="s">
        <v>893</v>
      </c>
      <c r="C487" s="62" t="s">
        <v>53</v>
      </c>
      <c r="D487" s="107" t="s">
        <v>1217</v>
      </c>
      <c r="E487" s="108" t="s">
        <v>1217</v>
      </c>
      <c r="F487" s="63">
        <v>1024</v>
      </c>
      <c r="G487" s="111" t="str">
        <f>VLOOKUP(Tabelle132[[#This Row],[CC
(FIBU)]],INDEX!D:E,2,FALSE)</f>
        <v>Abteilung 7</v>
      </c>
      <c r="H487" s="117" t="s">
        <v>1348</v>
      </c>
      <c r="I487" s="64" t="s">
        <v>54</v>
      </c>
      <c r="J487" s="72">
        <v>40954</v>
      </c>
      <c r="K487" s="72"/>
      <c r="L487" s="73"/>
      <c r="M487" s="77">
        <v>2200</v>
      </c>
      <c r="N487" s="104" t="s">
        <v>1596</v>
      </c>
      <c r="O487" s="78">
        <v>40954</v>
      </c>
      <c r="P487" s="80"/>
      <c r="Q487" s="62" t="s">
        <v>55</v>
      </c>
      <c r="R487" s="5" t="str">
        <f ca="1">IF(Tabelle132[[#This Row],[STOPPED
ON]]&lt;&gt;"","STOPPED",IF(AND(Tabelle132[[#This Row],[ACT. VALID
TILL]]&lt;TODAY(),Tabelle132[[#This Row],[ACT. VALID
TILL]]&lt;&gt;""),"INACTIVE",IF(Tabelle132[[#This Row],[Employee]]="NN","RECRUITE",IF(Tabelle132[[#This Row],[ACT. VALID
FROM]]&gt;TODAY(),"INACTIVE","ACTIVE"))))</f>
        <v>ACTIVE</v>
      </c>
      <c r="S487" s="85"/>
      <c r="T487" s="85"/>
      <c r="U487" s="11">
        <f>COUNTIFS(Tabelle2[Function-
No.],Tabelle132[[#This Row],[FUNC.-NO]],Tabelle2[Pers-
No.],Tabelle132[[#This Row],[P-No.]])</f>
        <v>0</v>
      </c>
      <c r="V487" s="89">
        <v>39</v>
      </c>
      <c r="W487" s="11">
        <f>IF(Tabelle132[[#This Row],[WAZ2]]&gt;39,1,Tabelle132[[#This Row],[WAZ2]]/39)/IF(Tabelle132[[#This Row],[SPLIT]]="YES",2,1)</f>
        <v>1</v>
      </c>
      <c r="X487" s="93">
        <v>5751</v>
      </c>
      <c r="Y48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87" s="21" cm="1">
        <f t="array" ref="Z48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5751</v>
      </c>
      <c r="AA48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87" s="21" cm="1">
        <f t="array" ref="AB48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5751</v>
      </c>
      <c r="AC48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87" s="21" cm="1">
        <f t="array" ref="AD48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5751</v>
      </c>
      <c r="AE48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87" s="21" cm="1">
        <f t="array" ref="AF48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5751</v>
      </c>
      <c r="AG48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87" s="21" cm="1">
        <f t="array" ref="AH48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5751</v>
      </c>
      <c r="AI48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87" s="21" cm="1">
        <f t="array" ref="AJ48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5751</v>
      </c>
      <c r="AK48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87" s="21" cm="1">
        <f t="array" ref="AL48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5751</v>
      </c>
      <c r="AM48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87" s="21" cm="1">
        <f t="array" ref="AN48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5751</v>
      </c>
      <c r="AO48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87" s="21" cm="1">
        <f t="array" ref="AP48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5751</v>
      </c>
      <c r="AQ48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87" s="21" cm="1">
        <f t="array" ref="AR48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5751</v>
      </c>
      <c r="AS48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87" s="21" cm="1">
        <f t="array" ref="AT48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5751</v>
      </c>
      <c r="AU48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87" s="21" cm="1">
        <f t="array" ref="AV48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5751</v>
      </c>
      <c r="AW48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87" s="41">
        <f>SUMIFS(Tabelle132[[#This Row],[FTE 01]:[SAL 12]],Tabelle132[[#Headers],[FTE 01]:[SAL 12]],"*" &amp; "SAL" &amp;"*")</f>
        <v>69012</v>
      </c>
    </row>
    <row r="488" spans="1:50" ht="20.100000000000001" customHeight="1" x14ac:dyDescent="0.25">
      <c r="A488" s="61" t="s">
        <v>517</v>
      </c>
      <c r="B488" s="113" t="s">
        <v>1138</v>
      </c>
      <c r="C488" s="62" t="s">
        <v>53</v>
      </c>
      <c r="D488" s="107" t="s">
        <v>1217</v>
      </c>
      <c r="E488" s="108" t="s">
        <v>1217</v>
      </c>
      <c r="F488" s="63">
        <v>1025</v>
      </c>
      <c r="G488" s="111" t="str">
        <f>VLOOKUP(Tabelle132[[#This Row],[CC
(FIBU)]],INDEX!D:E,2,FALSE)</f>
        <v>Abteilung 46</v>
      </c>
      <c r="H488" s="117" t="s">
        <v>1372</v>
      </c>
      <c r="I488" s="64" t="s">
        <v>54</v>
      </c>
      <c r="J488" s="72">
        <v>39783</v>
      </c>
      <c r="K488" s="72"/>
      <c r="L488" s="73"/>
      <c r="M488" s="77">
        <v>2156</v>
      </c>
      <c r="N488" s="104" t="s">
        <v>1552</v>
      </c>
      <c r="O488" s="78">
        <v>39783</v>
      </c>
      <c r="P488" s="80"/>
      <c r="Q488" s="62" t="s">
        <v>55</v>
      </c>
      <c r="R488" s="5" t="str">
        <f ca="1">IF(Tabelle132[[#This Row],[STOPPED
ON]]&lt;&gt;"","STOPPED",IF(AND(Tabelle132[[#This Row],[ACT. VALID
TILL]]&lt;TODAY(),Tabelle132[[#This Row],[ACT. VALID
TILL]]&lt;&gt;""),"INACTIVE",IF(Tabelle132[[#This Row],[Employee]]="NN","RECRUITE",IF(Tabelle132[[#This Row],[ACT. VALID
FROM]]&gt;TODAY(),"INACTIVE","ACTIVE"))))</f>
        <v>ACTIVE</v>
      </c>
      <c r="S488" s="85"/>
      <c r="T488" s="85"/>
      <c r="U488" s="11">
        <f>COUNTIFS(Tabelle2[Function-
No.],Tabelle132[[#This Row],[FUNC.-NO]],Tabelle2[Pers-
No.],Tabelle132[[#This Row],[P-No.]])</f>
        <v>0</v>
      </c>
      <c r="V488" s="89">
        <v>39</v>
      </c>
      <c r="W488" s="11">
        <f>IF(Tabelle132[[#This Row],[WAZ2]]&gt;39,1,Tabelle132[[#This Row],[WAZ2]]/39)/IF(Tabelle132[[#This Row],[SPLIT]]="YES",2,1)</f>
        <v>1</v>
      </c>
      <c r="X488" s="93">
        <v>5649</v>
      </c>
      <c r="Y48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88" s="21" cm="1">
        <f t="array" ref="Z48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5649</v>
      </c>
      <c r="AA48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88" s="21" cm="1">
        <f t="array" ref="AB48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5649</v>
      </c>
      <c r="AC48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88" s="21" cm="1">
        <f t="array" ref="AD48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5649</v>
      </c>
      <c r="AE48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88" s="21" cm="1">
        <f t="array" ref="AF48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5649</v>
      </c>
      <c r="AG48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88" s="21" cm="1">
        <f t="array" ref="AH48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5649</v>
      </c>
      <c r="AI48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88" s="21" cm="1">
        <f t="array" ref="AJ48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5649</v>
      </c>
      <c r="AK48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88" s="21" cm="1">
        <f t="array" ref="AL48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5649</v>
      </c>
      <c r="AM48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88" s="21" cm="1">
        <f t="array" ref="AN48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5649</v>
      </c>
      <c r="AO48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88" s="21" cm="1">
        <f t="array" ref="AP48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5649</v>
      </c>
      <c r="AQ48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88" s="21" cm="1">
        <f t="array" ref="AR48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5649</v>
      </c>
      <c r="AS48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88" s="21" cm="1">
        <f t="array" ref="AT48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5649</v>
      </c>
      <c r="AU48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88" s="21" cm="1">
        <f t="array" ref="AV48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5649</v>
      </c>
      <c r="AW48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88" s="41">
        <f>SUMIFS(Tabelle132[[#This Row],[FTE 01]:[SAL 12]],Tabelle132[[#Headers],[FTE 01]:[SAL 12]],"*" &amp; "SAL" &amp;"*")</f>
        <v>67788</v>
      </c>
    </row>
    <row r="489" spans="1:50" ht="20.100000000000001" customHeight="1" x14ac:dyDescent="0.25">
      <c r="A489" s="61" t="s">
        <v>516</v>
      </c>
      <c r="B489" s="113" t="s">
        <v>1135</v>
      </c>
      <c r="C489" s="62" t="s">
        <v>53</v>
      </c>
      <c r="D489" s="107" t="s">
        <v>1217</v>
      </c>
      <c r="E489" s="108" t="s">
        <v>1217</v>
      </c>
      <c r="F489" s="63">
        <v>1025</v>
      </c>
      <c r="G489" s="111" t="str">
        <f>VLOOKUP(Tabelle132[[#This Row],[CC
(FIBU)]],INDEX!D:E,2,FALSE)</f>
        <v>Abteilung 46</v>
      </c>
      <c r="H489" s="117" t="s">
        <v>1317</v>
      </c>
      <c r="I489" s="64" t="s">
        <v>54</v>
      </c>
      <c r="J489" s="72">
        <v>42051</v>
      </c>
      <c r="K489" s="72"/>
      <c r="L489" s="73"/>
      <c r="M489" s="77">
        <v>2288</v>
      </c>
      <c r="N489" s="104" t="s">
        <v>1684</v>
      </c>
      <c r="O489" s="78">
        <v>42051</v>
      </c>
      <c r="P489" s="80"/>
      <c r="Q489" s="62" t="s">
        <v>55</v>
      </c>
      <c r="R489" s="5" t="str">
        <f ca="1">IF(Tabelle132[[#This Row],[STOPPED
ON]]&lt;&gt;"","STOPPED",IF(AND(Tabelle132[[#This Row],[ACT. VALID
TILL]]&lt;TODAY(),Tabelle132[[#This Row],[ACT. VALID
TILL]]&lt;&gt;""),"INACTIVE",IF(Tabelle132[[#This Row],[Employee]]="NN","RECRUITE",IF(Tabelle132[[#This Row],[ACT. VALID
FROM]]&gt;TODAY(),"INACTIVE","ACTIVE"))))</f>
        <v>ACTIVE</v>
      </c>
      <c r="S489" s="85"/>
      <c r="T489" s="85"/>
      <c r="U489" s="11">
        <f>COUNTIFS(Tabelle2[Function-
No.],Tabelle132[[#This Row],[FUNC.-NO]],Tabelle2[Pers-
No.],Tabelle132[[#This Row],[P-No.]])</f>
        <v>0</v>
      </c>
      <c r="V489" s="89">
        <v>39</v>
      </c>
      <c r="W489" s="11">
        <f>IF(Tabelle132[[#This Row],[WAZ2]]&gt;39,1,Tabelle132[[#This Row],[WAZ2]]/39)/IF(Tabelle132[[#This Row],[SPLIT]]="YES",2,1)</f>
        <v>1</v>
      </c>
      <c r="X489" s="93">
        <v>5247</v>
      </c>
      <c r="Y48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89" s="21" cm="1">
        <f t="array" ref="Z48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5247</v>
      </c>
      <c r="AA48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89" s="21" cm="1">
        <f t="array" ref="AB48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5247</v>
      </c>
      <c r="AC48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89" s="21" cm="1">
        <f t="array" ref="AD48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5247</v>
      </c>
      <c r="AE48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89" s="21" cm="1">
        <f t="array" ref="AF48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5247</v>
      </c>
      <c r="AG48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89" s="21" cm="1">
        <f t="array" ref="AH48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5247</v>
      </c>
      <c r="AI48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89" s="21" cm="1">
        <f t="array" ref="AJ48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5247</v>
      </c>
      <c r="AK48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89" s="21" cm="1">
        <f t="array" ref="AL48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5247</v>
      </c>
      <c r="AM48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89" s="21" cm="1">
        <f t="array" ref="AN48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5247</v>
      </c>
      <c r="AO48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89" s="21" cm="1">
        <f t="array" ref="AP48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5247</v>
      </c>
      <c r="AQ48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89" s="21" cm="1">
        <f t="array" ref="AR48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5247</v>
      </c>
      <c r="AS48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89" s="21" cm="1">
        <f t="array" ref="AT48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5247</v>
      </c>
      <c r="AU48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89" s="21" cm="1">
        <f t="array" ref="AV48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5247</v>
      </c>
      <c r="AW48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89" s="41">
        <f>SUMIFS(Tabelle132[[#This Row],[FTE 01]:[SAL 12]],Tabelle132[[#Headers],[FTE 01]:[SAL 12]],"*" &amp; "SAL" &amp;"*")</f>
        <v>62964</v>
      </c>
    </row>
    <row r="490" spans="1:50" ht="20.100000000000001" customHeight="1" x14ac:dyDescent="0.25">
      <c r="A490" s="61" t="s">
        <v>514</v>
      </c>
      <c r="B490" s="113" t="s">
        <v>962</v>
      </c>
      <c r="C490" s="62" t="s">
        <v>53</v>
      </c>
      <c r="D490" s="107" t="s">
        <v>1217</v>
      </c>
      <c r="E490" s="108" t="s">
        <v>1217</v>
      </c>
      <c r="F490" s="63">
        <v>1025</v>
      </c>
      <c r="G490" s="111" t="str">
        <f>VLOOKUP(Tabelle132[[#This Row],[CC
(FIBU)]],INDEX!D:E,2,FALSE)</f>
        <v>Abteilung 46</v>
      </c>
      <c r="H490" s="117" t="s">
        <v>1317</v>
      </c>
      <c r="I490" s="64" t="s">
        <v>54</v>
      </c>
      <c r="J490" s="72">
        <v>43252</v>
      </c>
      <c r="K490" s="72"/>
      <c r="L490" s="73"/>
      <c r="M490" s="77">
        <v>2487</v>
      </c>
      <c r="N490" s="104" t="s">
        <v>1883</v>
      </c>
      <c r="O490" s="78">
        <v>43252</v>
      </c>
      <c r="P490" s="80"/>
      <c r="Q490" s="62" t="s">
        <v>55</v>
      </c>
      <c r="R490" s="5" t="str">
        <f ca="1">IF(Tabelle132[[#This Row],[STOPPED
ON]]&lt;&gt;"","STOPPED",IF(AND(Tabelle132[[#This Row],[ACT. VALID
TILL]]&lt;TODAY(),Tabelle132[[#This Row],[ACT. VALID
TILL]]&lt;&gt;""),"INACTIVE",IF(Tabelle132[[#This Row],[Employee]]="NN","RECRUITE",IF(Tabelle132[[#This Row],[ACT. VALID
FROM]]&gt;TODAY(),"INACTIVE","ACTIVE"))))</f>
        <v>ACTIVE</v>
      </c>
      <c r="S490" s="85"/>
      <c r="T490" s="85"/>
      <c r="U490" s="11">
        <f>COUNTIFS(Tabelle2[Function-
No.],Tabelle132[[#This Row],[FUNC.-NO]],Tabelle2[Pers-
No.],Tabelle132[[#This Row],[P-No.]])</f>
        <v>0</v>
      </c>
      <c r="V490" s="89">
        <v>39</v>
      </c>
      <c r="W490" s="11">
        <f>IF(Tabelle132[[#This Row],[WAZ2]]&gt;39,1,Tabelle132[[#This Row],[WAZ2]]/39)/IF(Tabelle132[[#This Row],[SPLIT]]="YES",2,1)</f>
        <v>1</v>
      </c>
      <c r="X490" s="93">
        <v>5515</v>
      </c>
      <c r="Y49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90" s="21" cm="1">
        <f t="array" ref="Z49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5515</v>
      </c>
      <c r="AA49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90" s="21" cm="1">
        <f t="array" ref="AB49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5515</v>
      </c>
      <c r="AC49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90" s="21" cm="1">
        <f t="array" ref="AD49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5515</v>
      </c>
      <c r="AE49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90" s="21" cm="1">
        <f t="array" ref="AF49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5515</v>
      </c>
      <c r="AG49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90" s="21" cm="1">
        <f t="array" ref="AH49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5515</v>
      </c>
      <c r="AI49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90" s="21" cm="1">
        <f t="array" ref="AJ49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5515</v>
      </c>
      <c r="AK49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90" s="21" cm="1">
        <f t="array" ref="AL49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5515</v>
      </c>
      <c r="AM49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90" s="21" cm="1">
        <f t="array" ref="AN49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5515</v>
      </c>
      <c r="AO49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90" s="21" cm="1">
        <f t="array" ref="AP49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5515</v>
      </c>
      <c r="AQ49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90" s="21" cm="1">
        <f t="array" ref="AR49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5515</v>
      </c>
      <c r="AS49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90" s="21" cm="1">
        <f t="array" ref="AT49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5515</v>
      </c>
      <c r="AU49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90" s="21" cm="1">
        <f t="array" ref="AV49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5515</v>
      </c>
      <c r="AW49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90" s="41">
        <f>SUMIFS(Tabelle132[[#This Row],[FTE 01]:[SAL 12]],Tabelle132[[#Headers],[FTE 01]:[SAL 12]],"*" &amp; "SAL" &amp;"*")</f>
        <v>66180</v>
      </c>
    </row>
    <row r="491" spans="1:50" ht="20.100000000000001" customHeight="1" x14ac:dyDescent="0.25">
      <c r="A491" s="61" t="s">
        <v>515</v>
      </c>
      <c r="B491" s="113" t="s">
        <v>1135</v>
      </c>
      <c r="C491" s="62" t="s">
        <v>53</v>
      </c>
      <c r="D491" s="107" t="s">
        <v>1217</v>
      </c>
      <c r="E491" s="108" t="s">
        <v>1217</v>
      </c>
      <c r="F491" s="63">
        <v>1025</v>
      </c>
      <c r="G491" s="111" t="str">
        <f>VLOOKUP(Tabelle132[[#This Row],[CC
(FIBU)]],INDEX!D:E,2,FALSE)</f>
        <v>Abteilung 46</v>
      </c>
      <c r="H491" s="117" t="s">
        <v>1317</v>
      </c>
      <c r="I491" s="64" t="s">
        <v>54</v>
      </c>
      <c r="J491" s="72">
        <v>43739</v>
      </c>
      <c r="K491" s="72"/>
      <c r="L491" s="73"/>
      <c r="M491" s="77">
        <v>2612</v>
      </c>
      <c r="N491" s="104" t="s">
        <v>2008</v>
      </c>
      <c r="O491" s="78">
        <v>43739</v>
      </c>
      <c r="P491" s="80"/>
      <c r="Q491" s="62" t="s">
        <v>55</v>
      </c>
      <c r="R491" s="5" t="str">
        <f ca="1">IF(Tabelle132[[#This Row],[STOPPED
ON]]&lt;&gt;"","STOPPED",IF(AND(Tabelle132[[#This Row],[ACT. VALID
TILL]]&lt;TODAY(),Tabelle132[[#This Row],[ACT. VALID
TILL]]&lt;&gt;""),"INACTIVE",IF(Tabelle132[[#This Row],[Employee]]="NN","RECRUITE",IF(Tabelle132[[#This Row],[ACT. VALID
FROM]]&gt;TODAY(),"INACTIVE","ACTIVE"))))</f>
        <v>ACTIVE</v>
      </c>
      <c r="S491" s="85"/>
      <c r="T491" s="85"/>
      <c r="U491" s="11">
        <f>COUNTIFS(Tabelle2[Function-
No.],Tabelle132[[#This Row],[FUNC.-NO]],Tabelle2[Pers-
No.],Tabelle132[[#This Row],[P-No.]])</f>
        <v>1</v>
      </c>
      <c r="V491" s="89">
        <v>35</v>
      </c>
      <c r="W491" s="11">
        <f>IF(Tabelle132[[#This Row],[WAZ2]]&gt;39,1,Tabelle132[[#This Row],[WAZ2]]/39)/IF(Tabelle132[[#This Row],[SPLIT]]="YES",2,1)</f>
        <v>0.89743589743589747</v>
      </c>
      <c r="X491" s="93">
        <v>5094</v>
      </c>
      <c r="Y49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0.89743589743589747</v>
      </c>
      <c r="Z491" s="21" cm="1">
        <f t="array" ref="Z49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5094</v>
      </c>
      <c r="AA491"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491" s="21" cm="1">
        <f t="array" ref="AB49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4108.0645161290322</v>
      </c>
      <c r="AC491"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491" s="21" cm="1">
        <f t="array" ref="AD49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91"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491" s="21" cm="1">
        <f t="array" ref="AF49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91"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491" s="21" cm="1">
        <f t="array" ref="AH49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91"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491" s="21" cm="1">
        <f t="array" ref="AJ49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91"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491" s="21" cm="1">
        <f t="array" ref="AL49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9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0.89743589743589747</v>
      </c>
      <c r="AN491" s="21" cm="1">
        <f t="array" ref="AN49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3905.3999999999996</v>
      </c>
      <c r="AO49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0.89743589743589747</v>
      </c>
      <c r="AP491" s="21" cm="1">
        <f t="array" ref="AP49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5094</v>
      </c>
      <c r="AQ49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0.89743589743589747</v>
      </c>
      <c r="AR491" s="21" cm="1">
        <f t="array" ref="AR49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5094</v>
      </c>
      <c r="AS49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0.89743589743589747</v>
      </c>
      <c r="AT491" s="21" cm="1">
        <f t="array" ref="AT49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5094</v>
      </c>
      <c r="AU49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0.89743589743589747</v>
      </c>
      <c r="AV491" s="21" cm="1">
        <f t="array" ref="AV49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5094</v>
      </c>
      <c r="AW49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91" s="41">
        <f>SUMIFS(Tabelle132[[#This Row],[FTE 01]:[SAL 12]],Tabelle132[[#Headers],[FTE 01]:[SAL 12]],"*" &amp; "SAL" &amp;"*")</f>
        <v>33483.464516129032</v>
      </c>
    </row>
    <row r="492" spans="1:50" ht="20.100000000000001" customHeight="1" x14ac:dyDescent="0.25">
      <c r="A492" s="61" t="s">
        <v>515</v>
      </c>
      <c r="B492" s="113" t="s">
        <v>1135</v>
      </c>
      <c r="C492" s="62" t="s">
        <v>53</v>
      </c>
      <c r="D492" s="107" t="s">
        <v>1217</v>
      </c>
      <c r="E492" s="108" t="s">
        <v>1217</v>
      </c>
      <c r="F492" s="63">
        <v>1025</v>
      </c>
      <c r="G492" s="111" t="str">
        <f>VLOOKUP(Tabelle132[[#This Row],[CC
(FIBU)]],INDEX!D:E,2,FALSE)</f>
        <v>Abteilung 46</v>
      </c>
      <c r="H492" s="117" t="s">
        <v>1317</v>
      </c>
      <c r="I492" s="64" t="s">
        <v>54</v>
      </c>
      <c r="J492" s="72">
        <v>44378</v>
      </c>
      <c r="K492" s="72"/>
      <c r="L492" s="73"/>
      <c r="M492" s="77" t="s">
        <v>239</v>
      </c>
      <c r="N492" s="104" t="s">
        <v>240</v>
      </c>
      <c r="O492" s="78">
        <v>44378</v>
      </c>
      <c r="P492" s="80"/>
      <c r="Q492" s="62" t="s">
        <v>55</v>
      </c>
      <c r="R492" s="5" t="str">
        <f ca="1">IF(Tabelle132[[#This Row],[STOPPED
ON]]&lt;&gt;"","STOPPED",IF(AND(Tabelle132[[#This Row],[ACT. VALID
TILL]]&lt;TODAY(),Tabelle132[[#This Row],[ACT. VALID
TILL]]&lt;&gt;""),"INACTIVE",IF(Tabelle132[[#This Row],[Employee]]="NN","RECRUITE",IF(Tabelle132[[#This Row],[ACT. VALID
FROM]]&gt;TODAY(),"INACTIVE","ACTIVE"))))</f>
        <v>RECRUITE</v>
      </c>
      <c r="S492" s="85"/>
      <c r="T492" s="85"/>
      <c r="U492" s="11">
        <f>COUNTIFS(Tabelle2[Function-
No.],Tabelle132[[#This Row],[FUNC.-NO]],Tabelle2[Pers-
No.],Tabelle132[[#This Row],[P-No.]])</f>
        <v>0</v>
      </c>
      <c r="V492" s="89">
        <v>35</v>
      </c>
      <c r="W492" s="11">
        <f>IF(Tabelle132[[#This Row],[WAZ2]]&gt;39,1,Tabelle132[[#This Row],[WAZ2]]/39)/IF(Tabelle132[[#This Row],[SPLIT]]="YES",2,1)</f>
        <v>0.89743589743589747</v>
      </c>
      <c r="X492" s="93">
        <v>5095</v>
      </c>
      <c r="Y49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492" s="21" cm="1">
        <f t="array" ref="Z49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49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492" s="21" cm="1">
        <f t="array" ref="AB49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49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92" s="21" cm="1">
        <f t="array" ref="AD49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9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0.89743589743589747</v>
      </c>
      <c r="AF492" s="21" cm="1">
        <f t="array" ref="AF49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5095</v>
      </c>
      <c r="AG49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0.89743589743589747</v>
      </c>
      <c r="AH492" s="21" cm="1">
        <f t="array" ref="AH49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5095</v>
      </c>
      <c r="AI49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0.89743589743589747</v>
      </c>
      <c r="AJ492" s="21" cm="1">
        <f t="array" ref="AJ49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5095</v>
      </c>
      <c r="AK49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0.89743589743589747</v>
      </c>
      <c r="AL492" s="21" cm="1">
        <f t="array" ref="AL49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5095</v>
      </c>
      <c r="AM49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0.89743589743589747</v>
      </c>
      <c r="AN492" s="21" cm="1">
        <f t="array" ref="AN49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5095</v>
      </c>
      <c r="AO49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0.89743589743589747</v>
      </c>
      <c r="AP492" s="21" cm="1">
        <f t="array" ref="AP49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5095</v>
      </c>
      <c r="AQ49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0.89743589743589747</v>
      </c>
      <c r="AR492" s="21" cm="1">
        <f t="array" ref="AR49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5095</v>
      </c>
      <c r="AS49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0.89743589743589747</v>
      </c>
      <c r="AT492" s="21" cm="1">
        <f t="array" ref="AT49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5095</v>
      </c>
      <c r="AU49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0.89743589743589747</v>
      </c>
      <c r="AV492" s="21" cm="1">
        <f t="array" ref="AV49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5095</v>
      </c>
      <c r="AW49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92" s="41">
        <f>SUMIFS(Tabelle132[[#This Row],[FTE 01]:[SAL 12]],Tabelle132[[#Headers],[FTE 01]:[SAL 12]],"*" &amp; "SAL" &amp;"*")</f>
        <v>45855</v>
      </c>
    </row>
    <row r="493" spans="1:50" ht="20.100000000000001" customHeight="1" x14ac:dyDescent="0.25">
      <c r="A493" s="61" t="s">
        <v>518</v>
      </c>
      <c r="B493" s="113" t="s">
        <v>1104</v>
      </c>
      <c r="C493" s="62" t="s">
        <v>53</v>
      </c>
      <c r="D493" s="107" t="s">
        <v>1217</v>
      </c>
      <c r="E493" s="108" t="s">
        <v>1217</v>
      </c>
      <c r="F493" s="63">
        <v>1026</v>
      </c>
      <c r="G493" s="111" t="str">
        <f>VLOOKUP(Tabelle132[[#This Row],[CC
(FIBU)]],INDEX!D:E,2,FALSE)</f>
        <v>Abteilung 43</v>
      </c>
      <c r="H493" s="117" t="s">
        <v>1372</v>
      </c>
      <c r="I493" s="64" t="s">
        <v>54</v>
      </c>
      <c r="J493" s="72">
        <v>42248</v>
      </c>
      <c r="K493" s="72"/>
      <c r="L493" s="73"/>
      <c r="M493" s="77">
        <v>2307</v>
      </c>
      <c r="N493" s="104" t="s">
        <v>1703</v>
      </c>
      <c r="O493" s="78">
        <v>42248</v>
      </c>
      <c r="P493" s="80"/>
      <c r="Q493" s="62" t="s">
        <v>55</v>
      </c>
      <c r="R493" s="5" t="str">
        <f ca="1">IF(Tabelle132[[#This Row],[STOPPED
ON]]&lt;&gt;"","STOPPED",IF(AND(Tabelle132[[#This Row],[ACT. VALID
TILL]]&lt;TODAY(),Tabelle132[[#This Row],[ACT. VALID
TILL]]&lt;&gt;""),"INACTIVE",IF(Tabelle132[[#This Row],[Employee]]="NN","RECRUITE",IF(Tabelle132[[#This Row],[ACT. VALID
FROM]]&gt;TODAY(),"INACTIVE","ACTIVE"))))</f>
        <v>ACTIVE</v>
      </c>
      <c r="S493" s="85"/>
      <c r="T493" s="85"/>
      <c r="U493" s="11">
        <f>COUNTIFS(Tabelle2[Function-
No.],Tabelle132[[#This Row],[FUNC.-NO]],Tabelle2[Pers-
No.],Tabelle132[[#This Row],[P-No.]])</f>
        <v>0</v>
      </c>
      <c r="V493" s="89">
        <v>29</v>
      </c>
      <c r="W493" s="11">
        <f>IF(Tabelle132[[#This Row],[WAZ2]]&gt;39,1,Tabelle132[[#This Row],[WAZ2]]/39)/IF(Tabelle132[[#This Row],[SPLIT]]="YES",2,1)</f>
        <v>0.74358974358974361</v>
      </c>
      <c r="X493" s="93">
        <v>5087</v>
      </c>
      <c r="Y49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0.74358974358974361</v>
      </c>
      <c r="Z493" s="21" cm="1">
        <f t="array" ref="Z49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5087</v>
      </c>
      <c r="AA49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0.74358974358974361</v>
      </c>
      <c r="AB493" s="21" cm="1">
        <f t="array" ref="AB49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5087</v>
      </c>
      <c r="AC49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0.74358974358974361</v>
      </c>
      <c r="AD493" s="21" cm="1">
        <f t="array" ref="AD49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5087</v>
      </c>
      <c r="AE49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0.74358974358974361</v>
      </c>
      <c r="AF493" s="21" cm="1">
        <f t="array" ref="AF49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5087</v>
      </c>
      <c r="AG49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0.74358974358974361</v>
      </c>
      <c r="AH493" s="21" cm="1">
        <f t="array" ref="AH49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5087</v>
      </c>
      <c r="AI49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0.74358974358974361</v>
      </c>
      <c r="AJ493" s="21" cm="1">
        <f t="array" ref="AJ49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5087</v>
      </c>
      <c r="AK49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0.74358974358974361</v>
      </c>
      <c r="AL493" s="21" cm="1">
        <f t="array" ref="AL49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5087</v>
      </c>
      <c r="AM49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0.74358974358974361</v>
      </c>
      <c r="AN493" s="21" cm="1">
        <f t="array" ref="AN49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5087</v>
      </c>
      <c r="AO49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0.74358974358974361</v>
      </c>
      <c r="AP493" s="21" cm="1">
        <f t="array" ref="AP49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5087</v>
      </c>
      <c r="AQ49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0.74358974358974361</v>
      </c>
      <c r="AR493" s="21" cm="1">
        <f t="array" ref="AR49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5087</v>
      </c>
      <c r="AS49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0.74358974358974361</v>
      </c>
      <c r="AT493" s="21" cm="1">
        <f t="array" ref="AT49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5087</v>
      </c>
      <c r="AU49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0.74358974358974361</v>
      </c>
      <c r="AV493" s="21" cm="1">
        <f t="array" ref="AV49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5087</v>
      </c>
      <c r="AW49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93" s="41">
        <f>SUMIFS(Tabelle132[[#This Row],[FTE 01]:[SAL 12]],Tabelle132[[#Headers],[FTE 01]:[SAL 12]],"*" &amp; "SAL" &amp;"*")</f>
        <v>61044</v>
      </c>
    </row>
    <row r="494" spans="1:50" ht="20.100000000000001" customHeight="1" x14ac:dyDescent="0.25">
      <c r="A494" s="61" t="s">
        <v>519</v>
      </c>
      <c r="B494" s="113" t="s">
        <v>1104</v>
      </c>
      <c r="C494" s="62" t="s">
        <v>53</v>
      </c>
      <c r="D494" s="107" t="s">
        <v>1217</v>
      </c>
      <c r="E494" s="108" t="s">
        <v>1217</v>
      </c>
      <c r="F494" s="63">
        <v>1026</v>
      </c>
      <c r="G494" s="111" t="str">
        <f>VLOOKUP(Tabelle132[[#This Row],[CC
(FIBU)]],INDEX!D:E,2,FALSE)</f>
        <v>Abteilung 43</v>
      </c>
      <c r="H494" s="117" t="s">
        <v>1372</v>
      </c>
      <c r="I494" s="64" t="s">
        <v>54</v>
      </c>
      <c r="J494" s="72">
        <v>43739</v>
      </c>
      <c r="K494" s="72">
        <v>44347</v>
      </c>
      <c r="L494" s="73"/>
      <c r="M494" s="77">
        <v>2627</v>
      </c>
      <c r="N494" s="104" t="s">
        <v>2023</v>
      </c>
      <c r="O494" s="78">
        <v>43739</v>
      </c>
      <c r="P494" s="80">
        <v>44347</v>
      </c>
      <c r="Q494" s="62" t="s">
        <v>55</v>
      </c>
      <c r="R494" s="5" t="str">
        <f ca="1">IF(Tabelle132[[#This Row],[STOPPED
ON]]&lt;&gt;"","STOPPED",IF(AND(Tabelle132[[#This Row],[ACT. VALID
TILL]]&lt;TODAY(),Tabelle132[[#This Row],[ACT. VALID
TILL]]&lt;&gt;""),"INACTIVE",IF(Tabelle132[[#This Row],[Employee]]="NN","RECRUITE",IF(Tabelle132[[#This Row],[ACT. VALID
FROM]]&gt;TODAY(),"INACTIVE","ACTIVE"))))</f>
        <v>INACTIVE</v>
      </c>
      <c r="S494" s="85"/>
      <c r="T494" s="85"/>
      <c r="U494" s="11">
        <f>COUNTIFS(Tabelle2[Function-
No.],Tabelle132[[#This Row],[FUNC.-NO]],Tabelle2[Pers-
No.],Tabelle132[[#This Row],[P-No.]])</f>
        <v>0</v>
      </c>
      <c r="V494" s="89">
        <v>20</v>
      </c>
      <c r="W494" s="11">
        <f>IF(Tabelle132[[#This Row],[WAZ2]]&gt;39,1,Tabelle132[[#This Row],[WAZ2]]/39)/IF(Tabelle132[[#This Row],[SPLIT]]="YES",2,1)</f>
        <v>0.51282051282051277</v>
      </c>
      <c r="X494" s="93">
        <v>5067</v>
      </c>
      <c r="Y49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0.51282051282051277</v>
      </c>
      <c r="Z494" s="21" cm="1">
        <f t="array" ref="Z49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5067</v>
      </c>
      <c r="AA49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0.51282051282051277</v>
      </c>
      <c r="AB494" s="21" cm="1">
        <f t="array" ref="AB49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5067</v>
      </c>
      <c r="AC49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94" s="21" cm="1">
        <f t="array" ref="AD49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9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94" s="21" cm="1">
        <f t="array" ref="AF49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9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494" s="21" cm="1">
        <f t="array" ref="AH49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9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494" s="21" cm="1">
        <f t="array" ref="AJ49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9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494" s="21" cm="1">
        <f t="array" ref="AL49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9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494" s="21" cm="1">
        <f t="array" ref="AN49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49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494" s="21" cm="1">
        <f t="array" ref="AP49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49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494" s="21" cm="1">
        <f t="array" ref="AR49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49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494" s="21" cm="1">
        <f t="array" ref="AT49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49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494" s="21" cm="1">
        <f t="array" ref="AV49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49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94" s="41">
        <f>SUMIFS(Tabelle132[[#This Row],[FTE 01]:[SAL 12]],Tabelle132[[#Headers],[FTE 01]:[SAL 12]],"*" &amp; "SAL" &amp;"*")</f>
        <v>10134</v>
      </c>
    </row>
    <row r="495" spans="1:50" ht="20.100000000000001" customHeight="1" x14ac:dyDescent="0.25">
      <c r="A495" s="61" t="s">
        <v>525</v>
      </c>
      <c r="B495" s="113" t="s">
        <v>1130</v>
      </c>
      <c r="C495" s="62" t="s">
        <v>53</v>
      </c>
      <c r="D495" s="107" t="s">
        <v>1217</v>
      </c>
      <c r="E495" s="108" t="s">
        <v>1217</v>
      </c>
      <c r="F495" s="63">
        <v>1027</v>
      </c>
      <c r="G495" s="111" t="str">
        <f>VLOOKUP(Tabelle132[[#This Row],[CC
(FIBU)]],INDEX!D:E,2,FALSE)</f>
        <v>Abteilung 44</v>
      </c>
      <c r="H495" s="117" t="s">
        <v>1284</v>
      </c>
      <c r="I495" s="64" t="s">
        <v>54</v>
      </c>
      <c r="J495" s="72">
        <v>40422</v>
      </c>
      <c r="K495" s="72"/>
      <c r="L495" s="73"/>
      <c r="M495" s="77">
        <v>2166</v>
      </c>
      <c r="N495" s="104" t="s">
        <v>1562</v>
      </c>
      <c r="O495" s="78">
        <v>40422</v>
      </c>
      <c r="P495" s="80"/>
      <c r="Q495" s="62" t="s">
        <v>55</v>
      </c>
      <c r="R495" s="5" t="str">
        <f ca="1">IF(Tabelle132[[#This Row],[STOPPED
ON]]&lt;&gt;"","STOPPED",IF(AND(Tabelle132[[#This Row],[ACT. VALID
TILL]]&lt;TODAY(),Tabelle132[[#This Row],[ACT. VALID
TILL]]&lt;&gt;""),"INACTIVE",IF(Tabelle132[[#This Row],[Employee]]="NN","RECRUITE",IF(Tabelle132[[#This Row],[ACT. VALID
FROM]]&gt;TODAY(),"INACTIVE","ACTIVE"))))</f>
        <v>ACTIVE</v>
      </c>
      <c r="S495" s="85"/>
      <c r="T495" s="85"/>
      <c r="U495" s="11">
        <f>COUNTIFS(Tabelle2[Function-
No.],Tabelle132[[#This Row],[FUNC.-NO]],Tabelle2[Pers-
No.],Tabelle132[[#This Row],[P-No.]])</f>
        <v>0</v>
      </c>
      <c r="V495" s="89">
        <v>39</v>
      </c>
      <c r="W495" s="11">
        <f>IF(Tabelle132[[#This Row],[WAZ2]]&gt;39,1,Tabelle132[[#This Row],[WAZ2]]/39)/IF(Tabelle132[[#This Row],[SPLIT]]="YES",2,1)</f>
        <v>1</v>
      </c>
      <c r="X495" s="93">
        <v>5194</v>
      </c>
      <c r="Y49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95" s="21" cm="1">
        <f t="array" ref="Z49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5194</v>
      </c>
      <c r="AA49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95" s="21" cm="1">
        <f t="array" ref="AB49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5194</v>
      </c>
      <c r="AC49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95" s="21" cm="1">
        <f t="array" ref="AD49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5194</v>
      </c>
      <c r="AE49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95" s="21" cm="1">
        <f t="array" ref="AF49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5194</v>
      </c>
      <c r="AG49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95" s="21" cm="1">
        <f t="array" ref="AH49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5194</v>
      </c>
      <c r="AI49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95" s="21" cm="1">
        <f t="array" ref="AJ49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5194</v>
      </c>
      <c r="AK49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95" s="21" cm="1">
        <f t="array" ref="AL49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5194</v>
      </c>
      <c r="AM49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95" s="21" cm="1">
        <f t="array" ref="AN49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5194</v>
      </c>
      <c r="AO49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95" s="21" cm="1">
        <f t="array" ref="AP49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5194</v>
      </c>
      <c r="AQ49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95" s="21" cm="1">
        <f t="array" ref="AR49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5194</v>
      </c>
      <c r="AS49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95" s="21" cm="1">
        <f t="array" ref="AT49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5194</v>
      </c>
      <c r="AU49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95" s="21" cm="1">
        <f t="array" ref="AV49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5194</v>
      </c>
      <c r="AW49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95" s="41">
        <f>SUMIFS(Tabelle132[[#This Row],[FTE 01]:[SAL 12]],Tabelle132[[#Headers],[FTE 01]:[SAL 12]],"*" &amp; "SAL" &amp;"*")</f>
        <v>62328</v>
      </c>
    </row>
    <row r="496" spans="1:50" ht="20.100000000000001" customHeight="1" x14ac:dyDescent="0.25">
      <c r="A496" s="61" t="s">
        <v>522</v>
      </c>
      <c r="B496" s="113" t="s">
        <v>1109</v>
      </c>
      <c r="C496" s="62" t="s">
        <v>53</v>
      </c>
      <c r="D496" s="107" t="s">
        <v>1217</v>
      </c>
      <c r="E496" s="108" t="s">
        <v>1217</v>
      </c>
      <c r="F496" s="63">
        <v>1027</v>
      </c>
      <c r="G496" s="111" t="str">
        <f>VLOOKUP(Tabelle132[[#This Row],[CC
(FIBU)]],INDEX!D:E,2,FALSE)</f>
        <v>Abteilung 44</v>
      </c>
      <c r="H496" s="117" t="s">
        <v>1284</v>
      </c>
      <c r="I496" s="64" t="s">
        <v>54</v>
      </c>
      <c r="J496" s="72">
        <v>40513</v>
      </c>
      <c r="K496" s="72">
        <v>44834</v>
      </c>
      <c r="L496" s="73"/>
      <c r="M496" s="77">
        <v>2169</v>
      </c>
      <c r="N496" s="104" t="s">
        <v>1565</v>
      </c>
      <c r="O496" s="78">
        <v>40513</v>
      </c>
      <c r="P496" s="80">
        <v>44834</v>
      </c>
      <c r="Q496" s="62" t="s">
        <v>55</v>
      </c>
      <c r="R496" s="5" t="str">
        <f ca="1">IF(Tabelle132[[#This Row],[STOPPED
ON]]&lt;&gt;"","STOPPED",IF(AND(Tabelle132[[#This Row],[ACT. VALID
TILL]]&lt;TODAY(),Tabelle132[[#This Row],[ACT. VALID
TILL]]&lt;&gt;""),"INACTIVE",IF(Tabelle132[[#This Row],[Employee]]="NN","RECRUITE",IF(Tabelle132[[#This Row],[ACT. VALID
FROM]]&gt;TODAY(),"INACTIVE","ACTIVE"))))</f>
        <v>ACTIVE</v>
      </c>
      <c r="S496" s="85"/>
      <c r="T496" s="85"/>
      <c r="U496" s="11">
        <f>COUNTIFS(Tabelle2[Function-
No.],Tabelle132[[#This Row],[FUNC.-NO]],Tabelle2[Pers-
No.],Tabelle132[[#This Row],[P-No.]])</f>
        <v>0</v>
      </c>
      <c r="V496" s="89">
        <v>39</v>
      </c>
      <c r="W496" s="11">
        <f>IF(Tabelle132[[#This Row],[WAZ2]]&gt;39,1,Tabelle132[[#This Row],[WAZ2]]/39)/IF(Tabelle132[[#This Row],[SPLIT]]="YES",2,1)</f>
        <v>1</v>
      </c>
      <c r="X496" s="93">
        <v>5062</v>
      </c>
      <c r="Y49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96" s="21" cm="1">
        <f t="array" ref="Z49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5062</v>
      </c>
      <c r="AA49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96" s="21" cm="1">
        <f t="array" ref="AB49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5062</v>
      </c>
      <c r="AC49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96" s="21" cm="1">
        <f t="array" ref="AD49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5062</v>
      </c>
      <c r="AE49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96" s="21" cm="1">
        <f t="array" ref="AF49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5062</v>
      </c>
      <c r="AG49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96" s="21" cm="1">
        <f t="array" ref="AH49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5062</v>
      </c>
      <c r="AI49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96" s="21" cm="1">
        <f t="array" ref="AJ49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5062</v>
      </c>
      <c r="AK49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96" s="21" cm="1">
        <f t="array" ref="AL49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5062</v>
      </c>
      <c r="AM49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96" s="21" cm="1">
        <f t="array" ref="AN49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5062</v>
      </c>
      <c r="AO49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96" s="21" cm="1">
        <f t="array" ref="AP49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5062</v>
      </c>
      <c r="AQ49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96" s="21" cm="1">
        <f t="array" ref="AR49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5062</v>
      </c>
      <c r="AS49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96" s="21" cm="1">
        <f t="array" ref="AT49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5062</v>
      </c>
      <c r="AU49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96" s="21" cm="1">
        <f t="array" ref="AV49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5062</v>
      </c>
      <c r="AW49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96" s="41">
        <f>SUMIFS(Tabelle132[[#This Row],[FTE 01]:[SAL 12]],Tabelle132[[#Headers],[FTE 01]:[SAL 12]],"*" &amp; "SAL" &amp;"*")</f>
        <v>60744</v>
      </c>
    </row>
    <row r="497" spans="1:50" ht="20.100000000000001" customHeight="1" x14ac:dyDescent="0.25">
      <c r="A497" s="61" t="s">
        <v>524</v>
      </c>
      <c r="B497" s="113" t="s">
        <v>1130</v>
      </c>
      <c r="C497" s="62" t="s">
        <v>53</v>
      </c>
      <c r="D497" s="107" t="s">
        <v>1217</v>
      </c>
      <c r="E497" s="108" t="s">
        <v>1217</v>
      </c>
      <c r="F497" s="63">
        <v>1027</v>
      </c>
      <c r="G497" s="111" t="str">
        <f>VLOOKUP(Tabelle132[[#This Row],[CC
(FIBU)]],INDEX!D:E,2,FALSE)</f>
        <v>Abteilung 44</v>
      </c>
      <c r="H497" s="117" t="s">
        <v>1284</v>
      </c>
      <c r="I497" s="64" t="s">
        <v>54</v>
      </c>
      <c r="J497" s="72">
        <v>43221</v>
      </c>
      <c r="K497" s="72"/>
      <c r="L497" s="73"/>
      <c r="M497" s="77">
        <v>2480</v>
      </c>
      <c r="N497" s="104" t="s">
        <v>1876</v>
      </c>
      <c r="O497" s="78">
        <v>43221</v>
      </c>
      <c r="P497" s="80"/>
      <c r="Q497" s="62" t="s">
        <v>55</v>
      </c>
      <c r="R497" s="5" t="str">
        <f ca="1">IF(Tabelle132[[#This Row],[STOPPED
ON]]&lt;&gt;"","STOPPED",IF(AND(Tabelle132[[#This Row],[ACT. VALID
TILL]]&lt;TODAY(),Tabelle132[[#This Row],[ACT. VALID
TILL]]&lt;&gt;""),"INACTIVE",IF(Tabelle132[[#This Row],[Employee]]="NN","RECRUITE",IF(Tabelle132[[#This Row],[ACT. VALID
FROM]]&gt;TODAY(),"INACTIVE","ACTIVE"))))</f>
        <v>ACTIVE</v>
      </c>
      <c r="S497" s="85"/>
      <c r="T497" s="85"/>
      <c r="U497" s="11">
        <f>COUNTIFS(Tabelle2[Function-
No.],Tabelle132[[#This Row],[FUNC.-NO]],Tabelle2[Pers-
No.],Tabelle132[[#This Row],[P-No.]])</f>
        <v>0</v>
      </c>
      <c r="V497" s="89">
        <v>39</v>
      </c>
      <c r="W497" s="11">
        <f>IF(Tabelle132[[#This Row],[WAZ2]]&gt;39,1,Tabelle132[[#This Row],[WAZ2]]/39)/IF(Tabelle132[[#This Row],[SPLIT]]="YES",2,1)</f>
        <v>1</v>
      </c>
      <c r="X497" s="93">
        <v>5193</v>
      </c>
      <c r="Y49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97" s="21" cm="1">
        <f t="array" ref="Z49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5193</v>
      </c>
      <c r="AA49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97" s="21" cm="1">
        <f t="array" ref="AB49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5193</v>
      </c>
      <c r="AC49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97" s="21" cm="1">
        <f t="array" ref="AD49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5193</v>
      </c>
      <c r="AE49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97" s="21" cm="1">
        <f t="array" ref="AF49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5193</v>
      </c>
      <c r="AG49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97" s="21" cm="1">
        <f t="array" ref="AH49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5193</v>
      </c>
      <c r="AI49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97" s="21" cm="1">
        <f t="array" ref="AJ49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5193</v>
      </c>
      <c r="AK49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97" s="21" cm="1">
        <f t="array" ref="AL49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5193</v>
      </c>
      <c r="AM49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97" s="21" cm="1">
        <f t="array" ref="AN49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5193</v>
      </c>
      <c r="AO49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97" s="21" cm="1">
        <f t="array" ref="AP49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5193</v>
      </c>
      <c r="AQ49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97" s="21" cm="1">
        <f t="array" ref="AR49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5193</v>
      </c>
      <c r="AS49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97" s="21" cm="1">
        <f t="array" ref="AT49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5193</v>
      </c>
      <c r="AU49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97" s="21" cm="1">
        <f t="array" ref="AV49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5193</v>
      </c>
      <c r="AW49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97" s="41">
        <f>SUMIFS(Tabelle132[[#This Row],[FTE 01]:[SAL 12]],Tabelle132[[#Headers],[FTE 01]:[SAL 12]],"*" &amp; "SAL" &amp;"*")</f>
        <v>62316</v>
      </c>
    </row>
    <row r="498" spans="1:50" ht="20.100000000000001" customHeight="1" x14ac:dyDescent="0.25">
      <c r="A498" s="61" t="s">
        <v>521</v>
      </c>
      <c r="B498" s="113" t="s">
        <v>1109</v>
      </c>
      <c r="C498" s="62" t="s">
        <v>53</v>
      </c>
      <c r="D498" s="107" t="s">
        <v>1217</v>
      </c>
      <c r="E498" s="108" t="s">
        <v>1217</v>
      </c>
      <c r="F498" s="63">
        <v>1027</v>
      </c>
      <c r="G498" s="111" t="str">
        <f>VLOOKUP(Tabelle132[[#This Row],[CC
(FIBU)]],INDEX!D:E,2,FALSE)</f>
        <v>Abteilung 44</v>
      </c>
      <c r="H498" s="117" t="s">
        <v>1284</v>
      </c>
      <c r="I498" s="64" t="s">
        <v>54</v>
      </c>
      <c r="J498" s="72">
        <v>43435</v>
      </c>
      <c r="K498" s="72"/>
      <c r="L498" s="73"/>
      <c r="M498" s="77">
        <v>2544</v>
      </c>
      <c r="N498" s="104" t="s">
        <v>1940</v>
      </c>
      <c r="O498" s="78">
        <v>43435</v>
      </c>
      <c r="P498" s="80"/>
      <c r="Q498" s="62" t="s">
        <v>55</v>
      </c>
      <c r="R498" s="5" t="str">
        <f ca="1">IF(Tabelle132[[#This Row],[STOPPED
ON]]&lt;&gt;"","STOPPED",IF(AND(Tabelle132[[#This Row],[ACT. VALID
TILL]]&lt;TODAY(),Tabelle132[[#This Row],[ACT. VALID
TILL]]&lt;&gt;""),"INACTIVE",IF(Tabelle132[[#This Row],[Employee]]="NN","RECRUITE",IF(Tabelle132[[#This Row],[ACT. VALID
FROM]]&gt;TODAY(),"INACTIVE","ACTIVE"))))</f>
        <v>ACTIVE</v>
      </c>
      <c r="S498" s="85"/>
      <c r="T498" s="85"/>
      <c r="U498" s="11">
        <f>COUNTIFS(Tabelle2[Function-
No.],Tabelle132[[#This Row],[FUNC.-NO]],Tabelle2[Pers-
No.],Tabelle132[[#This Row],[P-No.]])</f>
        <v>0</v>
      </c>
      <c r="V498" s="89">
        <v>39</v>
      </c>
      <c r="W498" s="11">
        <f>IF(Tabelle132[[#This Row],[WAZ2]]&gt;39,1,Tabelle132[[#This Row],[WAZ2]]/39)/IF(Tabelle132[[#This Row],[SPLIT]]="YES",2,1)</f>
        <v>1</v>
      </c>
      <c r="X498" s="93">
        <v>5131</v>
      </c>
      <c r="Y49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98" s="21" cm="1">
        <f t="array" ref="Z49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5131</v>
      </c>
      <c r="AA49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98" s="21" cm="1">
        <f t="array" ref="AB49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5131</v>
      </c>
      <c r="AC49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98" s="21" cm="1">
        <f t="array" ref="AD49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5131</v>
      </c>
      <c r="AE49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98" s="21" cm="1">
        <f t="array" ref="AF49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5131</v>
      </c>
      <c r="AG49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98" s="21" cm="1">
        <f t="array" ref="AH49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5131</v>
      </c>
      <c r="AI49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98" s="21" cm="1">
        <f t="array" ref="AJ49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5131</v>
      </c>
      <c r="AK49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98" s="21" cm="1">
        <f t="array" ref="AL49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5131</v>
      </c>
      <c r="AM49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98" s="21" cm="1">
        <f t="array" ref="AN49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5131</v>
      </c>
      <c r="AO49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98" s="21" cm="1">
        <f t="array" ref="AP49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5131</v>
      </c>
      <c r="AQ49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98" s="21" cm="1">
        <f t="array" ref="AR49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5131</v>
      </c>
      <c r="AS49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98" s="21" cm="1">
        <f t="array" ref="AT49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5131</v>
      </c>
      <c r="AU49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98" s="21" cm="1">
        <f t="array" ref="AV49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5131</v>
      </c>
      <c r="AW49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98" s="41">
        <f>SUMIFS(Tabelle132[[#This Row],[FTE 01]:[SAL 12]],Tabelle132[[#Headers],[FTE 01]:[SAL 12]],"*" &amp; "SAL" &amp;"*")</f>
        <v>61572</v>
      </c>
    </row>
    <row r="499" spans="1:50" ht="20.100000000000001" customHeight="1" x14ac:dyDescent="0.25">
      <c r="A499" s="61" t="s">
        <v>520</v>
      </c>
      <c r="B499" s="113" t="s">
        <v>1107</v>
      </c>
      <c r="C499" s="62" t="s">
        <v>53</v>
      </c>
      <c r="D499" s="107" t="s">
        <v>1217</v>
      </c>
      <c r="E499" s="108" t="s">
        <v>1217</v>
      </c>
      <c r="F499" s="63">
        <v>1027</v>
      </c>
      <c r="G499" s="111" t="str">
        <f>VLOOKUP(Tabelle132[[#This Row],[CC
(FIBU)]],INDEX!D:E,2,FALSE)</f>
        <v>Abteilung 44</v>
      </c>
      <c r="H499" s="117" t="s">
        <v>1372</v>
      </c>
      <c r="I499" s="64" t="s">
        <v>54</v>
      </c>
      <c r="J499" s="72">
        <v>43633</v>
      </c>
      <c r="K499" s="72"/>
      <c r="L499" s="73"/>
      <c r="M499" s="77">
        <v>2589</v>
      </c>
      <c r="N499" s="104" t="s">
        <v>1985</v>
      </c>
      <c r="O499" s="78">
        <v>43633</v>
      </c>
      <c r="P499" s="80"/>
      <c r="Q499" s="62" t="s">
        <v>55</v>
      </c>
      <c r="R499" s="5" t="str">
        <f ca="1">IF(Tabelle132[[#This Row],[STOPPED
ON]]&lt;&gt;"","STOPPED",IF(AND(Tabelle132[[#This Row],[ACT. VALID
TILL]]&lt;TODAY(),Tabelle132[[#This Row],[ACT. VALID
TILL]]&lt;&gt;""),"INACTIVE",IF(Tabelle132[[#This Row],[Employee]]="NN","RECRUITE",IF(Tabelle132[[#This Row],[ACT. VALID
FROM]]&gt;TODAY(),"INACTIVE","ACTIVE"))))</f>
        <v>ACTIVE</v>
      </c>
      <c r="S499" s="85"/>
      <c r="T499" s="85"/>
      <c r="U499" s="11">
        <f>COUNTIFS(Tabelle2[Function-
No.],Tabelle132[[#This Row],[FUNC.-NO]],Tabelle2[Pers-
No.],Tabelle132[[#This Row],[P-No.]])</f>
        <v>0</v>
      </c>
      <c r="V499" s="89">
        <v>39</v>
      </c>
      <c r="W499" s="11">
        <f>IF(Tabelle132[[#This Row],[WAZ2]]&gt;39,1,Tabelle132[[#This Row],[WAZ2]]/39)/IF(Tabelle132[[#This Row],[SPLIT]]="YES",2,1)</f>
        <v>1</v>
      </c>
      <c r="X499" s="93">
        <v>5696</v>
      </c>
      <c r="Y49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99" s="21" cm="1">
        <f t="array" ref="Z49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5696</v>
      </c>
      <c r="AA49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99" s="21" cm="1">
        <f t="array" ref="AB49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5696</v>
      </c>
      <c r="AC49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99" s="21" cm="1">
        <f t="array" ref="AD49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5696</v>
      </c>
      <c r="AE49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99" s="21" cm="1">
        <f t="array" ref="AF49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5696</v>
      </c>
      <c r="AG49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99" s="21" cm="1">
        <f t="array" ref="AH49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5696</v>
      </c>
      <c r="AI49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99" s="21" cm="1">
        <f t="array" ref="AJ49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5696</v>
      </c>
      <c r="AK49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99" s="21" cm="1">
        <f t="array" ref="AL49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5696</v>
      </c>
      <c r="AM49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99" s="21" cm="1">
        <f t="array" ref="AN49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5696</v>
      </c>
      <c r="AO49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99" s="21" cm="1">
        <f t="array" ref="AP49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5696</v>
      </c>
      <c r="AQ49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99" s="21" cm="1">
        <f t="array" ref="AR49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5696</v>
      </c>
      <c r="AS49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99" s="21" cm="1">
        <f t="array" ref="AT49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5696</v>
      </c>
      <c r="AU49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99" s="21" cm="1">
        <f t="array" ref="AV49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5696</v>
      </c>
      <c r="AW49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99" s="41">
        <f>SUMIFS(Tabelle132[[#This Row],[FTE 01]:[SAL 12]],Tabelle132[[#Headers],[FTE 01]:[SAL 12]],"*" &amp; "SAL" &amp;"*")</f>
        <v>68352</v>
      </c>
    </row>
    <row r="500" spans="1:50" ht="20.100000000000001" customHeight="1" x14ac:dyDescent="0.25">
      <c r="A500" s="61" t="s">
        <v>523</v>
      </c>
      <c r="B500" s="113" t="s">
        <v>1112</v>
      </c>
      <c r="C500" s="62" t="s">
        <v>53</v>
      </c>
      <c r="D500" s="107" t="s">
        <v>1217</v>
      </c>
      <c r="E500" s="108" t="s">
        <v>1217</v>
      </c>
      <c r="F500" s="63">
        <v>1027</v>
      </c>
      <c r="G500" s="111" t="str">
        <f>VLOOKUP(Tabelle132[[#This Row],[CC
(FIBU)]],INDEX!D:E,2,FALSE)</f>
        <v>Abteilung 44</v>
      </c>
      <c r="H500" s="117" t="s">
        <v>1284</v>
      </c>
      <c r="I500" s="64" t="s">
        <v>54</v>
      </c>
      <c r="J500" s="72">
        <v>43891</v>
      </c>
      <c r="K500" s="72"/>
      <c r="L500" s="73"/>
      <c r="M500" s="77">
        <v>2651</v>
      </c>
      <c r="N500" s="104" t="s">
        <v>2047</v>
      </c>
      <c r="O500" s="78">
        <v>43891</v>
      </c>
      <c r="P500" s="80"/>
      <c r="Q500" s="62" t="s">
        <v>55</v>
      </c>
      <c r="R500" s="5" t="str">
        <f ca="1">IF(Tabelle132[[#This Row],[STOPPED
ON]]&lt;&gt;"","STOPPED",IF(AND(Tabelle132[[#This Row],[ACT. VALID
TILL]]&lt;TODAY(),Tabelle132[[#This Row],[ACT. VALID
TILL]]&lt;&gt;""),"INACTIVE",IF(Tabelle132[[#This Row],[Employee]]="NN","RECRUITE",IF(Tabelle132[[#This Row],[ACT. VALID
FROM]]&gt;TODAY(),"INACTIVE","ACTIVE"))))</f>
        <v>ACTIVE</v>
      </c>
      <c r="S500" s="85"/>
      <c r="T500" s="85"/>
      <c r="U500" s="11">
        <f>COUNTIFS(Tabelle2[Function-
No.],Tabelle132[[#This Row],[FUNC.-NO]],Tabelle2[Pers-
No.],Tabelle132[[#This Row],[P-No.]])</f>
        <v>0</v>
      </c>
      <c r="V500" s="89">
        <v>39</v>
      </c>
      <c r="W500" s="11">
        <f>IF(Tabelle132[[#This Row],[WAZ2]]&gt;39,1,Tabelle132[[#This Row],[WAZ2]]/39)/IF(Tabelle132[[#This Row],[SPLIT]]="YES",2,1)</f>
        <v>1</v>
      </c>
      <c r="X500" s="93">
        <v>5132</v>
      </c>
      <c r="Y50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00" s="21" cm="1">
        <f t="array" ref="Z50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5132</v>
      </c>
      <c r="AA50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00" s="21" cm="1">
        <f t="array" ref="AB50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5132</v>
      </c>
      <c r="AC50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00" s="21" cm="1">
        <f t="array" ref="AD50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5132</v>
      </c>
      <c r="AE50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00" s="21" cm="1">
        <f t="array" ref="AF50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5132</v>
      </c>
      <c r="AG50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00" s="21" cm="1">
        <f t="array" ref="AH50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5132</v>
      </c>
      <c r="AI50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00" s="21" cm="1">
        <f t="array" ref="AJ50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5132</v>
      </c>
      <c r="AK50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00" s="21" cm="1">
        <f t="array" ref="AL50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5132</v>
      </c>
      <c r="AM50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00" s="21" cm="1">
        <f t="array" ref="AN50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5132</v>
      </c>
      <c r="AO50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00" s="21" cm="1">
        <f t="array" ref="AP50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5132</v>
      </c>
      <c r="AQ50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00" s="21" cm="1">
        <f t="array" ref="AR50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5132</v>
      </c>
      <c r="AS50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00" s="21" cm="1">
        <f t="array" ref="AT50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5132</v>
      </c>
      <c r="AU50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00" s="21" cm="1">
        <f t="array" ref="AV50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5132</v>
      </c>
      <c r="AW50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00" s="41">
        <f>SUMIFS(Tabelle132[[#This Row],[FTE 01]:[SAL 12]],Tabelle132[[#Headers],[FTE 01]:[SAL 12]],"*" &amp; "SAL" &amp;"*")</f>
        <v>61584</v>
      </c>
    </row>
    <row r="501" spans="1:50" ht="20.100000000000001" customHeight="1" x14ac:dyDescent="0.25">
      <c r="A501" s="61" t="s">
        <v>536</v>
      </c>
      <c r="B501" s="113" t="s">
        <v>963</v>
      </c>
      <c r="C501" s="62" t="s">
        <v>53</v>
      </c>
      <c r="D501" s="107" t="s">
        <v>1217</v>
      </c>
      <c r="E501" s="108" t="s">
        <v>1217</v>
      </c>
      <c r="F501" s="63">
        <v>1028</v>
      </c>
      <c r="G501" s="111" t="str">
        <f>VLOOKUP(Tabelle132[[#This Row],[CC
(FIBU)]],INDEX!D:E,2,FALSE)</f>
        <v>Abteilung 45</v>
      </c>
      <c r="H501" s="117" t="s">
        <v>1317</v>
      </c>
      <c r="I501" s="64" t="s">
        <v>54</v>
      </c>
      <c r="J501" s="72">
        <v>37073</v>
      </c>
      <c r="K501" s="72"/>
      <c r="L501" s="73"/>
      <c r="M501" s="77">
        <v>2081</v>
      </c>
      <c r="N501" s="104" t="s">
        <v>1477</v>
      </c>
      <c r="O501" s="78">
        <v>37073</v>
      </c>
      <c r="P501" s="80"/>
      <c r="Q501" s="62" t="s">
        <v>55</v>
      </c>
      <c r="R501" s="5" t="str">
        <f ca="1">IF(Tabelle132[[#This Row],[STOPPED
ON]]&lt;&gt;"","STOPPED",IF(AND(Tabelle132[[#This Row],[ACT. VALID
TILL]]&lt;TODAY(),Tabelle132[[#This Row],[ACT. VALID
TILL]]&lt;&gt;""),"INACTIVE",IF(Tabelle132[[#This Row],[Employee]]="NN","RECRUITE",IF(Tabelle132[[#This Row],[ACT. VALID
FROM]]&gt;TODAY(),"INACTIVE","ACTIVE"))))</f>
        <v>ACTIVE</v>
      </c>
      <c r="S501" s="85"/>
      <c r="T501" s="85"/>
      <c r="U501" s="11">
        <f>COUNTIFS(Tabelle2[Function-
No.],Tabelle132[[#This Row],[FUNC.-NO]],Tabelle2[Pers-
No.],Tabelle132[[#This Row],[P-No.]])</f>
        <v>0</v>
      </c>
      <c r="V501" s="89">
        <v>39</v>
      </c>
      <c r="W501" s="11">
        <f>IF(Tabelle132[[#This Row],[WAZ2]]&gt;39,1,Tabelle132[[#This Row],[WAZ2]]/39)/IF(Tabelle132[[#This Row],[SPLIT]]="YES",2,1)</f>
        <v>1</v>
      </c>
      <c r="X501" s="93">
        <v>5403</v>
      </c>
      <c r="Y50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01" s="21" cm="1">
        <f t="array" ref="Z50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5403</v>
      </c>
      <c r="AA50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01" s="21" cm="1">
        <f t="array" ref="AB50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5403</v>
      </c>
      <c r="AC50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01" s="21" cm="1">
        <f t="array" ref="AD50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5403</v>
      </c>
      <c r="AE50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01" s="21" cm="1">
        <f t="array" ref="AF50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5403</v>
      </c>
      <c r="AG50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01" s="21" cm="1">
        <f t="array" ref="AH50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5403</v>
      </c>
      <c r="AI50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01" s="21" cm="1">
        <f t="array" ref="AJ50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5403</v>
      </c>
      <c r="AK50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01" s="21" cm="1">
        <f t="array" ref="AL50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5403</v>
      </c>
      <c r="AM50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01" s="21" cm="1">
        <f t="array" ref="AN50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5403</v>
      </c>
      <c r="AO50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01" s="21" cm="1">
        <f t="array" ref="AP50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5403</v>
      </c>
      <c r="AQ50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01" s="21" cm="1">
        <f t="array" ref="AR50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5403</v>
      </c>
      <c r="AS50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01" s="21" cm="1">
        <f t="array" ref="AT50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5403</v>
      </c>
      <c r="AU50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01" s="21" cm="1">
        <f t="array" ref="AV50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5403</v>
      </c>
      <c r="AW50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01" s="41">
        <f>SUMIFS(Tabelle132[[#This Row],[FTE 01]:[SAL 12]],Tabelle132[[#Headers],[FTE 01]:[SAL 12]],"*" &amp; "SAL" &amp;"*")</f>
        <v>64836</v>
      </c>
    </row>
    <row r="502" spans="1:50" ht="20.100000000000001" customHeight="1" x14ac:dyDescent="0.25">
      <c r="A502" s="61" t="s">
        <v>529</v>
      </c>
      <c r="B502" s="113" t="s">
        <v>963</v>
      </c>
      <c r="C502" s="62" t="s">
        <v>53</v>
      </c>
      <c r="D502" s="107" t="s">
        <v>1217</v>
      </c>
      <c r="E502" s="108" t="s">
        <v>1217</v>
      </c>
      <c r="F502" s="63">
        <v>1028</v>
      </c>
      <c r="G502" s="111" t="str">
        <f>VLOOKUP(Tabelle132[[#This Row],[CC
(FIBU)]],INDEX!D:E,2,FALSE)</f>
        <v>Abteilung 45</v>
      </c>
      <c r="H502" s="117" t="s">
        <v>1317</v>
      </c>
      <c r="I502" s="64" t="s">
        <v>54</v>
      </c>
      <c r="J502" s="72">
        <v>37987</v>
      </c>
      <c r="K502" s="72"/>
      <c r="L502" s="73"/>
      <c r="M502" s="77">
        <v>2102</v>
      </c>
      <c r="N502" s="104" t="s">
        <v>1498</v>
      </c>
      <c r="O502" s="78">
        <v>37987</v>
      </c>
      <c r="P502" s="80"/>
      <c r="Q502" s="62" t="s">
        <v>55</v>
      </c>
      <c r="R502" s="5" t="str">
        <f ca="1">IF(Tabelle132[[#This Row],[STOPPED
ON]]&lt;&gt;"","STOPPED",IF(AND(Tabelle132[[#This Row],[ACT. VALID
TILL]]&lt;TODAY(),Tabelle132[[#This Row],[ACT. VALID
TILL]]&lt;&gt;""),"INACTIVE",IF(Tabelle132[[#This Row],[Employee]]="NN","RECRUITE",IF(Tabelle132[[#This Row],[ACT. VALID
FROM]]&gt;TODAY(),"INACTIVE","ACTIVE"))))</f>
        <v>ACTIVE</v>
      </c>
      <c r="S502" s="85"/>
      <c r="T502" s="85"/>
      <c r="U502" s="11">
        <f>COUNTIFS(Tabelle2[Function-
No.],Tabelle132[[#This Row],[FUNC.-NO]],Tabelle2[Pers-
No.],Tabelle132[[#This Row],[P-No.]])</f>
        <v>0</v>
      </c>
      <c r="V502" s="89">
        <v>39</v>
      </c>
      <c r="W502" s="11">
        <f>IF(Tabelle132[[#This Row],[WAZ2]]&gt;39,1,Tabelle132[[#This Row],[WAZ2]]/39)/IF(Tabelle132[[#This Row],[SPLIT]]="YES",2,1)</f>
        <v>1</v>
      </c>
      <c r="X502" s="93">
        <v>5277</v>
      </c>
      <c r="Y50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02" s="21" cm="1">
        <f t="array" ref="Z50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5277</v>
      </c>
      <c r="AA50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02" s="21" cm="1">
        <f t="array" ref="AB50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5277</v>
      </c>
      <c r="AC50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02" s="21" cm="1">
        <f t="array" ref="AD50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5277</v>
      </c>
      <c r="AE50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02" s="21" cm="1">
        <f t="array" ref="AF50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5277</v>
      </c>
      <c r="AG50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02" s="21" cm="1">
        <f t="array" ref="AH50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5277</v>
      </c>
      <c r="AI50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02" s="21" cm="1">
        <f t="array" ref="AJ50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5277</v>
      </c>
      <c r="AK50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02" s="21" cm="1">
        <f t="array" ref="AL50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5277</v>
      </c>
      <c r="AM50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02" s="21" cm="1">
        <f t="array" ref="AN50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5277</v>
      </c>
      <c r="AO50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02" s="21" cm="1">
        <f t="array" ref="AP50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5277</v>
      </c>
      <c r="AQ50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02" s="21" cm="1">
        <f t="array" ref="AR50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5277</v>
      </c>
      <c r="AS50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02" s="21" cm="1">
        <f t="array" ref="AT50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5277</v>
      </c>
      <c r="AU50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02" s="21" cm="1">
        <f t="array" ref="AV50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5277</v>
      </c>
      <c r="AW50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02" s="41">
        <f>SUMIFS(Tabelle132[[#This Row],[FTE 01]:[SAL 12]],Tabelle132[[#Headers],[FTE 01]:[SAL 12]],"*" &amp; "SAL" &amp;"*")</f>
        <v>63324</v>
      </c>
    </row>
    <row r="503" spans="1:50" ht="20.100000000000001" customHeight="1" x14ac:dyDescent="0.25">
      <c r="A503" s="61" t="s">
        <v>537</v>
      </c>
      <c r="B503" s="113" t="s">
        <v>963</v>
      </c>
      <c r="C503" s="62" t="s">
        <v>53</v>
      </c>
      <c r="D503" s="107" t="s">
        <v>1217</v>
      </c>
      <c r="E503" s="108" t="s">
        <v>1217</v>
      </c>
      <c r="F503" s="63">
        <v>1028</v>
      </c>
      <c r="G503" s="111" t="str">
        <f>VLOOKUP(Tabelle132[[#This Row],[CC
(FIBU)]],INDEX!D:E,2,FALSE)</f>
        <v>Abteilung 45</v>
      </c>
      <c r="H503" s="117" t="s">
        <v>1317</v>
      </c>
      <c r="I503" s="64" t="s">
        <v>54</v>
      </c>
      <c r="J503" s="72">
        <v>38899</v>
      </c>
      <c r="K503" s="72"/>
      <c r="L503" s="73"/>
      <c r="M503" s="77">
        <v>2121</v>
      </c>
      <c r="N503" s="104" t="s">
        <v>1517</v>
      </c>
      <c r="O503" s="78">
        <v>38899</v>
      </c>
      <c r="P503" s="80"/>
      <c r="Q503" s="62" t="s">
        <v>55</v>
      </c>
      <c r="R503" s="5" t="str">
        <f ca="1">IF(Tabelle132[[#This Row],[STOPPED
ON]]&lt;&gt;"","STOPPED",IF(AND(Tabelle132[[#This Row],[ACT. VALID
TILL]]&lt;TODAY(),Tabelle132[[#This Row],[ACT. VALID
TILL]]&lt;&gt;""),"INACTIVE",IF(Tabelle132[[#This Row],[Employee]]="NN","RECRUITE",IF(Tabelle132[[#This Row],[ACT. VALID
FROM]]&gt;TODAY(),"INACTIVE","ACTIVE"))))</f>
        <v>ACTIVE</v>
      </c>
      <c r="S503" s="85"/>
      <c r="T503" s="85"/>
      <c r="U503" s="11">
        <f>COUNTIFS(Tabelle2[Function-
No.],Tabelle132[[#This Row],[FUNC.-NO]],Tabelle2[Pers-
No.],Tabelle132[[#This Row],[P-No.]])</f>
        <v>0</v>
      </c>
      <c r="V503" s="89">
        <v>39</v>
      </c>
      <c r="W503" s="11">
        <f>IF(Tabelle132[[#This Row],[WAZ2]]&gt;39,1,Tabelle132[[#This Row],[WAZ2]]/39)/IF(Tabelle132[[#This Row],[SPLIT]]="YES",2,1)</f>
        <v>1</v>
      </c>
      <c r="X503" s="93">
        <v>5296</v>
      </c>
      <c r="Y50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03" s="21" cm="1">
        <f t="array" ref="Z50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5296</v>
      </c>
      <c r="AA50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03" s="21" cm="1">
        <f t="array" ref="AB50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5296</v>
      </c>
      <c r="AC50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03" s="21" cm="1">
        <f t="array" ref="AD50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5296</v>
      </c>
      <c r="AE50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03" s="21" cm="1">
        <f t="array" ref="AF50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5296</v>
      </c>
      <c r="AG50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03" s="21" cm="1">
        <f t="array" ref="AH50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5296</v>
      </c>
      <c r="AI50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03" s="21" cm="1">
        <f t="array" ref="AJ50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5296</v>
      </c>
      <c r="AK50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03" s="21" cm="1">
        <f t="array" ref="AL50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5296</v>
      </c>
      <c r="AM50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03" s="21" cm="1">
        <f t="array" ref="AN50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5296</v>
      </c>
      <c r="AO50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03" s="21" cm="1">
        <f t="array" ref="AP50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5296</v>
      </c>
      <c r="AQ50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03" s="21" cm="1">
        <f t="array" ref="AR50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5296</v>
      </c>
      <c r="AS50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03" s="21" cm="1">
        <f t="array" ref="AT50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5296</v>
      </c>
      <c r="AU50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03" s="21" cm="1">
        <f t="array" ref="AV50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5296</v>
      </c>
      <c r="AW50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03" s="41">
        <f>SUMIFS(Tabelle132[[#This Row],[FTE 01]:[SAL 12]],Tabelle132[[#Headers],[FTE 01]:[SAL 12]],"*" &amp; "SAL" &amp;"*")</f>
        <v>63552</v>
      </c>
    </row>
    <row r="504" spans="1:50" ht="20.100000000000001" customHeight="1" x14ac:dyDescent="0.25">
      <c r="A504" s="61" t="s">
        <v>528</v>
      </c>
      <c r="B504" s="113" t="s">
        <v>963</v>
      </c>
      <c r="C504" s="62" t="s">
        <v>53</v>
      </c>
      <c r="D504" s="107" t="s">
        <v>1217</v>
      </c>
      <c r="E504" s="108" t="s">
        <v>1217</v>
      </c>
      <c r="F504" s="63">
        <v>1028</v>
      </c>
      <c r="G504" s="111" t="str">
        <f>VLOOKUP(Tabelle132[[#This Row],[CC
(FIBU)]],INDEX!D:E,2,FALSE)</f>
        <v>Abteilung 45</v>
      </c>
      <c r="H504" s="117" t="s">
        <v>1317</v>
      </c>
      <c r="I504" s="64" t="s">
        <v>54</v>
      </c>
      <c r="J504" s="72">
        <v>39114</v>
      </c>
      <c r="K504" s="72"/>
      <c r="L504" s="73"/>
      <c r="M504" s="77">
        <v>2130</v>
      </c>
      <c r="N504" s="104" t="s">
        <v>1526</v>
      </c>
      <c r="O504" s="78">
        <v>39114</v>
      </c>
      <c r="P504" s="80"/>
      <c r="Q504" s="62" t="s">
        <v>55</v>
      </c>
      <c r="R504" s="5" t="str">
        <f ca="1">IF(Tabelle132[[#This Row],[STOPPED
ON]]&lt;&gt;"","STOPPED",IF(AND(Tabelle132[[#This Row],[ACT. VALID
TILL]]&lt;TODAY(),Tabelle132[[#This Row],[ACT. VALID
TILL]]&lt;&gt;""),"INACTIVE",IF(Tabelle132[[#This Row],[Employee]]="NN","RECRUITE",IF(Tabelle132[[#This Row],[ACT. VALID
FROM]]&gt;TODAY(),"INACTIVE","ACTIVE"))))</f>
        <v>ACTIVE</v>
      </c>
      <c r="S504" s="85"/>
      <c r="T504" s="85"/>
      <c r="U504" s="11">
        <f>COUNTIFS(Tabelle2[Function-
No.],Tabelle132[[#This Row],[FUNC.-NO]],Tabelle2[Pers-
No.],Tabelle132[[#This Row],[P-No.]])</f>
        <v>0</v>
      </c>
      <c r="V504" s="89">
        <v>39</v>
      </c>
      <c r="W504" s="11">
        <f>IF(Tabelle132[[#This Row],[WAZ2]]&gt;39,1,Tabelle132[[#This Row],[WAZ2]]/39)/IF(Tabelle132[[#This Row],[SPLIT]]="YES",2,1)</f>
        <v>1</v>
      </c>
      <c r="X504" s="93">
        <v>5342</v>
      </c>
      <c r="Y50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04" s="21" cm="1">
        <f t="array" ref="Z50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5342</v>
      </c>
      <c r="AA50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04" s="21" cm="1">
        <f t="array" ref="AB50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5342</v>
      </c>
      <c r="AC50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04" s="21" cm="1">
        <f t="array" ref="AD50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5342</v>
      </c>
      <c r="AE50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04" s="21" cm="1">
        <f t="array" ref="AF50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5342</v>
      </c>
      <c r="AG50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04" s="21" cm="1">
        <f t="array" ref="AH50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5342</v>
      </c>
      <c r="AI50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04" s="21" cm="1">
        <f t="array" ref="AJ50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5342</v>
      </c>
      <c r="AK50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04" s="21" cm="1">
        <f t="array" ref="AL50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5342</v>
      </c>
      <c r="AM50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04" s="21" cm="1">
        <f t="array" ref="AN50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5342</v>
      </c>
      <c r="AO50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04" s="21" cm="1">
        <f t="array" ref="AP50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5342</v>
      </c>
      <c r="AQ50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04" s="21" cm="1">
        <f t="array" ref="AR50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5342</v>
      </c>
      <c r="AS50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04" s="21" cm="1">
        <f t="array" ref="AT50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5342</v>
      </c>
      <c r="AU50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04" s="21" cm="1">
        <f t="array" ref="AV50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5342</v>
      </c>
      <c r="AW50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04" s="41">
        <f>SUMIFS(Tabelle132[[#This Row],[FTE 01]:[SAL 12]],Tabelle132[[#Headers],[FTE 01]:[SAL 12]],"*" &amp; "SAL" &amp;"*")</f>
        <v>64104</v>
      </c>
    </row>
    <row r="505" spans="1:50" ht="20.100000000000001" customHeight="1" x14ac:dyDescent="0.25">
      <c r="A505" s="61" t="s">
        <v>530</v>
      </c>
      <c r="B505" s="113" t="s">
        <v>963</v>
      </c>
      <c r="C505" s="62" t="s">
        <v>53</v>
      </c>
      <c r="D505" s="107" t="s">
        <v>1217</v>
      </c>
      <c r="E505" s="108" t="s">
        <v>1217</v>
      </c>
      <c r="F505" s="63">
        <v>1028</v>
      </c>
      <c r="G505" s="111" t="str">
        <f>VLOOKUP(Tabelle132[[#This Row],[CC
(FIBU)]],INDEX!D:E,2,FALSE)</f>
        <v>Abteilung 45</v>
      </c>
      <c r="H505" s="117" t="s">
        <v>1317</v>
      </c>
      <c r="I505" s="64" t="s">
        <v>54</v>
      </c>
      <c r="J505" s="72">
        <v>40544</v>
      </c>
      <c r="K505" s="72"/>
      <c r="L505" s="73"/>
      <c r="M505" s="77">
        <v>2171</v>
      </c>
      <c r="N505" s="104" t="s">
        <v>1567</v>
      </c>
      <c r="O505" s="78">
        <v>40544</v>
      </c>
      <c r="P505" s="80"/>
      <c r="Q505" s="62" t="s">
        <v>55</v>
      </c>
      <c r="R505" s="5" t="str">
        <f ca="1">IF(Tabelle132[[#This Row],[STOPPED
ON]]&lt;&gt;"","STOPPED",IF(AND(Tabelle132[[#This Row],[ACT. VALID
TILL]]&lt;TODAY(),Tabelle132[[#This Row],[ACT. VALID
TILL]]&lt;&gt;""),"INACTIVE",IF(Tabelle132[[#This Row],[Employee]]="NN","RECRUITE",IF(Tabelle132[[#This Row],[ACT. VALID
FROM]]&gt;TODAY(),"INACTIVE","ACTIVE"))))</f>
        <v>ACTIVE</v>
      </c>
      <c r="S505" s="85"/>
      <c r="T505" s="85"/>
      <c r="U505" s="11">
        <f>COUNTIFS(Tabelle2[Function-
No.],Tabelle132[[#This Row],[FUNC.-NO]],Tabelle2[Pers-
No.],Tabelle132[[#This Row],[P-No.]])</f>
        <v>0</v>
      </c>
      <c r="V505" s="89">
        <v>39</v>
      </c>
      <c r="W505" s="11">
        <f>IF(Tabelle132[[#This Row],[WAZ2]]&gt;39,1,Tabelle132[[#This Row],[WAZ2]]/39)/IF(Tabelle132[[#This Row],[SPLIT]]="YES",2,1)</f>
        <v>1</v>
      </c>
      <c r="X505" s="93">
        <v>5323</v>
      </c>
      <c r="Y50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05" s="21" cm="1">
        <f t="array" ref="Z50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5323</v>
      </c>
      <c r="AA50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05" s="21" cm="1">
        <f t="array" ref="AB50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5323</v>
      </c>
      <c r="AC50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05" s="21" cm="1">
        <f t="array" ref="AD50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5323</v>
      </c>
      <c r="AE50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05" s="21" cm="1">
        <f t="array" ref="AF50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5323</v>
      </c>
      <c r="AG50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05" s="21" cm="1">
        <f t="array" ref="AH50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5323</v>
      </c>
      <c r="AI50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05" s="21" cm="1">
        <f t="array" ref="AJ50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5323</v>
      </c>
      <c r="AK50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05" s="21" cm="1">
        <f t="array" ref="AL50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5323</v>
      </c>
      <c r="AM50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05" s="21" cm="1">
        <f t="array" ref="AN50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5323</v>
      </c>
      <c r="AO50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05" s="21" cm="1">
        <f t="array" ref="AP50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5323</v>
      </c>
      <c r="AQ50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05" s="21" cm="1">
        <f t="array" ref="AR50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5323</v>
      </c>
      <c r="AS50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05" s="21" cm="1">
        <f t="array" ref="AT50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5323</v>
      </c>
      <c r="AU50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05" s="21" cm="1">
        <f t="array" ref="AV50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5323</v>
      </c>
      <c r="AW50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05" s="41">
        <f>SUMIFS(Tabelle132[[#This Row],[FTE 01]:[SAL 12]],Tabelle132[[#Headers],[FTE 01]:[SAL 12]],"*" &amp; "SAL" &amp;"*")</f>
        <v>63876</v>
      </c>
    </row>
    <row r="506" spans="1:50" ht="20.100000000000001" customHeight="1" x14ac:dyDescent="0.25">
      <c r="A506" s="61" t="s">
        <v>535</v>
      </c>
      <c r="B506" s="113" t="s">
        <v>963</v>
      </c>
      <c r="C506" s="62" t="s">
        <v>53</v>
      </c>
      <c r="D506" s="107" t="s">
        <v>1217</v>
      </c>
      <c r="E506" s="108" t="s">
        <v>1217</v>
      </c>
      <c r="F506" s="63">
        <v>1028</v>
      </c>
      <c r="G506" s="111" t="str">
        <f>VLOOKUP(Tabelle132[[#This Row],[CC
(FIBU)]],INDEX!D:E,2,FALSE)</f>
        <v>Abteilung 45</v>
      </c>
      <c r="H506" s="117" t="s">
        <v>1317</v>
      </c>
      <c r="I506" s="64" t="s">
        <v>54</v>
      </c>
      <c r="J506" s="72">
        <v>41791</v>
      </c>
      <c r="K506" s="72">
        <v>44408</v>
      </c>
      <c r="L506" s="73"/>
      <c r="M506" s="77">
        <v>2258</v>
      </c>
      <c r="N506" s="104" t="s">
        <v>1654</v>
      </c>
      <c r="O506" s="78">
        <v>41791</v>
      </c>
      <c r="P506" s="80">
        <v>44408</v>
      </c>
      <c r="Q506" s="62" t="s">
        <v>55</v>
      </c>
      <c r="R506" s="5" t="str">
        <f ca="1">IF(Tabelle132[[#This Row],[STOPPED
ON]]&lt;&gt;"","STOPPED",IF(AND(Tabelle132[[#This Row],[ACT. VALID
TILL]]&lt;TODAY(),Tabelle132[[#This Row],[ACT. VALID
TILL]]&lt;&gt;""),"INACTIVE",IF(Tabelle132[[#This Row],[Employee]]="NN","RECRUITE",IF(Tabelle132[[#This Row],[ACT. VALID
FROM]]&gt;TODAY(),"INACTIVE","ACTIVE"))))</f>
        <v>ACTIVE</v>
      </c>
      <c r="S506" s="85"/>
      <c r="T506" s="85"/>
      <c r="U506" s="11">
        <f>COUNTIFS(Tabelle2[Function-
No.],Tabelle132[[#This Row],[FUNC.-NO]],Tabelle2[Pers-
No.],Tabelle132[[#This Row],[P-No.]])</f>
        <v>0</v>
      </c>
      <c r="V506" s="89">
        <v>39</v>
      </c>
      <c r="W506" s="11">
        <f>IF(Tabelle132[[#This Row],[WAZ2]]&gt;39,1,Tabelle132[[#This Row],[WAZ2]]/39)/IF(Tabelle132[[#This Row],[SPLIT]]="YES",2,1)</f>
        <v>1</v>
      </c>
      <c r="X506" s="93">
        <v>5190</v>
      </c>
      <c r="Y50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06" s="21" cm="1">
        <f t="array" ref="Z50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5190</v>
      </c>
      <c r="AA50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06" s="21" cm="1">
        <f t="array" ref="AB50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5190</v>
      </c>
      <c r="AC50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06" s="21" cm="1">
        <f t="array" ref="AD50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5190</v>
      </c>
      <c r="AE50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06" s="21" cm="1">
        <f t="array" ref="AF50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5190</v>
      </c>
      <c r="AG50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506" s="21" cm="1">
        <f t="array" ref="AH50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50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506" s="21" cm="1">
        <f t="array" ref="AJ50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50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506" s="21" cm="1">
        <f t="array" ref="AL50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50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506" s="21" cm="1">
        <f t="array" ref="AN50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50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506" s="21" cm="1">
        <f t="array" ref="AP50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50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506" s="21" cm="1">
        <f t="array" ref="AR50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50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506" s="21" cm="1">
        <f t="array" ref="AT50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50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06" s="21" cm="1">
        <f t="array" ref="AV50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0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06" s="41">
        <f>SUMIFS(Tabelle132[[#This Row],[FTE 01]:[SAL 12]],Tabelle132[[#Headers],[FTE 01]:[SAL 12]],"*" &amp; "SAL" &amp;"*")</f>
        <v>20760</v>
      </c>
    </row>
    <row r="507" spans="1:50" ht="20.100000000000001" customHeight="1" x14ac:dyDescent="0.25">
      <c r="A507" s="61" t="s">
        <v>531</v>
      </c>
      <c r="B507" s="113" t="s">
        <v>963</v>
      </c>
      <c r="C507" s="62" t="s">
        <v>53</v>
      </c>
      <c r="D507" s="107" t="s">
        <v>1217</v>
      </c>
      <c r="E507" s="108" t="s">
        <v>1217</v>
      </c>
      <c r="F507" s="63">
        <v>1028</v>
      </c>
      <c r="G507" s="111" t="str">
        <f>VLOOKUP(Tabelle132[[#This Row],[CC
(FIBU)]],INDEX!D:E,2,FALSE)</f>
        <v>Abteilung 45</v>
      </c>
      <c r="H507" s="117" t="s">
        <v>1317</v>
      </c>
      <c r="I507" s="64" t="s">
        <v>54</v>
      </c>
      <c r="J507" s="72">
        <v>42125</v>
      </c>
      <c r="K507" s="72"/>
      <c r="L507" s="73"/>
      <c r="M507" s="77">
        <v>2296</v>
      </c>
      <c r="N507" s="104" t="s">
        <v>1692</v>
      </c>
      <c r="O507" s="78">
        <v>42125</v>
      </c>
      <c r="P507" s="80"/>
      <c r="Q507" s="62" t="s">
        <v>55</v>
      </c>
      <c r="R507" s="5" t="str">
        <f ca="1">IF(Tabelle132[[#This Row],[STOPPED
ON]]&lt;&gt;"","STOPPED",IF(AND(Tabelle132[[#This Row],[ACT. VALID
TILL]]&lt;TODAY(),Tabelle132[[#This Row],[ACT. VALID
TILL]]&lt;&gt;""),"INACTIVE",IF(Tabelle132[[#This Row],[Employee]]="NN","RECRUITE",IF(Tabelle132[[#This Row],[ACT. VALID
FROM]]&gt;TODAY(),"INACTIVE","ACTIVE"))))</f>
        <v>ACTIVE</v>
      </c>
      <c r="S507" s="85"/>
      <c r="T507" s="85"/>
      <c r="U507" s="11">
        <f>COUNTIFS(Tabelle2[Function-
No.],Tabelle132[[#This Row],[FUNC.-NO]],Tabelle2[Pers-
No.],Tabelle132[[#This Row],[P-No.]])</f>
        <v>0</v>
      </c>
      <c r="V507" s="89">
        <v>39</v>
      </c>
      <c r="W507" s="11">
        <f>IF(Tabelle132[[#This Row],[WAZ2]]&gt;39,1,Tabelle132[[#This Row],[WAZ2]]/39)/IF(Tabelle132[[#This Row],[SPLIT]]="YES",2,1)</f>
        <v>1</v>
      </c>
      <c r="X507" s="93">
        <v>5262</v>
      </c>
      <c r="Y50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07" s="21" cm="1">
        <f t="array" ref="Z50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5262</v>
      </c>
      <c r="AA50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07" s="21" cm="1">
        <f t="array" ref="AB50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5262</v>
      </c>
      <c r="AC50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07" s="21" cm="1">
        <f t="array" ref="AD50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5262</v>
      </c>
      <c r="AE50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07" s="21" cm="1">
        <f t="array" ref="AF50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5262</v>
      </c>
      <c r="AG50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07" s="21" cm="1">
        <f t="array" ref="AH50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5262</v>
      </c>
      <c r="AI50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07" s="21" cm="1">
        <f t="array" ref="AJ50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5262</v>
      </c>
      <c r="AK50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07" s="21" cm="1">
        <f t="array" ref="AL50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5262</v>
      </c>
      <c r="AM50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07" s="21" cm="1">
        <f t="array" ref="AN50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5262</v>
      </c>
      <c r="AO50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07" s="21" cm="1">
        <f t="array" ref="AP50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5262</v>
      </c>
      <c r="AQ50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07" s="21" cm="1">
        <f t="array" ref="AR50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5262</v>
      </c>
      <c r="AS50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07" s="21" cm="1">
        <f t="array" ref="AT50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5262</v>
      </c>
      <c r="AU50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07" s="21" cm="1">
        <f t="array" ref="AV50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5262</v>
      </c>
      <c r="AW50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07" s="41">
        <f>SUMIFS(Tabelle132[[#This Row],[FTE 01]:[SAL 12]],Tabelle132[[#Headers],[FTE 01]:[SAL 12]],"*" &amp; "SAL" &amp;"*")</f>
        <v>63144</v>
      </c>
    </row>
    <row r="508" spans="1:50" ht="20.100000000000001" customHeight="1" x14ac:dyDescent="0.25">
      <c r="A508" s="61" t="s">
        <v>538</v>
      </c>
      <c r="B508" s="113" t="s">
        <v>963</v>
      </c>
      <c r="C508" s="62" t="s">
        <v>53</v>
      </c>
      <c r="D508" s="107" t="s">
        <v>1217</v>
      </c>
      <c r="E508" s="108" t="s">
        <v>1217</v>
      </c>
      <c r="F508" s="63">
        <v>1028</v>
      </c>
      <c r="G508" s="111" t="str">
        <f>VLOOKUP(Tabelle132[[#This Row],[CC
(FIBU)]],INDEX!D:E,2,FALSE)</f>
        <v>Abteilung 45</v>
      </c>
      <c r="H508" s="117" t="s">
        <v>1317</v>
      </c>
      <c r="I508" s="64" t="s">
        <v>54</v>
      </c>
      <c r="J508" s="72">
        <v>42491</v>
      </c>
      <c r="K508" s="72"/>
      <c r="L508" s="73"/>
      <c r="M508" s="77">
        <v>2344</v>
      </c>
      <c r="N508" s="104" t="s">
        <v>1740</v>
      </c>
      <c r="O508" s="78">
        <v>42491</v>
      </c>
      <c r="P508" s="80"/>
      <c r="Q508" s="62" t="s">
        <v>55</v>
      </c>
      <c r="R508" s="5" t="str">
        <f ca="1">IF(Tabelle132[[#This Row],[STOPPED
ON]]&lt;&gt;"","STOPPED",IF(AND(Tabelle132[[#This Row],[ACT. VALID
TILL]]&lt;TODAY(),Tabelle132[[#This Row],[ACT. VALID
TILL]]&lt;&gt;""),"INACTIVE",IF(Tabelle132[[#This Row],[Employee]]="NN","RECRUITE",IF(Tabelle132[[#This Row],[ACT. VALID
FROM]]&gt;TODAY(),"INACTIVE","ACTIVE"))))</f>
        <v>ACTIVE</v>
      </c>
      <c r="S508" s="85"/>
      <c r="T508" s="85"/>
      <c r="U508" s="11">
        <f>COUNTIFS(Tabelle2[Function-
No.],Tabelle132[[#This Row],[FUNC.-NO]],Tabelle2[Pers-
No.],Tabelle132[[#This Row],[P-No.]])</f>
        <v>0</v>
      </c>
      <c r="V508" s="89">
        <v>39</v>
      </c>
      <c r="W508" s="11">
        <f>IF(Tabelle132[[#This Row],[WAZ2]]&gt;39,1,Tabelle132[[#This Row],[WAZ2]]/39)/IF(Tabelle132[[#This Row],[SPLIT]]="YES",2,1)</f>
        <v>1</v>
      </c>
      <c r="X508" s="93">
        <v>5205</v>
      </c>
      <c r="Y50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08" s="21" cm="1">
        <f t="array" ref="Z50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5205</v>
      </c>
      <c r="AA50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08" s="21" cm="1">
        <f t="array" ref="AB50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5205</v>
      </c>
      <c r="AC50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08" s="21" cm="1">
        <f t="array" ref="AD50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5205</v>
      </c>
      <c r="AE50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08" s="21" cm="1">
        <f t="array" ref="AF50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5205</v>
      </c>
      <c r="AG50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08" s="21" cm="1">
        <f t="array" ref="AH50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5205</v>
      </c>
      <c r="AI50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08" s="21" cm="1">
        <f t="array" ref="AJ50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5205</v>
      </c>
      <c r="AK50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08" s="21" cm="1">
        <f t="array" ref="AL50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5205</v>
      </c>
      <c r="AM50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08" s="21" cm="1">
        <f t="array" ref="AN50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5205</v>
      </c>
      <c r="AO50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08" s="21" cm="1">
        <f t="array" ref="AP50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5205</v>
      </c>
      <c r="AQ50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08" s="21" cm="1">
        <f t="array" ref="AR50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5205</v>
      </c>
      <c r="AS50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08" s="21" cm="1">
        <f t="array" ref="AT50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5205</v>
      </c>
      <c r="AU50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08" s="21" cm="1">
        <f t="array" ref="AV50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5205</v>
      </c>
      <c r="AW50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08" s="41">
        <f>SUMIFS(Tabelle132[[#This Row],[FTE 01]:[SAL 12]],Tabelle132[[#Headers],[FTE 01]:[SAL 12]],"*" &amp; "SAL" &amp;"*")</f>
        <v>62460</v>
      </c>
    </row>
    <row r="509" spans="1:50" ht="20.100000000000001" customHeight="1" x14ac:dyDescent="0.25">
      <c r="A509" s="61" t="s">
        <v>538</v>
      </c>
      <c r="B509" s="113" t="s">
        <v>963</v>
      </c>
      <c r="C509" s="62" t="s">
        <v>53</v>
      </c>
      <c r="D509" s="107" t="s">
        <v>1217</v>
      </c>
      <c r="E509" s="108" t="s">
        <v>1217</v>
      </c>
      <c r="F509" s="63">
        <v>1028</v>
      </c>
      <c r="G509" s="111" t="str">
        <f>VLOOKUP(Tabelle132[[#This Row],[CC
(FIBU)]],INDEX!D:E,2,FALSE)</f>
        <v>Abteilung 45</v>
      </c>
      <c r="H509" s="117" t="s">
        <v>1317</v>
      </c>
      <c r="I509" s="64" t="s">
        <v>54</v>
      </c>
      <c r="J509" s="72">
        <v>42614</v>
      </c>
      <c r="K509" s="72"/>
      <c r="L509" s="73"/>
      <c r="M509" s="77">
        <v>2363</v>
      </c>
      <c r="N509" s="104" t="s">
        <v>1759</v>
      </c>
      <c r="O509" s="78">
        <v>42614</v>
      </c>
      <c r="P509" s="80"/>
      <c r="Q509" s="62" t="s">
        <v>55</v>
      </c>
      <c r="R509" s="5" t="str">
        <f ca="1">IF(Tabelle132[[#This Row],[STOPPED
ON]]&lt;&gt;"","STOPPED",IF(AND(Tabelle132[[#This Row],[ACT. VALID
TILL]]&lt;TODAY(),Tabelle132[[#This Row],[ACT. VALID
TILL]]&lt;&gt;""),"INACTIVE",IF(Tabelle132[[#This Row],[Employee]]="NN","RECRUITE",IF(Tabelle132[[#This Row],[ACT. VALID
FROM]]&gt;TODAY(),"INACTIVE","ACTIVE"))))</f>
        <v>ACTIVE</v>
      </c>
      <c r="S509" s="85"/>
      <c r="T509" s="85"/>
      <c r="U509" s="11">
        <f>COUNTIFS(Tabelle2[Function-
No.],Tabelle132[[#This Row],[FUNC.-NO]],Tabelle2[Pers-
No.],Tabelle132[[#This Row],[P-No.]])</f>
        <v>0</v>
      </c>
      <c r="V509" s="89">
        <v>39</v>
      </c>
      <c r="W509" s="11">
        <f>IF(Tabelle132[[#This Row],[WAZ2]]&gt;39,1,Tabelle132[[#This Row],[WAZ2]]/39)/IF(Tabelle132[[#This Row],[SPLIT]]="YES",2,1)</f>
        <v>1</v>
      </c>
      <c r="X509" s="93">
        <v>5212</v>
      </c>
      <c r="Y50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09" s="21" cm="1">
        <f t="array" ref="Z50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5212</v>
      </c>
      <c r="AA50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09" s="21" cm="1">
        <f t="array" ref="AB50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5212</v>
      </c>
      <c r="AC50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09" s="21" cm="1">
        <f t="array" ref="AD50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5212</v>
      </c>
      <c r="AE50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09" s="21" cm="1">
        <f t="array" ref="AF50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5212</v>
      </c>
      <c r="AG50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09" s="21" cm="1">
        <f t="array" ref="AH50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5212</v>
      </c>
      <c r="AI50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09" s="21" cm="1">
        <f t="array" ref="AJ50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5212</v>
      </c>
      <c r="AK50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09" s="21" cm="1">
        <f t="array" ref="AL50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5212</v>
      </c>
      <c r="AM50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09" s="21" cm="1">
        <f t="array" ref="AN50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5212</v>
      </c>
      <c r="AO50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09" s="21" cm="1">
        <f t="array" ref="AP50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5212</v>
      </c>
      <c r="AQ50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09" s="21" cm="1">
        <f t="array" ref="AR50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5212</v>
      </c>
      <c r="AS50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09" s="21" cm="1">
        <f t="array" ref="AT50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5212</v>
      </c>
      <c r="AU50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09" s="21" cm="1">
        <f t="array" ref="AV50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5212</v>
      </c>
      <c r="AW50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09" s="41">
        <f>SUMIFS(Tabelle132[[#This Row],[FTE 01]:[SAL 12]],Tabelle132[[#Headers],[FTE 01]:[SAL 12]],"*" &amp; "SAL" &amp;"*")</f>
        <v>62544</v>
      </c>
    </row>
    <row r="510" spans="1:50" ht="20.100000000000001" customHeight="1" x14ac:dyDescent="0.25">
      <c r="A510" s="61" t="s">
        <v>538</v>
      </c>
      <c r="B510" s="113" t="s">
        <v>963</v>
      </c>
      <c r="C510" s="62" t="s">
        <v>53</v>
      </c>
      <c r="D510" s="107" t="s">
        <v>1217</v>
      </c>
      <c r="E510" s="108" t="s">
        <v>1217</v>
      </c>
      <c r="F510" s="63">
        <v>1028</v>
      </c>
      <c r="G510" s="111" t="str">
        <f>VLOOKUP(Tabelle132[[#This Row],[CC
(FIBU)]],INDEX!D:E,2,FALSE)</f>
        <v>Abteilung 45</v>
      </c>
      <c r="H510" s="117" t="s">
        <v>1317</v>
      </c>
      <c r="I510" s="64" t="s">
        <v>54</v>
      </c>
      <c r="J510" s="72">
        <v>42856</v>
      </c>
      <c r="K510" s="72"/>
      <c r="L510" s="73"/>
      <c r="M510" s="77">
        <v>2394</v>
      </c>
      <c r="N510" s="104" t="s">
        <v>1790</v>
      </c>
      <c r="O510" s="78">
        <v>42856</v>
      </c>
      <c r="P510" s="80"/>
      <c r="Q510" s="62" t="s">
        <v>55</v>
      </c>
      <c r="R510" s="5" t="str">
        <f ca="1">IF(Tabelle132[[#This Row],[STOPPED
ON]]&lt;&gt;"","STOPPED",IF(AND(Tabelle132[[#This Row],[ACT. VALID
TILL]]&lt;TODAY(),Tabelle132[[#This Row],[ACT. VALID
TILL]]&lt;&gt;""),"INACTIVE",IF(Tabelle132[[#This Row],[Employee]]="NN","RECRUITE",IF(Tabelle132[[#This Row],[ACT. VALID
FROM]]&gt;TODAY(),"INACTIVE","ACTIVE"))))</f>
        <v>ACTIVE</v>
      </c>
      <c r="S510" s="85"/>
      <c r="T510" s="85"/>
      <c r="U510" s="11">
        <f>COUNTIFS(Tabelle2[Function-
No.],Tabelle132[[#This Row],[FUNC.-NO]],Tabelle2[Pers-
No.],Tabelle132[[#This Row],[P-No.]])</f>
        <v>0</v>
      </c>
      <c r="V510" s="89">
        <v>39</v>
      </c>
      <c r="W510" s="11">
        <f>IF(Tabelle132[[#This Row],[WAZ2]]&gt;39,1,Tabelle132[[#This Row],[WAZ2]]/39)/IF(Tabelle132[[#This Row],[SPLIT]]="YES",2,1)</f>
        <v>1</v>
      </c>
      <c r="X510" s="93">
        <v>5251</v>
      </c>
      <c r="Y51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10" s="21" cm="1">
        <f t="array" ref="Z51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5251</v>
      </c>
      <c r="AA51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10" s="21" cm="1">
        <f t="array" ref="AB51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5251</v>
      </c>
      <c r="AC51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10" s="21" cm="1">
        <f t="array" ref="AD51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5251</v>
      </c>
      <c r="AE51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10" s="21" cm="1">
        <f t="array" ref="AF51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5251</v>
      </c>
      <c r="AG51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10" s="21" cm="1">
        <f t="array" ref="AH51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5251</v>
      </c>
      <c r="AI51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10" s="21" cm="1">
        <f t="array" ref="AJ51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5251</v>
      </c>
      <c r="AK51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10" s="21" cm="1">
        <f t="array" ref="AL51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5251</v>
      </c>
      <c r="AM51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10" s="21" cm="1">
        <f t="array" ref="AN51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5251</v>
      </c>
      <c r="AO51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10" s="21" cm="1">
        <f t="array" ref="AP51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5251</v>
      </c>
      <c r="AQ51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10" s="21" cm="1">
        <f t="array" ref="AR51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5251</v>
      </c>
      <c r="AS51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10" s="21" cm="1">
        <f t="array" ref="AT51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5251</v>
      </c>
      <c r="AU51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10" s="21" cm="1">
        <f t="array" ref="AV51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5251</v>
      </c>
      <c r="AW51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10" s="41">
        <f>SUMIFS(Tabelle132[[#This Row],[FTE 01]:[SAL 12]],Tabelle132[[#Headers],[FTE 01]:[SAL 12]],"*" &amp; "SAL" &amp;"*")</f>
        <v>63012</v>
      </c>
    </row>
    <row r="511" spans="1:50" ht="20.100000000000001" customHeight="1" x14ac:dyDescent="0.25">
      <c r="A511" s="61" t="s">
        <v>533</v>
      </c>
      <c r="B511" s="113" t="s">
        <v>963</v>
      </c>
      <c r="C511" s="62" t="s">
        <v>53</v>
      </c>
      <c r="D511" s="107" t="s">
        <v>1217</v>
      </c>
      <c r="E511" s="108" t="s">
        <v>1217</v>
      </c>
      <c r="F511" s="63">
        <v>1028</v>
      </c>
      <c r="G511" s="111" t="str">
        <f>VLOOKUP(Tabelle132[[#This Row],[CC
(FIBU)]],INDEX!D:E,2,FALSE)</f>
        <v>Abteilung 45</v>
      </c>
      <c r="H511" s="117" t="s">
        <v>1317</v>
      </c>
      <c r="I511" s="64" t="s">
        <v>54</v>
      </c>
      <c r="J511" s="72">
        <v>43101</v>
      </c>
      <c r="K511" s="72"/>
      <c r="L511" s="73"/>
      <c r="M511" s="77">
        <v>2437</v>
      </c>
      <c r="N511" s="104" t="s">
        <v>1833</v>
      </c>
      <c r="O511" s="78">
        <v>43101</v>
      </c>
      <c r="P511" s="80"/>
      <c r="Q511" s="62" t="s">
        <v>55</v>
      </c>
      <c r="R511" s="5" t="str">
        <f ca="1">IF(Tabelle132[[#This Row],[STOPPED
ON]]&lt;&gt;"","STOPPED",IF(AND(Tabelle132[[#This Row],[ACT. VALID
TILL]]&lt;TODAY(),Tabelle132[[#This Row],[ACT. VALID
TILL]]&lt;&gt;""),"INACTIVE",IF(Tabelle132[[#This Row],[Employee]]="NN","RECRUITE",IF(Tabelle132[[#This Row],[ACT. VALID
FROM]]&gt;TODAY(),"INACTIVE","ACTIVE"))))</f>
        <v>ACTIVE</v>
      </c>
      <c r="S511" s="85"/>
      <c r="T511" s="85"/>
      <c r="U511" s="11">
        <f>COUNTIFS(Tabelle2[Function-
No.],Tabelle132[[#This Row],[FUNC.-NO]],Tabelle2[Pers-
No.],Tabelle132[[#This Row],[P-No.]])</f>
        <v>0</v>
      </c>
      <c r="V511" s="89">
        <v>39</v>
      </c>
      <c r="W511" s="11">
        <f>IF(Tabelle132[[#This Row],[WAZ2]]&gt;39,1,Tabelle132[[#This Row],[WAZ2]]/39)/IF(Tabelle132[[#This Row],[SPLIT]]="YES",2,1)</f>
        <v>1</v>
      </c>
      <c r="X511" s="93">
        <v>5177</v>
      </c>
      <c r="Y51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11" s="21" cm="1">
        <f t="array" ref="Z51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5177</v>
      </c>
      <c r="AA51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11" s="21" cm="1">
        <f t="array" ref="AB51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5177</v>
      </c>
      <c r="AC51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11" s="21" cm="1">
        <f t="array" ref="AD51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5177</v>
      </c>
      <c r="AE51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11" s="21" cm="1">
        <f t="array" ref="AF51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5177</v>
      </c>
      <c r="AG51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11" s="21" cm="1">
        <f t="array" ref="AH51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5177</v>
      </c>
      <c r="AI51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11" s="21" cm="1">
        <f t="array" ref="AJ51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5177</v>
      </c>
      <c r="AK51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11" s="21" cm="1">
        <f t="array" ref="AL51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5177</v>
      </c>
      <c r="AM51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11" s="21" cm="1">
        <f t="array" ref="AN51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5177</v>
      </c>
      <c r="AO51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11" s="21" cm="1">
        <f t="array" ref="AP51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5177</v>
      </c>
      <c r="AQ51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11" s="21" cm="1">
        <f t="array" ref="AR51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5177</v>
      </c>
      <c r="AS51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11" s="21" cm="1">
        <f t="array" ref="AT51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5177</v>
      </c>
      <c r="AU51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11" s="21" cm="1">
        <f t="array" ref="AV51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5177</v>
      </c>
      <c r="AW51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11" s="41">
        <f>SUMIFS(Tabelle132[[#This Row],[FTE 01]:[SAL 12]],Tabelle132[[#Headers],[FTE 01]:[SAL 12]],"*" &amp; "SAL" &amp;"*")</f>
        <v>62124</v>
      </c>
    </row>
    <row r="512" spans="1:50" ht="20.100000000000001" customHeight="1" x14ac:dyDescent="0.25">
      <c r="A512" s="61" t="s">
        <v>2153</v>
      </c>
      <c r="B512" s="113" t="s">
        <v>963</v>
      </c>
      <c r="C512" s="62" t="s">
        <v>53</v>
      </c>
      <c r="D512" s="107" t="s">
        <v>1217</v>
      </c>
      <c r="E512" s="108" t="s">
        <v>1217</v>
      </c>
      <c r="F512" s="63">
        <v>1028</v>
      </c>
      <c r="G512" s="111" t="str">
        <f>VLOOKUP(Tabelle132[[#This Row],[CC
(FIBU)]],INDEX!D:E,2,FALSE)</f>
        <v>Abteilung 45</v>
      </c>
      <c r="H512" s="117" t="s">
        <v>1317</v>
      </c>
      <c r="I512" s="64" t="s">
        <v>54</v>
      </c>
      <c r="J512" s="72">
        <v>43435</v>
      </c>
      <c r="K512" s="72"/>
      <c r="L512" s="73"/>
      <c r="M512" s="77">
        <v>2545</v>
      </c>
      <c r="N512" s="104" t="s">
        <v>1941</v>
      </c>
      <c r="O512" s="78">
        <v>43435</v>
      </c>
      <c r="P512" s="80"/>
      <c r="Q512" s="62" t="s">
        <v>55</v>
      </c>
      <c r="R512" s="5" t="str">
        <f ca="1">IF(Tabelle132[[#This Row],[STOPPED
ON]]&lt;&gt;"","STOPPED",IF(AND(Tabelle132[[#This Row],[ACT. VALID
TILL]]&lt;TODAY(),Tabelle132[[#This Row],[ACT. VALID
TILL]]&lt;&gt;""),"INACTIVE",IF(Tabelle132[[#This Row],[Employee]]="NN","RECRUITE",IF(Tabelle132[[#This Row],[ACT. VALID
FROM]]&gt;TODAY(),"INACTIVE","ACTIVE"))))</f>
        <v>ACTIVE</v>
      </c>
      <c r="S512" s="85"/>
      <c r="T512" s="85"/>
      <c r="U512" s="11">
        <f>COUNTIFS(Tabelle2[Function-
No.],Tabelle132[[#This Row],[FUNC.-NO]],Tabelle2[Pers-
No.],Tabelle132[[#This Row],[P-No.]])</f>
        <v>0</v>
      </c>
      <c r="V512" s="89">
        <v>39</v>
      </c>
      <c r="W512" s="11">
        <f>IF(Tabelle132[[#This Row],[WAZ2]]&gt;39,1,Tabelle132[[#This Row],[WAZ2]]/39)/IF(Tabelle132[[#This Row],[SPLIT]]="YES",2,1)</f>
        <v>1</v>
      </c>
      <c r="X512" s="93">
        <v>5253</v>
      </c>
      <c r="Y51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12" s="21" cm="1">
        <f t="array" ref="Z51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5253</v>
      </c>
      <c r="AA51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12" s="21" cm="1">
        <f t="array" ref="AB51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5253</v>
      </c>
      <c r="AC51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12" s="21" cm="1">
        <f t="array" ref="AD51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5253</v>
      </c>
      <c r="AE51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12" s="21" cm="1">
        <f t="array" ref="AF51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5253</v>
      </c>
      <c r="AG51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12" s="21" cm="1">
        <f t="array" ref="AH51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5253</v>
      </c>
      <c r="AI51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12" s="21" cm="1">
        <f t="array" ref="AJ51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5253</v>
      </c>
      <c r="AK51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12" s="21" cm="1">
        <f t="array" ref="AL51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5253</v>
      </c>
      <c r="AM51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12" s="21" cm="1">
        <f t="array" ref="AN51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5253</v>
      </c>
      <c r="AO51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12" s="21" cm="1">
        <f t="array" ref="AP51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5253</v>
      </c>
      <c r="AQ51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12" s="21" cm="1">
        <f t="array" ref="AR51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5253</v>
      </c>
      <c r="AS51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12" s="21" cm="1">
        <f t="array" ref="AT51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5253</v>
      </c>
      <c r="AU51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12" s="21" cm="1">
        <f t="array" ref="AV51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5253</v>
      </c>
      <c r="AW51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12" s="41">
        <f>SUMIFS(Tabelle132[[#This Row],[FTE 01]:[SAL 12]],Tabelle132[[#Headers],[FTE 01]:[SAL 12]],"*" &amp; "SAL" &amp;"*")</f>
        <v>63036</v>
      </c>
    </row>
    <row r="513" spans="1:50" ht="20.100000000000001" customHeight="1" x14ac:dyDescent="0.25">
      <c r="A513" s="61" t="s">
        <v>539</v>
      </c>
      <c r="B513" s="113" t="s">
        <v>1213</v>
      </c>
      <c r="C513" s="62" t="s">
        <v>53</v>
      </c>
      <c r="D513" s="107" t="s">
        <v>1217</v>
      </c>
      <c r="E513" s="108" t="s">
        <v>1217</v>
      </c>
      <c r="F513" s="63">
        <v>1028</v>
      </c>
      <c r="G513" s="111" t="str">
        <f>VLOOKUP(Tabelle132[[#This Row],[CC
(FIBU)]],INDEX!D:E,2,FALSE)</f>
        <v>Abteilung 45</v>
      </c>
      <c r="H513" s="117" t="s">
        <v>1317</v>
      </c>
      <c r="I513" s="64" t="s">
        <v>54</v>
      </c>
      <c r="J513" s="72">
        <v>43435</v>
      </c>
      <c r="K513" s="72"/>
      <c r="L513" s="73"/>
      <c r="M513" s="77">
        <v>2546</v>
      </c>
      <c r="N513" s="104" t="s">
        <v>1942</v>
      </c>
      <c r="O513" s="78">
        <v>43435</v>
      </c>
      <c r="P513" s="80"/>
      <c r="Q513" s="62" t="s">
        <v>55</v>
      </c>
      <c r="R513" s="5" t="str">
        <f ca="1">IF(Tabelle132[[#This Row],[STOPPED
ON]]&lt;&gt;"","STOPPED",IF(AND(Tabelle132[[#This Row],[ACT. VALID
TILL]]&lt;TODAY(),Tabelle132[[#This Row],[ACT. VALID
TILL]]&lt;&gt;""),"INACTIVE",IF(Tabelle132[[#This Row],[Employee]]="NN","RECRUITE",IF(Tabelle132[[#This Row],[ACT. VALID
FROM]]&gt;TODAY(),"INACTIVE","ACTIVE"))))</f>
        <v>ACTIVE</v>
      </c>
      <c r="S513" s="85"/>
      <c r="T513" s="85"/>
      <c r="U513" s="11">
        <f>COUNTIFS(Tabelle2[Function-
No.],Tabelle132[[#This Row],[FUNC.-NO]],Tabelle2[Pers-
No.],Tabelle132[[#This Row],[P-No.]])</f>
        <v>0</v>
      </c>
      <c r="V513" s="89">
        <v>39</v>
      </c>
      <c r="W513" s="11">
        <f>IF(Tabelle132[[#This Row],[WAZ2]]&gt;39,1,Tabelle132[[#This Row],[WAZ2]]/39)/IF(Tabelle132[[#This Row],[SPLIT]]="YES",2,1)</f>
        <v>1</v>
      </c>
      <c r="X513" s="93">
        <v>5129</v>
      </c>
      <c r="Y51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13" s="21" cm="1">
        <f t="array" ref="Z51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5129</v>
      </c>
      <c r="AA51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13" s="21" cm="1">
        <f t="array" ref="AB51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5129</v>
      </c>
      <c r="AC51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13" s="21" cm="1">
        <f t="array" ref="AD51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5129</v>
      </c>
      <c r="AE51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13" s="21" cm="1">
        <f t="array" ref="AF51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5129</v>
      </c>
      <c r="AG51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13" s="21" cm="1">
        <f t="array" ref="AH51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5129</v>
      </c>
      <c r="AI51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13" s="21" cm="1">
        <f t="array" ref="AJ51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5129</v>
      </c>
      <c r="AK51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13" s="21" cm="1">
        <f t="array" ref="AL51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5129</v>
      </c>
      <c r="AM51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13" s="21" cm="1">
        <f t="array" ref="AN51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5129</v>
      </c>
      <c r="AO51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13" s="21" cm="1">
        <f t="array" ref="AP51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5129</v>
      </c>
      <c r="AQ51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13" s="21" cm="1">
        <f t="array" ref="AR51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5129</v>
      </c>
      <c r="AS51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13" s="21" cm="1">
        <f t="array" ref="AT51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5129</v>
      </c>
      <c r="AU51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13" s="21" cm="1">
        <f t="array" ref="AV51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5129</v>
      </c>
      <c r="AW51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13" s="41">
        <f>SUMIFS(Tabelle132[[#This Row],[FTE 01]:[SAL 12]],Tabelle132[[#Headers],[FTE 01]:[SAL 12]],"*" &amp; "SAL" &amp;"*")</f>
        <v>61548</v>
      </c>
    </row>
    <row r="514" spans="1:50" ht="20.100000000000001" customHeight="1" x14ac:dyDescent="0.25">
      <c r="A514" s="61" t="s">
        <v>2152</v>
      </c>
      <c r="B514" s="113" t="s">
        <v>963</v>
      </c>
      <c r="C514" s="62" t="s">
        <v>53</v>
      </c>
      <c r="D514" s="107" t="s">
        <v>1217</v>
      </c>
      <c r="E514" s="108" t="s">
        <v>1217</v>
      </c>
      <c r="F514" s="63">
        <v>1028</v>
      </c>
      <c r="G514" s="111" t="str">
        <f>VLOOKUP(Tabelle132[[#This Row],[CC
(FIBU)]],INDEX!D:E,2,FALSE)</f>
        <v>Abteilung 45</v>
      </c>
      <c r="H514" s="117" t="s">
        <v>1317</v>
      </c>
      <c r="I514" s="64" t="s">
        <v>54</v>
      </c>
      <c r="J514" s="72">
        <v>43525</v>
      </c>
      <c r="K514" s="72"/>
      <c r="L514" s="73"/>
      <c r="M514" s="77">
        <v>2569</v>
      </c>
      <c r="N514" s="104" t="s">
        <v>1965</v>
      </c>
      <c r="O514" s="78">
        <v>43525</v>
      </c>
      <c r="P514" s="80"/>
      <c r="Q514" s="62" t="s">
        <v>55</v>
      </c>
      <c r="R514" s="5" t="str">
        <f ca="1">IF(Tabelle132[[#This Row],[STOPPED
ON]]&lt;&gt;"","STOPPED",IF(AND(Tabelle132[[#This Row],[ACT. VALID
TILL]]&lt;TODAY(),Tabelle132[[#This Row],[ACT. VALID
TILL]]&lt;&gt;""),"INACTIVE",IF(Tabelle132[[#This Row],[Employee]]="NN","RECRUITE",IF(Tabelle132[[#This Row],[ACT. VALID
FROM]]&gt;TODAY(),"INACTIVE","ACTIVE"))))</f>
        <v>ACTIVE</v>
      </c>
      <c r="S514" s="85"/>
      <c r="T514" s="85"/>
      <c r="U514" s="11">
        <f>COUNTIFS(Tabelle2[Function-
No.],Tabelle132[[#This Row],[FUNC.-NO]],Tabelle2[Pers-
No.],Tabelle132[[#This Row],[P-No.]])</f>
        <v>0</v>
      </c>
      <c r="V514" s="89">
        <v>39</v>
      </c>
      <c r="W514" s="11">
        <f>IF(Tabelle132[[#This Row],[WAZ2]]&gt;39,1,Tabelle132[[#This Row],[WAZ2]]/39)/IF(Tabelle132[[#This Row],[SPLIT]]="YES",2,1)</f>
        <v>1</v>
      </c>
      <c r="X514" s="93">
        <v>5221</v>
      </c>
      <c r="Y51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14" s="21" cm="1">
        <f t="array" ref="Z51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5221</v>
      </c>
      <c r="AA51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14" s="21" cm="1">
        <f t="array" ref="AB51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5221</v>
      </c>
      <c r="AC51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14" s="21" cm="1">
        <f t="array" ref="AD51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5221</v>
      </c>
      <c r="AE51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14" s="21" cm="1">
        <f t="array" ref="AF51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5221</v>
      </c>
      <c r="AG51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14" s="21" cm="1">
        <f t="array" ref="AH51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5221</v>
      </c>
      <c r="AI51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14" s="21" cm="1">
        <f t="array" ref="AJ51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5221</v>
      </c>
      <c r="AK51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14" s="21" cm="1">
        <f t="array" ref="AL51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5221</v>
      </c>
      <c r="AM51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14" s="21" cm="1">
        <f t="array" ref="AN51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5221</v>
      </c>
      <c r="AO51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14" s="21" cm="1">
        <f t="array" ref="AP51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5221</v>
      </c>
      <c r="AQ51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14" s="21" cm="1">
        <f t="array" ref="AR51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5221</v>
      </c>
      <c r="AS51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14" s="21" cm="1">
        <f t="array" ref="AT51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5221</v>
      </c>
      <c r="AU51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14" s="21" cm="1">
        <f t="array" ref="AV51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5221</v>
      </c>
      <c r="AW51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14" s="41">
        <f>SUMIFS(Tabelle132[[#This Row],[FTE 01]:[SAL 12]],Tabelle132[[#Headers],[FTE 01]:[SAL 12]],"*" &amp; "SAL" &amp;"*")</f>
        <v>62652</v>
      </c>
    </row>
    <row r="515" spans="1:50" ht="20.100000000000001" customHeight="1" x14ac:dyDescent="0.25">
      <c r="A515" s="61" t="s">
        <v>2151</v>
      </c>
      <c r="B515" s="113" t="s">
        <v>963</v>
      </c>
      <c r="C515" s="62" t="s">
        <v>53</v>
      </c>
      <c r="D515" s="107" t="s">
        <v>1217</v>
      </c>
      <c r="E515" s="108" t="s">
        <v>1217</v>
      </c>
      <c r="F515" s="63">
        <v>1028</v>
      </c>
      <c r="G515" s="111" t="str">
        <f>VLOOKUP(Tabelle132[[#This Row],[CC
(FIBU)]],INDEX!D:E,2,FALSE)</f>
        <v>Abteilung 45</v>
      </c>
      <c r="H515" s="117" t="s">
        <v>1317</v>
      </c>
      <c r="I515" s="64" t="s">
        <v>54</v>
      </c>
      <c r="J515" s="72">
        <v>44440</v>
      </c>
      <c r="K515" s="72"/>
      <c r="L515" s="73"/>
      <c r="M515" s="77" t="s">
        <v>239</v>
      </c>
      <c r="N515" s="104" t="s">
        <v>240</v>
      </c>
      <c r="O515" s="78"/>
      <c r="P515" s="80"/>
      <c r="Q515" s="62"/>
      <c r="R515" s="5" t="str">
        <f ca="1">IF(Tabelle132[[#This Row],[STOPPED
ON]]&lt;&gt;"","STOPPED",IF(AND(Tabelle132[[#This Row],[ACT. VALID
TILL]]&lt;TODAY(),Tabelle132[[#This Row],[ACT. VALID
TILL]]&lt;&gt;""),"INACTIVE",IF(Tabelle132[[#This Row],[Employee]]="NN","RECRUITE",IF(Tabelle132[[#This Row],[ACT. VALID
FROM]]&gt;TODAY(),"INACTIVE","ACTIVE"))))</f>
        <v>RECRUITE</v>
      </c>
      <c r="S515" s="85"/>
      <c r="T515" s="85"/>
      <c r="U515" s="11">
        <f>COUNTIFS(Tabelle2[Function-
No.],Tabelle132[[#This Row],[FUNC.-NO]],Tabelle2[Pers-
No.],Tabelle132[[#This Row],[P-No.]])</f>
        <v>0</v>
      </c>
      <c r="V515" s="89"/>
      <c r="W515" s="11">
        <f>IF(Tabelle132[[#This Row],[WAZ2]]&gt;39,1,Tabelle132[[#This Row],[WAZ2]]/39)/IF(Tabelle132[[#This Row],[SPLIT]]="YES",2,1)</f>
        <v>0</v>
      </c>
      <c r="X515" s="93"/>
      <c r="Y51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515" s="21">
        <f t="array" ref="Z51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1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515" s="21">
        <f t="array" ref="AB51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1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515" s="21">
        <f t="array" ref="AD51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1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515" s="21">
        <f t="array" ref="AF51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1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515" s="21">
        <f t="array" ref="AH51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51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515" s="21">
        <f t="array" ref="AJ51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51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515" s="21">
        <f t="array" ref="AL51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51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515" s="21">
        <f t="array" ref="AN51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51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515" s="21">
        <f t="array" ref="AP51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51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515" s="21">
        <f t="array" ref="AR51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51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515" s="21">
        <f t="array" ref="AT51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51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15" s="21">
        <f t="array" ref="AV51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1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15" s="41">
        <f>SUMIFS(Tabelle132[[#This Row],[FTE 01]:[SAL 12]],Tabelle132[[#Headers],[FTE 01]:[SAL 12]],"*" &amp; "SAL" &amp;"*")</f>
        <v>0</v>
      </c>
    </row>
    <row r="516" spans="1:50" ht="20.100000000000001" customHeight="1" x14ac:dyDescent="0.25">
      <c r="A516" s="61" t="s">
        <v>532</v>
      </c>
      <c r="B516" s="113" t="s">
        <v>963</v>
      </c>
      <c r="C516" s="62" t="s">
        <v>53</v>
      </c>
      <c r="D516" s="107" t="s">
        <v>1217</v>
      </c>
      <c r="E516" s="108" t="s">
        <v>1217</v>
      </c>
      <c r="F516" s="63">
        <v>1028</v>
      </c>
      <c r="G516" s="111" t="str">
        <f>VLOOKUP(Tabelle132[[#This Row],[CC
(FIBU)]],INDEX!D:E,2,FALSE)</f>
        <v>Abteilung 45</v>
      </c>
      <c r="H516" s="117" t="s">
        <v>1317</v>
      </c>
      <c r="I516" s="64" t="s">
        <v>54</v>
      </c>
      <c r="J516" s="72">
        <v>43525</v>
      </c>
      <c r="K516" s="72"/>
      <c r="L516" s="73"/>
      <c r="M516" s="77">
        <v>2570</v>
      </c>
      <c r="N516" s="104" t="s">
        <v>1966</v>
      </c>
      <c r="O516" s="78">
        <v>43525</v>
      </c>
      <c r="P516" s="80"/>
      <c r="Q516" s="62" t="s">
        <v>55</v>
      </c>
      <c r="R516" s="5" t="str">
        <f ca="1">IF(Tabelle132[[#This Row],[STOPPED
ON]]&lt;&gt;"","STOPPED",IF(AND(Tabelle132[[#This Row],[ACT. VALID
TILL]]&lt;TODAY(),Tabelle132[[#This Row],[ACT. VALID
TILL]]&lt;&gt;""),"INACTIVE",IF(Tabelle132[[#This Row],[Employee]]="NN","RECRUITE",IF(Tabelle132[[#This Row],[ACT. VALID
FROM]]&gt;TODAY(),"INACTIVE","ACTIVE"))))</f>
        <v>ACTIVE</v>
      </c>
      <c r="S516" s="85"/>
      <c r="T516" s="85"/>
      <c r="U516" s="11">
        <f>COUNTIFS(Tabelle2[Function-
No.],Tabelle132[[#This Row],[FUNC.-NO]],Tabelle2[Pers-
No.],Tabelle132[[#This Row],[P-No.]])</f>
        <v>0</v>
      </c>
      <c r="V516" s="89">
        <v>39</v>
      </c>
      <c r="W516" s="11">
        <f>IF(Tabelle132[[#This Row],[WAZ2]]&gt;39,1,Tabelle132[[#This Row],[WAZ2]]/39)/IF(Tabelle132[[#This Row],[SPLIT]]="YES",2,1)</f>
        <v>1</v>
      </c>
      <c r="X516" s="93">
        <v>5219</v>
      </c>
      <c r="Y51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16" s="21" cm="1">
        <f t="array" ref="Z51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5219</v>
      </c>
      <c r="AA51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16" s="21" cm="1">
        <f t="array" ref="AB51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5219</v>
      </c>
      <c r="AC51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16" s="21" cm="1">
        <f t="array" ref="AD51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5219</v>
      </c>
      <c r="AE51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16" s="21" cm="1">
        <f t="array" ref="AF51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5219</v>
      </c>
      <c r="AG51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16" s="21" cm="1">
        <f t="array" ref="AH51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5219</v>
      </c>
      <c r="AI51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16" s="21" cm="1">
        <f t="array" ref="AJ51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5219</v>
      </c>
      <c r="AK51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16" s="21" cm="1">
        <f t="array" ref="AL51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5219</v>
      </c>
      <c r="AM51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16" s="21" cm="1">
        <f t="array" ref="AN51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5219</v>
      </c>
      <c r="AO51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16" s="21" cm="1">
        <f t="array" ref="AP51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5219</v>
      </c>
      <c r="AQ51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16" s="21" cm="1">
        <f t="array" ref="AR51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5219</v>
      </c>
      <c r="AS51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16" s="21" cm="1">
        <f t="array" ref="AT51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5219</v>
      </c>
      <c r="AU51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16" s="21" cm="1">
        <f t="array" ref="AV51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5219</v>
      </c>
      <c r="AW51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16" s="41">
        <f>SUMIFS(Tabelle132[[#This Row],[FTE 01]:[SAL 12]],Tabelle132[[#Headers],[FTE 01]:[SAL 12]],"*" &amp; "SAL" &amp;"*")</f>
        <v>62628</v>
      </c>
    </row>
    <row r="517" spans="1:50" ht="20.100000000000001" customHeight="1" x14ac:dyDescent="0.25">
      <c r="A517" s="61" t="s">
        <v>526</v>
      </c>
      <c r="B517" s="113" t="s">
        <v>963</v>
      </c>
      <c r="C517" s="62" t="s">
        <v>53</v>
      </c>
      <c r="D517" s="107" t="s">
        <v>1217</v>
      </c>
      <c r="E517" s="108" t="s">
        <v>1217</v>
      </c>
      <c r="F517" s="63">
        <v>1028</v>
      </c>
      <c r="G517" s="111" t="str">
        <f>VLOOKUP(Tabelle132[[#This Row],[CC
(FIBU)]],INDEX!D:E,2,FALSE)</f>
        <v>Abteilung 45</v>
      </c>
      <c r="H517" s="117" t="s">
        <v>1317</v>
      </c>
      <c r="I517" s="64" t="s">
        <v>54</v>
      </c>
      <c r="J517" s="72">
        <v>43525</v>
      </c>
      <c r="K517" s="72">
        <v>44377</v>
      </c>
      <c r="L517" s="73"/>
      <c r="M517" s="77">
        <v>2571</v>
      </c>
      <c r="N517" s="104" t="s">
        <v>1967</v>
      </c>
      <c r="O517" s="78">
        <v>43525</v>
      </c>
      <c r="P517" s="80">
        <v>44377</v>
      </c>
      <c r="Q517" s="62" t="s">
        <v>55</v>
      </c>
      <c r="R517" s="5" t="str">
        <f ca="1">IF(Tabelle132[[#This Row],[STOPPED
ON]]&lt;&gt;"","STOPPED",IF(AND(Tabelle132[[#This Row],[ACT. VALID
TILL]]&lt;TODAY(),Tabelle132[[#This Row],[ACT. VALID
TILL]]&lt;&gt;""),"INACTIVE",IF(Tabelle132[[#This Row],[Employee]]="NN","RECRUITE",IF(Tabelle132[[#This Row],[ACT. VALID
FROM]]&gt;TODAY(),"INACTIVE","ACTIVE"))))</f>
        <v>INACTIVE</v>
      </c>
      <c r="S517" s="85"/>
      <c r="T517" s="85"/>
      <c r="U517" s="11">
        <f>COUNTIFS(Tabelle2[Function-
No.],Tabelle132[[#This Row],[FUNC.-NO]],Tabelle2[Pers-
No.],Tabelle132[[#This Row],[P-No.]])</f>
        <v>0</v>
      </c>
      <c r="V517" s="89">
        <v>39</v>
      </c>
      <c r="W517" s="11">
        <f>IF(Tabelle132[[#This Row],[WAZ2]]&gt;39,1,Tabelle132[[#This Row],[WAZ2]]/39)/IF(Tabelle132[[#This Row],[SPLIT]]="YES",2,1)</f>
        <v>1</v>
      </c>
      <c r="X517" s="93">
        <v>5217</v>
      </c>
      <c r="Y51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17" s="21" cm="1">
        <f t="array" ref="Z51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5217</v>
      </c>
      <c r="AA51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17" s="21" cm="1">
        <f t="array" ref="AB51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5217</v>
      </c>
      <c r="AC51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17" s="21" cm="1">
        <f t="array" ref="AD51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5217</v>
      </c>
      <c r="AE51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517" s="21" cm="1">
        <f t="array" ref="AF51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1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517" s="21" cm="1">
        <f t="array" ref="AH51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51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517" s="21" cm="1">
        <f t="array" ref="AJ51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51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517" s="21" cm="1">
        <f t="array" ref="AL51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51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517" s="21" cm="1">
        <f t="array" ref="AN51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51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517" s="21" cm="1">
        <f t="array" ref="AP51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51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517" s="21" cm="1">
        <f t="array" ref="AR51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51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517" s="21" cm="1">
        <f t="array" ref="AT51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51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17" s="21" cm="1">
        <f t="array" ref="AV51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1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17" s="41">
        <f>SUMIFS(Tabelle132[[#This Row],[FTE 01]:[SAL 12]],Tabelle132[[#Headers],[FTE 01]:[SAL 12]],"*" &amp; "SAL" &amp;"*")</f>
        <v>15651</v>
      </c>
    </row>
    <row r="518" spans="1:50" ht="20.100000000000001" customHeight="1" x14ac:dyDescent="0.25">
      <c r="A518" s="61" t="s">
        <v>534</v>
      </c>
      <c r="B518" s="113" t="s">
        <v>963</v>
      </c>
      <c r="C518" s="62" t="s">
        <v>53</v>
      </c>
      <c r="D518" s="107" t="s">
        <v>1217</v>
      </c>
      <c r="E518" s="108" t="s">
        <v>1217</v>
      </c>
      <c r="F518" s="63">
        <v>1028</v>
      </c>
      <c r="G518" s="111" t="str">
        <f>VLOOKUP(Tabelle132[[#This Row],[CC
(FIBU)]],INDEX!D:E,2,FALSE)</f>
        <v>Abteilung 45</v>
      </c>
      <c r="H518" s="117" t="s">
        <v>1317</v>
      </c>
      <c r="I518" s="64" t="s">
        <v>54</v>
      </c>
      <c r="J518" s="72">
        <v>43862</v>
      </c>
      <c r="K518" s="72"/>
      <c r="L518" s="73"/>
      <c r="M518" s="77">
        <v>2646</v>
      </c>
      <c r="N518" s="104" t="s">
        <v>2042</v>
      </c>
      <c r="O518" s="78">
        <v>43862</v>
      </c>
      <c r="P518" s="80"/>
      <c r="Q518" s="62" t="s">
        <v>55</v>
      </c>
      <c r="R518" s="5" t="str">
        <f ca="1">IF(Tabelle132[[#This Row],[STOPPED
ON]]&lt;&gt;"","STOPPED",IF(AND(Tabelle132[[#This Row],[ACT. VALID
TILL]]&lt;TODAY(),Tabelle132[[#This Row],[ACT. VALID
TILL]]&lt;&gt;""),"INACTIVE",IF(Tabelle132[[#This Row],[Employee]]="NN","RECRUITE",IF(Tabelle132[[#This Row],[ACT. VALID
FROM]]&gt;TODAY(),"INACTIVE","ACTIVE"))))</f>
        <v>ACTIVE</v>
      </c>
      <c r="S518" s="85"/>
      <c r="T518" s="85"/>
      <c r="U518" s="11">
        <f>COUNTIFS(Tabelle2[Function-
No.],Tabelle132[[#This Row],[FUNC.-NO]],Tabelle2[Pers-
No.],Tabelle132[[#This Row],[P-No.]])</f>
        <v>0</v>
      </c>
      <c r="V518" s="89">
        <v>39</v>
      </c>
      <c r="W518" s="11">
        <f>IF(Tabelle132[[#This Row],[WAZ2]]&gt;39,1,Tabelle132[[#This Row],[WAZ2]]/39)/IF(Tabelle132[[#This Row],[SPLIT]]="YES",2,1)</f>
        <v>1</v>
      </c>
      <c r="X518" s="93">
        <v>5220</v>
      </c>
      <c r="Y51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18" s="21" cm="1">
        <f t="array" ref="Z51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5220</v>
      </c>
      <c r="AA51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18" s="21" cm="1">
        <f t="array" ref="AB51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5220</v>
      </c>
      <c r="AC51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18" s="21" cm="1">
        <f t="array" ref="AD51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5220</v>
      </c>
      <c r="AE51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18" s="21" cm="1">
        <f t="array" ref="AF51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5220</v>
      </c>
      <c r="AG51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18" s="21" cm="1">
        <f t="array" ref="AH51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5220</v>
      </c>
      <c r="AI51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18" s="21" cm="1">
        <f t="array" ref="AJ51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5220</v>
      </c>
      <c r="AK51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18" s="21" cm="1">
        <f t="array" ref="AL51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5220</v>
      </c>
      <c r="AM51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18" s="21" cm="1">
        <f t="array" ref="AN51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5220</v>
      </c>
      <c r="AO51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18" s="21" cm="1">
        <f t="array" ref="AP51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5220</v>
      </c>
      <c r="AQ51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18" s="21" cm="1">
        <f t="array" ref="AR51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5220</v>
      </c>
      <c r="AS51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18" s="21" cm="1">
        <f t="array" ref="AT51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5220</v>
      </c>
      <c r="AU51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18" s="21" cm="1">
        <f t="array" ref="AV51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5220</v>
      </c>
      <c r="AW51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18" s="41">
        <f>SUMIFS(Tabelle132[[#This Row],[FTE 01]:[SAL 12]],Tabelle132[[#Headers],[FTE 01]:[SAL 12]],"*" &amp; "SAL" &amp;"*")</f>
        <v>62640</v>
      </c>
    </row>
    <row r="519" spans="1:50" ht="20.100000000000001" customHeight="1" x14ac:dyDescent="0.25">
      <c r="A519" s="61" t="s">
        <v>527</v>
      </c>
      <c r="B519" s="113" t="s">
        <v>963</v>
      </c>
      <c r="C519" s="62" t="s">
        <v>53</v>
      </c>
      <c r="D519" s="107" t="s">
        <v>1217</v>
      </c>
      <c r="E519" s="108" t="s">
        <v>1217</v>
      </c>
      <c r="F519" s="63">
        <v>1028</v>
      </c>
      <c r="G519" s="111" t="str">
        <f>VLOOKUP(Tabelle132[[#This Row],[CC
(FIBU)]],INDEX!D:E,2,FALSE)</f>
        <v>Abteilung 45</v>
      </c>
      <c r="H519" s="117" t="s">
        <v>1317</v>
      </c>
      <c r="I519" s="64" t="s">
        <v>54</v>
      </c>
      <c r="J519" s="72">
        <v>43862</v>
      </c>
      <c r="K519" s="72"/>
      <c r="L519" s="73"/>
      <c r="M519" s="77">
        <v>2647</v>
      </c>
      <c r="N519" s="104" t="s">
        <v>2043</v>
      </c>
      <c r="O519" s="78">
        <v>43862</v>
      </c>
      <c r="P519" s="80"/>
      <c r="Q519" s="62" t="s">
        <v>55</v>
      </c>
      <c r="R519" s="5" t="str">
        <f ca="1">IF(Tabelle132[[#This Row],[STOPPED
ON]]&lt;&gt;"","STOPPED",IF(AND(Tabelle132[[#This Row],[ACT. VALID
TILL]]&lt;TODAY(),Tabelle132[[#This Row],[ACT. VALID
TILL]]&lt;&gt;""),"INACTIVE",IF(Tabelle132[[#This Row],[Employee]]="NN","RECRUITE",IF(Tabelle132[[#This Row],[ACT. VALID
FROM]]&gt;TODAY(),"INACTIVE","ACTIVE"))))</f>
        <v>ACTIVE</v>
      </c>
      <c r="S519" s="85"/>
      <c r="T519" s="85"/>
      <c r="U519" s="11">
        <f>COUNTIFS(Tabelle2[Function-
No.],Tabelle132[[#This Row],[FUNC.-NO]],Tabelle2[Pers-
No.],Tabelle132[[#This Row],[P-No.]])</f>
        <v>0</v>
      </c>
      <c r="V519" s="89">
        <v>39</v>
      </c>
      <c r="W519" s="11">
        <f>IF(Tabelle132[[#This Row],[WAZ2]]&gt;39,1,Tabelle132[[#This Row],[WAZ2]]/39)/IF(Tabelle132[[#This Row],[SPLIT]]="YES",2,1)</f>
        <v>1</v>
      </c>
      <c r="X519" s="93">
        <v>5279</v>
      </c>
      <c r="Y51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19" s="21" cm="1">
        <f t="array" ref="Z51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5279</v>
      </c>
      <c r="AA51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19" s="21" cm="1">
        <f t="array" ref="AB51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5279</v>
      </c>
      <c r="AC51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19" s="21" cm="1">
        <f t="array" ref="AD51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5279</v>
      </c>
      <c r="AE51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19" s="21" cm="1">
        <f t="array" ref="AF51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5279</v>
      </c>
      <c r="AG51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19" s="21" cm="1">
        <f t="array" ref="AH51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5279</v>
      </c>
      <c r="AI51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19" s="21" cm="1">
        <f t="array" ref="AJ51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5279</v>
      </c>
      <c r="AK51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19" s="21" cm="1">
        <f t="array" ref="AL51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5279</v>
      </c>
      <c r="AM51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19" s="21" cm="1">
        <f t="array" ref="AN51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5279</v>
      </c>
      <c r="AO51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19" s="21" cm="1">
        <f t="array" ref="AP51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5279</v>
      </c>
      <c r="AQ51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19" s="21" cm="1">
        <f t="array" ref="AR51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5279</v>
      </c>
      <c r="AS51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19" s="21" cm="1">
        <f t="array" ref="AT51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5279</v>
      </c>
      <c r="AU51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19" s="21" cm="1">
        <f t="array" ref="AV51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5279</v>
      </c>
      <c r="AW51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19" s="41">
        <f>SUMIFS(Tabelle132[[#This Row],[FTE 01]:[SAL 12]],Tabelle132[[#Headers],[FTE 01]:[SAL 12]],"*" &amp; "SAL" &amp;"*")</f>
        <v>63348</v>
      </c>
    </row>
    <row r="520" spans="1:50" ht="20.100000000000001" customHeight="1" x14ac:dyDescent="0.25">
      <c r="A520" s="61" t="s">
        <v>526</v>
      </c>
      <c r="B520" s="113" t="s">
        <v>963</v>
      </c>
      <c r="C520" s="62" t="s">
        <v>53</v>
      </c>
      <c r="D520" s="107" t="s">
        <v>1217</v>
      </c>
      <c r="E520" s="108" t="s">
        <v>1217</v>
      </c>
      <c r="F520" s="63">
        <v>1028</v>
      </c>
      <c r="G520" s="111" t="str">
        <f>VLOOKUP(Tabelle132[[#This Row],[CC
(FIBU)]],INDEX!D:E,2,FALSE)</f>
        <v>Abteilung 45</v>
      </c>
      <c r="H520" s="117" t="s">
        <v>1317</v>
      </c>
      <c r="I520" s="64"/>
      <c r="J520" s="72">
        <v>44409</v>
      </c>
      <c r="K520" s="72"/>
      <c r="L520" s="73"/>
      <c r="M520" s="77" t="s">
        <v>239</v>
      </c>
      <c r="N520" s="104" t="s">
        <v>240</v>
      </c>
      <c r="O520" s="78"/>
      <c r="P520" s="80"/>
      <c r="Q520" s="62"/>
      <c r="R520" s="5" t="str">
        <f ca="1">IF(Tabelle132[[#This Row],[STOPPED
ON]]&lt;&gt;"","STOPPED",IF(AND(Tabelle132[[#This Row],[ACT. VALID
TILL]]&lt;TODAY(),Tabelle132[[#This Row],[ACT. VALID
TILL]]&lt;&gt;""),"INACTIVE",IF(Tabelle132[[#This Row],[Employee]]="NN","RECRUITE",IF(Tabelle132[[#This Row],[ACT. VALID
FROM]]&gt;TODAY(),"INACTIVE","ACTIVE"))))</f>
        <v>RECRUITE</v>
      </c>
      <c r="S520" s="85"/>
      <c r="T520" s="85"/>
      <c r="U520" s="11">
        <f>COUNTIFS(Tabelle2[Function-
No.],Tabelle132[[#This Row],[FUNC.-NO]],Tabelle2[Pers-
No.],Tabelle132[[#This Row],[P-No.]])</f>
        <v>0</v>
      </c>
      <c r="V520" s="89">
        <v>39</v>
      </c>
      <c r="W520" s="11">
        <f>IF(Tabelle132[[#This Row],[WAZ2]]&gt;39,1,Tabelle132[[#This Row],[WAZ2]]/39)/IF(Tabelle132[[#This Row],[SPLIT]]="YES",2,1)</f>
        <v>1</v>
      </c>
      <c r="X520" s="93">
        <v>5218</v>
      </c>
      <c r="Y52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520" s="21" cm="1">
        <f t="array" ref="Z52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2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520" s="21" cm="1">
        <f t="array" ref="AB52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2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520" s="21" cm="1">
        <f t="array" ref="AD52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2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520" s="21" cm="1">
        <f t="array" ref="AF52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2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20" s="21" cm="1">
        <f t="array" ref="AH52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5218</v>
      </c>
      <c r="AI52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20" s="21" cm="1">
        <f t="array" ref="AJ52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5218</v>
      </c>
      <c r="AK52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20" s="21" cm="1">
        <f t="array" ref="AL52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5218</v>
      </c>
      <c r="AM52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20" s="21" cm="1">
        <f t="array" ref="AN52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5218</v>
      </c>
      <c r="AO52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20" s="21" cm="1">
        <f t="array" ref="AP52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5218</v>
      </c>
      <c r="AQ52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20" s="21" cm="1">
        <f t="array" ref="AR52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5218</v>
      </c>
      <c r="AS52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20" s="21" cm="1">
        <f t="array" ref="AT52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5218</v>
      </c>
      <c r="AU52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20" s="21" cm="1">
        <f t="array" ref="AV52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5218</v>
      </c>
      <c r="AW52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20" s="41">
        <f>SUMIFS(Tabelle132[[#This Row],[FTE 01]:[SAL 12]],Tabelle132[[#Headers],[FTE 01]:[SAL 12]],"*" &amp; "SAL" &amp;"*")</f>
        <v>41744</v>
      </c>
    </row>
    <row r="521" spans="1:50" ht="20.100000000000001" customHeight="1" x14ac:dyDescent="0.25">
      <c r="A521" s="61" t="s">
        <v>535</v>
      </c>
      <c r="B521" s="113" t="s">
        <v>963</v>
      </c>
      <c r="C521" s="62" t="s">
        <v>53</v>
      </c>
      <c r="D521" s="107" t="s">
        <v>1217</v>
      </c>
      <c r="E521" s="108" t="s">
        <v>1217</v>
      </c>
      <c r="F521" s="63">
        <v>1028</v>
      </c>
      <c r="G521" s="111" t="str">
        <f>VLOOKUP(Tabelle132[[#This Row],[CC
(FIBU)]],INDEX!D:E,2,FALSE)</f>
        <v>Abteilung 45</v>
      </c>
      <c r="H521" s="117" t="s">
        <v>1317</v>
      </c>
      <c r="I521" s="64"/>
      <c r="J521" s="72">
        <v>44440</v>
      </c>
      <c r="K521" s="72"/>
      <c r="L521" s="73"/>
      <c r="M521" s="77" t="s">
        <v>239</v>
      </c>
      <c r="N521" s="104" t="s">
        <v>240</v>
      </c>
      <c r="O521" s="78"/>
      <c r="P521" s="80"/>
      <c r="Q521" s="62"/>
      <c r="R521" s="5" t="str">
        <f ca="1">IF(Tabelle132[[#This Row],[STOPPED
ON]]&lt;&gt;"","STOPPED",IF(AND(Tabelle132[[#This Row],[ACT. VALID
TILL]]&lt;TODAY(),Tabelle132[[#This Row],[ACT. VALID
TILL]]&lt;&gt;""),"INACTIVE",IF(Tabelle132[[#This Row],[Employee]]="NN","RECRUITE",IF(Tabelle132[[#This Row],[ACT. VALID
FROM]]&gt;TODAY(),"INACTIVE","ACTIVE"))))</f>
        <v>RECRUITE</v>
      </c>
      <c r="S521" s="85"/>
      <c r="T521" s="85"/>
      <c r="U521" s="11">
        <f>COUNTIFS(Tabelle2[Function-
No.],Tabelle132[[#This Row],[FUNC.-NO]],Tabelle2[Pers-
No.],Tabelle132[[#This Row],[P-No.]])</f>
        <v>0</v>
      </c>
      <c r="V521" s="89">
        <v>39</v>
      </c>
      <c r="W521" s="11">
        <f>IF(Tabelle132[[#This Row],[WAZ2]]&gt;39,1,Tabelle132[[#This Row],[WAZ2]]/39)/IF(Tabelle132[[#This Row],[SPLIT]]="YES",2,1)</f>
        <v>1</v>
      </c>
      <c r="X521" s="93">
        <v>5222</v>
      </c>
      <c r="Y52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521" s="21" cm="1">
        <f t="array" ref="Z52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2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521" s="21" cm="1">
        <f t="array" ref="AB52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2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521" s="21" cm="1">
        <f t="array" ref="AD52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2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521" s="21" cm="1">
        <f t="array" ref="AF52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2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521" s="21" cm="1">
        <f t="array" ref="AH52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52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21" s="21" cm="1">
        <f t="array" ref="AJ52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5222</v>
      </c>
      <c r="AK52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21" s="21" cm="1">
        <f t="array" ref="AL52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5222</v>
      </c>
      <c r="AM52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21" s="21" cm="1">
        <f t="array" ref="AN52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5222</v>
      </c>
      <c r="AO52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21" s="21" cm="1">
        <f t="array" ref="AP52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5222</v>
      </c>
      <c r="AQ52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21" s="21" cm="1">
        <f t="array" ref="AR52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5222</v>
      </c>
      <c r="AS52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21" s="21" cm="1">
        <f t="array" ref="AT52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5222</v>
      </c>
      <c r="AU52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21" s="21" cm="1">
        <f t="array" ref="AV52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5222</v>
      </c>
      <c r="AW52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21" s="41">
        <f>SUMIFS(Tabelle132[[#This Row],[FTE 01]:[SAL 12]],Tabelle132[[#Headers],[FTE 01]:[SAL 12]],"*" &amp; "SAL" &amp;"*")</f>
        <v>36554</v>
      </c>
    </row>
    <row r="522" spans="1:50" ht="20.100000000000001" customHeight="1" x14ac:dyDescent="0.25">
      <c r="A522" s="61" t="s">
        <v>540</v>
      </c>
      <c r="B522" s="113" t="s">
        <v>1096</v>
      </c>
      <c r="C522" s="62" t="s">
        <v>53</v>
      </c>
      <c r="D522" s="107" t="s">
        <v>1217</v>
      </c>
      <c r="E522" s="108" t="s">
        <v>1217</v>
      </c>
      <c r="F522" s="63">
        <v>1029</v>
      </c>
      <c r="G522" s="111" t="str">
        <f>VLOOKUP(Tabelle132[[#This Row],[CC
(FIBU)]],INDEX!D:E,2,FALSE)</f>
        <v>Abteilung 40</v>
      </c>
      <c r="H522" s="117" t="s">
        <v>1311</v>
      </c>
      <c r="I522" s="64" t="s">
        <v>54</v>
      </c>
      <c r="J522" s="72">
        <v>42217</v>
      </c>
      <c r="K522" s="72"/>
      <c r="L522" s="73"/>
      <c r="M522" s="77">
        <v>2303</v>
      </c>
      <c r="N522" s="104" t="s">
        <v>1699</v>
      </c>
      <c r="O522" s="78">
        <v>42217</v>
      </c>
      <c r="P522" s="80"/>
      <c r="Q522" s="62" t="s">
        <v>55</v>
      </c>
      <c r="R522" s="5" t="str">
        <f ca="1">IF(Tabelle132[[#This Row],[STOPPED
ON]]&lt;&gt;"","STOPPED",IF(AND(Tabelle132[[#This Row],[ACT. VALID
TILL]]&lt;TODAY(),Tabelle132[[#This Row],[ACT. VALID
TILL]]&lt;&gt;""),"INACTIVE",IF(Tabelle132[[#This Row],[Employee]]="NN","RECRUITE",IF(Tabelle132[[#This Row],[ACT. VALID
FROM]]&gt;TODAY(),"INACTIVE","ACTIVE"))))</f>
        <v>ACTIVE</v>
      </c>
      <c r="S522" s="85"/>
      <c r="T522" s="85"/>
      <c r="U522" s="11">
        <f>COUNTIFS(Tabelle2[Function-
No.],Tabelle132[[#This Row],[FUNC.-NO]],Tabelle2[Pers-
No.],Tabelle132[[#This Row],[P-No.]])</f>
        <v>0</v>
      </c>
      <c r="V522" s="89">
        <v>39</v>
      </c>
      <c r="W522" s="11">
        <f>IF(Tabelle132[[#This Row],[WAZ2]]&gt;39,1,Tabelle132[[#This Row],[WAZ2]]/39)/IF(Tabelle132[[#This Row],[SPLIT]]="YES",2,1)</f>
        <v>1</v>
      </c>
      <c r="X522" s="93">
        <v>5111</v>
      </c>
      <c r="Y52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22" s="21" cm="1">
        <f t="array" ref="Z52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5111</v>
      </c>
      <c r="AA52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22" s="21" cm="1">
        <f t="array" ref="AB52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5111</v>
      </c>
      <c r="AC52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22" s="21" cm="1">
        <f t="array" ref="AD52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5111</v>
      </c>
      <c r="AE52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22" s="21" cm="1">
        <f t="array" ref="AF52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5111</v>
      </c>
      <c r="AG52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22" s="21" cm="1">
        <f t="array" ref="AH52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5111</v>
      </c>
      <c r="AI52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22" s="21" cm="1">
        <f t="array" ref="AJ52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5111</v>
      </c>
      <c r="AK52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22" s="21" cm="1">
        <f t="array" ref="AL52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5111</v>
      </c>
      <c r="AM52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22" s="21" cm="1">
        <f t="array" ref="AN52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5111</v>
      </c>
      <c r="AO52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22" s="21" cm="1">
        <f t="array" ref="AP52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5111</v>
      </c>
      <c r="AQ52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22" s="21" cm="1">
        <f t="array" ref="AR52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5111</v>
      </c>
      <c r="AS52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22" s="21" cm="1">
        <f t="array" ref="AT52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5111</v>
      </c>
      <c r="AU52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22" s="21" cm="1">
        <f t="array" ref="AV52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5111</v>
      </c>
      <c r="AW52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22" s="41">
        <f>SUMIFS(Tabelle132[[#This Row],[FTE 01]:[SAL 12]],Tabelle132[[#Headers],[FTE 01]:[SAL 12]],"*" &amp; "SAL" &amp;"*")</f>
        <v>61332</v>
      </c>
    </row>
    <row r="523" spans="1:50" ht="20.100000000000001" customHeight="1" x14ac:dyDescent="0.25">
      <c r="A523" s="61" t="s">
        <v>541</v>
      </c>
      <c r="B523" s="113" t="s">
        <v>1097</v>
      </c>
      <c r="C523" s="62" t="s">
        <v>53</v>
      </c>
      <c r="D523" s="107" t="s">
        <v>1217</v>
      </c>
      <c r="E523" s="108" t="s">
        <v>1217</v>
      </c>
      <c r="F523" s="63">
        <v>1029</v>
      </c>
      <c r="G523" s="111" t="str">
        <f>VLOOKUP(Tabelle132[[#This Row],[CC
(FIBU)]],INDEX!D:E,2,FALSE)</f>
        <v>Abteilung 40</v>
      </c>
      <c r="H523" s="117" t="s">
        <v>1372</v>
      </c>
      <c r="I523" s="64" t="s">
        <v>54</v>
      </c>
      <c r="J523" s="72">
        <v>42979</v>
      </c>
      <c r="K523" s="72"/>
      <c r="L523" s="73"/>
      <c r="M523" s="77">
        <v>2417</v>
      </c>
      <c r="N523" s="104" t="s">
        <v>1813</v>
      </c>
      <c r="O523" s="78">
        <v>42979</v>
      </c>
      <c r="P523" s="80"/>
      <c r="Q523" s="62" t="s">
        <v>55</v>
      </c>
      <c r="R523" s="5" t="str">
        <f ca="1">IF(Tabelle132[[#This Row],[STOPPED
ON]]&lt;&gt;"","STOPPED",IF(AND(Tabelle132[[#This Row],[ACT. VALID
TILL]]&lt;TODAY(),Tabelle132[[#This Row],[ACT. VALID
TILL]]&lt;&gt;""),"INACTIVE",IF(Tabelle132[[#This Row],[Employee]]="NN","RECRUITE",IF(Tabelle132[[#This Row],[ACT. VALID
FROM]]&gt;TODAY(),"INACTIVE","ACTIVE"))))</f>
        <v>ACTIVE</v>
      </c>
      <c r="S523" s="85"/>
      <c r="T523" s="85"/>
      <c r="U523" s="11">
        <f>COUNTIFS(Tabelle2[Function-
No.],Tabelle132[[#This Row],[FUNC.-NO]],Tabelle2[Pers-
No.],Tabelle132[[#This Row],[P-No.]])</f>
        <v>0</v>
      </c>
      <c r="V523" s="89">
        <v>39</v>
      </c>
      <c r="W523" s="11">
        <f>IF(Tabelle132[[#This Row],[WAZ2]]&gt;39,1,Tabelle132[[#This Row],[WAZ2]]/39)/IF(Tabelle132[[#This Row],[SPLIT]]="YES",2,1)</f>
        <v>1</v>
      </c>
      <c r="X523" s="93">
        <v>5405</v>
      </c>
      <c r="Y52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23" s="21" cm="1">
        <f t="array" ref="Z52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5405</v>
      </c>
      <c r="AA52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23" s="21" cm="1">
        <f t="array" ref="AB52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5405</v>
      </c>
      <c r="AC52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23" s="21" cm="1">
        <f t="array" ref="AD52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5405</v>
      </c>
      <c r="AE52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23" s="21" cm="1">
        <f t="array" ref="AF52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5405</v>
      </c>
      <c r="AG52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23" s="21" cm="1">
        <f t="array" ref="AH52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5405</v>
      </c>
      <c r="AI52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23" s="21" cm="1">
        <f t="array" ref="AJ52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5405</v>
      </c>
      <c r="AK52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23" s="21" cm="1">
        <f t="array" ref="AL52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5405</v>
      </c>
      <c r="AM52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23" s="21" cm="1">
        <f t="array" ref="AN52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5405</v>
      </c>
      <c r="AO52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23" s="21" cm="1">
        <f t="array" ref="AP52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5405</v>
      </c>
      <c r="AQ52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23" s="21" cm="1">
        <f t="array" ref="AR52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5405</v>
      </c>
      <c r="AS52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23" s="21" cm="1">
        <f t="array" ref="AT52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5405</v>
      </c>
      <c r="AU52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23" s="21" cm="1">
        <f t="array" ref="AV52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5405</v>
      </c>
      <c r="AW52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23" s="41">
        <f>SUMIFS(Tabelle132[[#This Row],[FTE 01]:[SAL 12]],Tabelle132[[#Headers],[FTE 01]:[SAL 12]],"*" &amp; "SAL" &amp;"*")</f>
        <v>64860</v>
      </c>
    </row>
    <row r="524" spans="1:50" ht="20.100000000000001" customHeight="1" x14ac:dyDescent="0.25">
      <c r="A524" s="61" t="s">
        <v>546</v>
      </c>
      <c r="B524" s="113" t="s">
        <v>1093</v>
      </c>
      <c r="C524" s="62" t="s">
        <v>53</v>
      </c>
      <c r="D524" s="107" t="s">
        <v>1218</v>
      </c>
      <c r="E524" s="108" t="s">
        <v>1218</v>
      </c>
      <c r="F524" s="63">
        <v>1024</v>
      </c>
      <c r="G524" s="111" t="str">
        <f>VLOOKUP(Tabelle132[[#This Row],[CC
(FIBU)]],INDEX!D:E,2,FALSE)</f>
        <v>Abteilung 7</v>
      </c>
      <c r="H524" s="117" t="s">
        <v>1348</v>
      </c>
      <c r="I524" s="64" t="s">
        <v>545</v>
      </c>
      <c r="J524" s="72">
        <v>41426</v>
      </c>
      <c r="K524" s="72"/>
      <c r="L524" s="73"/>
      <c r="M524" s="77">
        <v>2230</v>
      </c>
      <c r="N524" s="104" t="s">
        <v>1626</v>
      </c>
      <c r="O524" s="78">
        <v>41426</v>
      </c>
      <c r="P524" s="80"/>
      <c r="Q524" s="62" t="s">
        <v>55</v>
      </c>
      <c r="R524" s="5" t="str">
        <f ca="1">IF(Tabelle132[[#This Row],[STOPPED
ON]]&lt;&gt;"","STOPPED",IF(AND(Tabelle132[[#This Row],[ACT. VALID
TILL]]&lt;TODAY(),Tabelle132[[#This Row],[ACT. VALID
TILL]]&lt;&gt;""),"INACTIVE",IF(Tabelle132[[#This Row],[Employee]]="NN","RECRUITE",IF(Tabelle132[[#This Row],[ACT. VALID
FROM]]&gt;TODAY(),"INACTIVE","ACTIVE"))))</f>
        <v>ACTIVE</v>
      </c>
      <c r="S524" s="85"/>
      <c r="T524" s="85"/>
      <c r="U524" s="11">
        <f>COUNTIFS(Tabelle2[Function-
No.],Tabelle132[[#This Row],[FUNC.-NO]],Tabelle2[Pers-
No.],Tabelle132[[#This Row],[P-No.]])</f>
        <v>0</v>
      </c>
      <c r="V524" s="89">
        <v>39</v>
      </c>
      <c r="W524" s="11">
        <f>IF(Tabelle132[[#This Row],[WAZ2]]&gt;39,1,Tabelle132[[#This Row],[WAZ2]]/39)/IF(Tabelle132[[#This Row],[SPLIT]]="YES",2,1)</f>
        <v>0.5</v>
      </c>
      <c r="X524" s="93">
        <v>5763</v>
      </c>
      <c r="Y52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524" s="21" cm="1">
        <f t="array" ref="Z52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2881.5</v>
      </c>
      <c r="AA52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524" s="21" cm="1">
        <f t="array" ref="AB52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2881.5</v>
      </c>
      <c r="AC52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524" s="21" cm="1">
        <f t="array" ref="AD52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2881.5</v>
      </c>
      <c r="AE52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524" s="21" cm="1">
        <f t="array" ref="AF52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2881.5</v>
      </c>
      <c r="AG52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524" s="21" cm="1">
        <f t="array" ref="AH52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2881.5</v>
      </c>
      <c r="AI52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524" s="21" cm="1">
        <f t="array" ref="AJ52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2881.5</v>
      </c>
      <c r="AK52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524" s="21" cm="1">
        <f t="array" ref="AL52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2881.5</v>
      </c>
      <c r="AM52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524" s="21" cm="1">
        <f t="array" ref="AN52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2881.5</v>
      </c>
      <c r="AO52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524" s="21" cm="1">
        <f t="array" ref="AP52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2881.5</v>
      </c>
      <c r="AQ52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524" s="21" cm="1">
        <f t="array" ref="AR52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2881.5</v>
      </c>
      <c r="AS52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524" s="21" cm="1">
        <f t="array" ref="AT52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2881.5</v>
      </c>
      <c r="AU52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524" s="21" cm="1">
        <f t="array" ref="AV52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2881.5</v>
      </c>
      <c r="AW52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24" s="41">
        <f>SUMIFS(Tabelle132[[#This Row],[FTE 01]:[SAL 12]],Tabelle132[[#Headers],[FTE 01]:[SAL 12]],"*" &amp; "SAL" &amp;"*")</f>
        <v>34578</v>
      </c>
    </row>
    <row r="525" spans="1:50" ht="20.100000000000001" customHeight="1" x14ac:dyDescent="0.25">
      <c r="A525" s="61" t="s">
        <v>544</v>
      </c>
      <c r="B525" s="113" t="s">
        <v>888</v>
      </c>
      <c r="C525" s="62" t="s">
        <v>53</v>
      </c>
      <c r="D525" s="107" t="s">
        <v>1218</v>
      </c>
      <c r="E525" s="108" t="s">
        <v>1218</v>
      </c>
      <c r="F525" s="63">
        <v>1024</v>
      </c>
      <c r="G525" s="111" t="str">
        <f>VLOOKUP(Tabelle132[[#This Row],[CC
(FIBU)]],INDEX!D:E,2,FALSE)</f>
        <v>Abteilung 7</v>
      </c>
      <c r="H525" s="117" t="s">
        <v>1281</v>
      </c>
      <c r="I525" s="64" t="s">
        <v>545</v>
      </c>
      <c r="J525" s="72">
        <v>41913</v>
      </c>
      <c r="K525" s="72"/>
      <c r="L525" s="73"/>
      <c r="M525" s="77">
        <v>2273</v>
      </c>
      <c r="N525" s="104" t="s">
        <v>1669</v>
      </c>
      <c r="O525" s="78">
        <v>41913</v>
      </c>
      <c r="P525" s="80"/>
      <c r="Q525" s="62" t="s">
        <v>55</v>
      </c>
      <c r="R525" s="5" t="str">
        <f ca="1">IF(Tabelle132[[#This Row],[STOPPED
ON]]&lt;&gt;"","STOPPED",IF(AND(Tabelle132[[#This Row],[ACT. VALID
TILL]]&lt;TODAY(),Tabelle132[[#This Row],[ACT. VALID
TILL]]&lt;&gt;""),"INACTIVE",IF(Tabelle132[[#This Row],[Employee]]="NN","RECRUITE",IF(Tabelle132[[#This Row],[ACT. VALID
FROM]]&gt;TODAY(),"INACTIVE","ACTIVE"))))</f>
        <v>ACTIVE</v>
      </c>
      <c r="S525" s="85"/>
      <c r="T525" s="85"/>
      <c r="U525" s="11">
        <f>COUNTIFS(Tabelle2[Function-
No.],Tabelle132[[#This Row],[FUNC.-NO]],Tabelle2[Pers-
No.],Tabelle132[[#This Row],[P-No.]])</f>
        <v>0</v>
      </c>
      <c r="V525" s="89">
        <v>39</v>
      </c>
      <c r="W525" s="11">
        <f>IF(Tabelle132[[#This Row],[WAZ2]]&gt;39,1,Tabelle132[[#This Row],[WAZ2]]/39)/IF(Tabelle132[[#This Row],[SPLIT]]="YES",2,1)</f>
        <v>0.5</v>
      </c>
      <c r="X525" s="93">
        <v>5353</v>
      </c>
      <c r="Y52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525" s="21" cm="1">
        <f t="array" ref="Z52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2676.5</v>
      </c>
      <c r="AA52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525" s="21" cm="1">
        <f t="array" ref="AB52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2676.5</v>
      </c>
      <c r="AC52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525" s="21" cm="1">
        <f t="array" ref="AD52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2676.5</v>
      </c>
      <c r="AE52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525" s="21" cm="1">
        <f t="array" ref="AF52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2676.5</v>
      </c>
      <c r="AG52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525" s="21" cm="1">
        <f t="array" ref="AH52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2676.5</v>
      </c>
      <c r="AI52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525" s="21" cm="1">
        <f t="array" ref="AJ52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2676.5</v>
      </c>
      <c r="AK52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525" s="21" cm="1">
        <f t="array" ref="AL52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2676.5</v>
      </c>
      <c r="AM52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525" s="21" cm="1">
        <f t="array" ref="AN52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2676.5</v>
      </c>
      <c r="AO52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525" s="21" cm="1">
        <f t="array" ref="AP52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2676.5</v>
      </c>
      <c r="AQ52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525" s="21" cm="1">
        <f t="array" ref="AR52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2676.5</v>
      </c>
      <c r="AS52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525" s="21" cm="1">
        <f t="array" ref="AT52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2676.5</v>
      </c>
      <c r="AU52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525" s="21" cm="1">
        <f t="array" ref="AV52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2676.5</v>
      </c>
      <c r="AW52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25" s="41">
        <f>SUMIFS(Tabelle132[[#This Row],[FTE 01]:[SAL 12]],Tabelle132[[#Headers],[FTE 01]:[SAL 12]],"*" &amp; "SAL" &amp;"*")</f>
        <v>32118</v>
      </c>
    </row>
    <row r="526" spans="1:50" ht="20.100000000000001" customHeight="1" x14ac:dyDescent="0.25">
      <c r="A526" s="61" t="s">
        <v>547</v>
      </c>
      <c r="B526" s="113" t="s">
        <v>962</v>
      </c>
      <c r="C526" s="62" t="s">
        <v>53</v>
      </c>
      <c r="D526" s="107" t="s">
        <v>1218</v>
      </c>
      <c r="E526" s="108" t="s">
        <v>1218</v>
      </c>
      <c r="F526" s="63">
        <v>1025</v>
      </c>
      <c r="G526" s="111" t="str">
        <f>VLOOKUP(Tabelle132[[#This Row],[CC
(FIBU)]],INDEX!D:E,2,FALSE)</f>
        <v>Abteilung 46</v>
      </c>
      <c r="H526" s="117" t="s">
        <v>1341</v>
      </c>
      <c r="I526" s="64" t="s">
        <v>54</v>
      </c>
      <c r="J526" s="72">
        <v>41774</v>
      </c>
      <c r="K526" s="72"/>
      <c r="L526" s="73"/>
      <c r="M526" s="77">
        <v>2257</v>
      </c>
      <c r="N526" s="104" t="s">
        <v>1653</v>
      </c>
      <c r="O526" s="78">
        <v>41774</v>
      </c>
      <c r="P526" s="80"/>
      <c r="Q526" s="62" t="s">
        <v>55</v>
      </c>
      <c r="R526" s="5" t="str">
        <f ca="1">IF(Tabelle132[[#This Row],[STOPPED
ON]]&lt;&gt;"","STOPPED",IF(AND(Tabelle132[[#This Row],[ACT. VALID
TILL]]&lt;TODAY(),Tabelle132[[#This Row],[ACT. VALID
TILL]]&lt;&gt;""),"INACTIVE",IF(Tabelle132[[#This Row],[Employee]]="NN","RECRUITE",IF(Tabelle132[[#This Row],[ACT. VALID
FROM]]&gt;TODAY(),"INACTIVE","ACTIVE"))))</f>
        <v>ACTIVE</v>
      </c>
      <c r="S526" s="85"/>
      <c r="T526" s="85"/>
      <c r="U526" s="11">
        <f>COUNTIFS(Tabelle2[Function-
No.],Tabelle132[[#This Row],[FUNC.-NO]],Tabelle2[Pers-
No.],Tabelle132[[#This Row],[P-No.]])</f>
        <v>0</v>
      </c>
      <c r="V526" s="89">
        <v>39</v>
      </c>
      <c r="W526" s="11">
        <f>IF(Tabelle132[[#This Row],[WAZ2]]&gt;39,1,Tabelle132[[#This Row],[WAZ2]]/39)/IF(Tabelle132[[#This Row],[SPLIT]]="YES",2,1)</f>
        <v>1</v>
      </c>
      <c r="X526" s="93">
        <v>5533</v>
      </c>
      <c r="Y52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26" s="21" cm="1">
        <f t="array" ref="Z52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5533</v>
      </c>
      <c r="AA52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26" s="21" cm="1">
        <f t="array" ref="AB52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5533</v>
      </c>
      <c r="AC52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26" s="21" cm="1">
        <f t="array" ref="AD52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5533</v>
      </c>
      <c r="AE52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26" s="21" cm="1">
        <f t="array" ref="AF52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5533</v>
      </c>
      <c r="AG52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26" s="21" cm="1">
        <f t="array" ref="AH52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5533</v>
      </c>
      <c r="AI52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26" s="21" cm="1">
        <f t="array" ref="AJ52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5533</v>
      </c>
      <c r="AK52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26" s="21" cm="1">
        <f t="array" ref="AL52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5533</v>
      </c>
      <c r="AM52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26" s="21" cm="1">
        <f t="array" ref="AN52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5533</v>
      </c>
      <c r="AO52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26" s="21" cm="1">
        <f t="array" ref="AP52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5533</v>
      </c>
      <c r="AQ52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26" s="21" cm="1">
        <f t="array" ref="AR52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5533</v>
      </c>
      <c r="AS52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26" s="21" cm="1">
        <f t="array" ref="AT52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5533</v>
      </c>
      <c r="AU52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26" s="21" cm="1">
        <f t="array" ref="AV52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5533</v>
      </c>
      <c r="AW52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26" s="41">
        <f>SUMIFS(Tabelle132[[#This Row],[FTE 01]:[SAL 12]],Tabelle132[[#Headers],[FTE 01]:[SAL 12]],"*" &amp; "SAL" &amp;"*")</f>
        <v>66396</v>
      </c>
    </row>
    <row r="527" spans="1:50" ht="20.100000000000001" customHeight="1" x14ac:dyDescent="0.25">
      <c r="A527" s="61" t="s">
        <v>549</v>
      </c>
      <c r="B527" s="113" t="s">
        <v>1135</v>
      </c>
      <c r="C527" s="62" t="s">
        <v>53</v>
      </c>
      <c r="D527" s="107" t="s">
        <v>1218</v>
      </c>
      <c r="E527" s="108" t="s">
        <v>1218</v>
      </c>
      <c r="F527" s="63">
        <v>1025</v>
      </c>
      <c r="G527" s="111" t="str">
        <f>VLOOKUP(Tabelle132[[#This Row],[CC
(FIBU)]],INDEX!D:E,2,FALSE)</f>
        <v>Abteilung 46</v>
      </c>
      <c r="H527" s="117" t="s">
        <v>1341</v>
      </c>
      <c r="I527" s="64" t="s">
        <v>54</v>
      </c>
      <c r="J527" s="72">
        <v>42156</v>
      </c>
      <c r="K527" s="72"/>
      <c r="L527" s="73"/>
      <c r="M527" s="77">
        <v>2300</v>
      </c>
      <c r="N527" s="104" t="s">
        <v>1696</v>
      </c>
      <c r="O527" s="78">
        <v>42156</v>
      </c>
      <c r="P527" s="80"/>
      <c r="Q527" s="62" t="s">
        <v>55</v>
      </c>
      <c r="R527" s="5" t="str">
        <f ca="1">IF(Tabelle132[[#This Row],[STOPPED
ON]]&lt;&gt;"","STOPPED",IF(AND(Tabelle132[[#This Row],[ACT. VALID
TILL]]&lt;TODAY(),Tabelle132[[#This Row],[ACT. VALID
TILL]]&lt;&gt;""),"INACTIVE",IF(Tabelle132[[#This Row],[Employee]]="NN","RECRUITE",IF(Tabelle132[[#This Row],[ACT. VALID
FROM]]&gt;TODAY(),"INACTIVE","ACTIVE"))))</f>
        <v>ACTIVE</v>
      </c>
      <c r="S527" s="85"/>
      <c r="T527" s="85"/>
      <c r="U527" s="11">
        <f>COUNTIFS(Tabelle2[Function-
No.],Tabelle132[[#This Row],[FUNC.-NO]],Tabelle2[Pers-
No.],Tabelle132[[#This Row],[P-No.]])</f>
        <v>0</v>
      </c>
      <c r="V527" s="89">
        <v>39</v>
      </c>
      <c r="W527" s="11">
        <f>IF(Tabelle132[[#This Row],[WAZ2]]&gt;39,1,Tabelle132[[#This Row],[WAZ2]]/39)/IF(Tabelle132[[#This Row],[SPLIT]]="YES",2,1)</f>
        <v>1</v>
      </c>
      <c r="X527" s="93">
        <v>5381</v>
      </c>
      <c r="Y52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27" s="21" cm="1">
        <f t="array" ref="Z52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5381</v>
      </c>
      <c r="AA52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27" s="21" cm="1">
        <f t="array" ref="AB52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5381</v>
      </c>
      <c r="AC52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27" s="21" cm="1">
        <f t="array" ref="AD52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5381</v>
      </c>
      <c r="AE52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27" s="21" cm="1">
        <f t="array" ref="AF52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5381</v>
      </c>
      <c r="AG52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27" s="21" cm="1">
        <f t="array" ref="AH52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5381</v>
      </c>
      <c r="AI52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27" s="21" cm="1">
        <f t="array" ref="AJ52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5381</v>
      </c>
      <c r="AK52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27" s="21" cm="1">
        <f t="array" ref="AL52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5381</v>
      </c>
      <c r="AM52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27" s="21" cm="1">
        <f t="array" ref="AN52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5381</v>
      </c>
      <c r="AO52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27" s="21" cm="1">
        <f t="array" ref="AP52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5381</v>
      </c>
      <c r="AQ52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27" s="21" cm="1">
        <f t="array" ref="AR52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5381</v>
      </c>
      <c r="AS52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27" s="21" cm="1">
        <f t="array" ref="AT52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5381</v>
      </c>
      <c r="AU52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27" s="21" cm="1">
        <f t="array" ref="AV52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5381</v>
      </c>
      <c r="AW52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27" s="41">
        <f>SUMIFS(Tabelle132[[#This Row],[FTE 01]:[SAL 12]],Tabelle132[[#Headers],[FTE 01]:[SAL 12]],"*" &amp; "SAL" &amp;"*")</f>
        <v>64572</v>
      </c>
    </row>
    <row r="528" spans="1:50" ht="20.100000000000001" customHeight="1" x14ac:dyDescent="0.25">
      <c r="A528" s="61" t="s">
        <v>795</v>
      </c>
      <c r="B528" s="113" t="s">
        <v>1138</v>
      </c>
      <c r="C528" s="62" t="s">
        <v>53</v>
      </c>
      <c r="D528" s="107" t="s">
        <v>1218</v>
      </c>
      <c r="E528" s="108" t="s">
        <v>1218</v>
      </c>
      <c r="F528" s="63">
        <v>1025</v>
      </c>
      <c r="G528" s="111" t="str">
        <f>VLOOKUP(Tabelle132[[#This Row],[CC
(FIBU)]],INDEX!D:E,2,FALSE)</f>
        <v>Abteilung 46</v>
      </c>
      <c r="H528" s="117" t="s">
        <v>1281</v>
      </c>
      <c r="I528" s="64"/>
      <c r="J528" s="72">
        <v>44501</v>
      </c>
      <c r="K528" s="72"/>
      <c r="L528" s="73"/>
      <c r="M528" s="77" t="s">
        <v>239</v>
      </c>
      <c r="N528" s="104" t="s">
        <v>240</v>
      </c>
      <c r="O528" s="78">
        <v>44501</v>
      </c>
      <c r="P528" s="80"/>
      <c r="Q528" s="62" t="s">
        <v>55</v>
      </c>
      <c r="R528" s="5" t="str">
        <f ca="1">IF(Tabelle132[[#This Row],[STOPPED
ON]]&lt;&gt;"","STOPPED",IF(AND(Tabelle132[[#This Row],[ACT. VALID
TILL]]&lt;TODAY(),Tabelle132[[#This Row],[ACT. VALID
TILL]]&lt;&gt;""),"INACTIVE",IF(Tabelle132[[#This Row],[Employee]]="NN","RECRUITE",IF(Tabelle132[[#This Row],[ACT. VALID
FROM]]&gt;TODAY(),"INACTIVE","ACTIVE"))))</f>
        <v>RECRUITE</v>
      </c>
      <c r="S528" s="85"/>
      <c r="T528" s="85"/>
      <c r="U528" s="11">
        <f>COUNTIFS(Tabelle2[Function-
No.],Tabelle132[[#This Row],[FUNC.-NO]],Tabelle2[Pers-
No.],Tabelle132[[#This Row],[P-No.]])</f>
        <v>0</v>
      </c>
      <c r="V528" s="89">
        <v>39</v>
      </c>
      <c r="W528" s="11">
        <f>IF(Tabelle132[[#This Row],[WAZ2]]&gt;39,1,Tabelle132[[#This Row],[WAZ2]]/39)/IF(Tabelle132[[#This Row],[SPLIT]]="YES",2,1)</f>
        <v>1</v>
      </c>
      <c r="X528" s="93">
        <v>5650</v>
      </c>
      <c r="Y52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528" s="21" cm="1">
        <f t="array" ref="Z52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2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528" s="21" cm="1">
        <f t="array" ref="AB52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2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528" s="21" cm="1">
        <f t="array" ref="AD52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2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528" s="21" cm="1">
        <f t="array" ref="AF52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2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528" s="21" cm="1">
        <f t="array" ref="AH52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52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528" s="21" cm="1">
        <f t="array" ref="AJ52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52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528" s="21" cm="1">
        <f t="array" ref="AL52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52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28" s="21" cm="1">
        <f t="array" ref="AN52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5650</v>
      </c>
      <c r="AO52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28" s="21" cm="1">
        <f t="array" ref="AP52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5650</v>
      </c>
      <c r="AQ52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28" s="21" cm="1">
        <f t="array" ref="AR52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5650</v>
      </c>
      <c r="AS52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28" s="21" cm="1">
        <f t="array" ref="AT52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5650</v>
      </c>
      <c r="AU52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28" s="21" cm="1">
        <f t="array" ref="AV52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5650</v>
      </c>
      <c r="AW52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28" s="41">
        <f>SUMIFS(Tabelle132[[#This Row],[FTE 01]:[SAL 12]],Tabelle132[[#Headers],[FTE 01]:[SAL 12]],"*" &amp; "SAL" &amp;"*")</f>
        <v>28250</v>
      </c>
    </row>
    <row r="529" spans="1:50" ht="20.100000000000001" customHeight="1" x14ac:dyDescent="0.25">
      <c r="A529" s="61" t="s">
        <v>550</v>
      </c>
      <c r="B529" s="113" t="s">
        <v>1104</v>
      </c>
      <c r="C529" s="62" t="s">
        <v>53</v>
      </c>
      <c r="D529" s="107" t="s">
        <v>1218</v>
      </c>
      <c r="E529" s="108" t="s">
        <v>1218</v>
      </c>
      <c r="F529" s="63">
        <v>1026</v>
      </c>
      <c r="G529" s="111" t="str">
        <f>VLOOKUP(Tabelle132[[#This Row],[CC
(FIBU)]],INDEX!D:E,2,FALSE)</f>
        <v>Abteilung 43</v>
      </c>
      <c r="H529" s="117" t="s">
        <v>1281</v>
      </c>
      <c r="I529" s="64" t="s">
        <v>54</v>
      </c>
      <c r="J529" s="72">
        <v>41487</v>
      </c>
      <c r="K529" s="72"/>
      <c r="L529" s="73"/>
      <c r="M529" s="77">
        <v>2238</v>
      </c>
      <c r="N529" s="104" t="s">
        <v>1634</v>
      </c>
      <c r="O529" s="78">
        <v>41487</v>
      </c>
      <c r="P529" s="80"/>
      <c r="Q529" s="62" t="s">
        <v>55</v>
      </c>
      <c r="R529" s="5" t="str">
        <f ca="1">IF(Tabelle132[[#This Row],[STOPPED
ON]]&lt;&gt;"","STOPPED",IF(AND(Tabelle132[[#This Row],[ACT. VALID
TILL]]&lt;TODAY(),Tabelle132[[#This Row],[ACT. VALID
TILL]]&lt;&gt;""),"INACTIVE",IF(Tabelle132[[#This Row],[Employee]]="NN","RECRUITE",IF(Tabelle132[[#This Row],[ACT. VALID
FROM]]&gt;TODAY(),"INACTIVE","ACTIVE"))))</f>
        <v>ACTIVE</v>
      </c>
      <c r="S529" s="85"/>
      <c r="T529" s="85"/>
      <c r="U529" s="11">
        <f>COUNTIFS(Tabelle2[Function-
No.],Tabelle132[[#This Row],[FUNC.-NO]],Tabelle2[Pers-
No.],Tabelle132[[#This Row],[P-No.]])</f>
        <v>0</v>
      </c>
      <c r="V529" s="89">
        <v>39</v>
      </c>
      <c r="W529" s="11">
        <f>IF(Tabelle132[[#This Row],[WAZ2]]&gt;39,1,Tabelle132[[#This Row],[WAZ2]]/39)/IF(Tabelle132[[#This Row],[SPLIT]]="YES",2,1)</f>
        <v>1</v>
      </c>
      <c r="X529" s="93">
        <v>5203</v>
      </c>
      <c r="Y52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29" s="21" cm="1">
        <f t="array" ref="Z52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5203</v>
      </c>
      <c r="AA52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29" s="21" cm="1">
        <f t="array" ref="AB52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5203</v>
      </c>
      <c r="AC52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29" s="21" cm="1">
        <f t="array" ref="AD52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5203</v>
      </c>
      <c r="AE52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29" s="21" cm="1">
        <f t="array" ref="AF52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5203</v>
      </c>
      <c r="AG52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29" s="21" cm="1">
        <f t="array" ref="AH52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5203</v>
      </c>
      <c r="AI52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29" s="21" cm="1">
        <f t="array" ref="AJ52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5203</v>
      </c>
      <c r="AK52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29" s="21" cm="1">
        <f t="array" ref="AL52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5203</v>
      </c>
      <c r="AM52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29" s="21" cm="1">
        <f t="array" ref="AN52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5203</v>
      </c>
      <c r="AO52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29" s="21" cm="1">
        <f t="array" ref="AP52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5203</v>
      </c>
      <c r="AQ52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29" s="21" cm="1">
        <f t="array" ref="AR52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5203</v>
      </c>
      <c r="AS52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29" s="21" cm="1">
        <f t="array" ref="AT52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5203</v>
      </c>
      <c r="AU52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29" s="21" cm="1">
        <f t="array" ref="AV52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5203</v>
      </c>
      <c r="AW52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29" s="41">
        <f>SUMIFS(Tabelle132[[#This Row],[FTE 01]:[SAL 12]],Tabelle132[[#Headers],[FTE 01]:[SAL 12]],"*" &amp; "SAL" &amp;"*")</f>
        <v>62436</v>
      </c>
    </row>
    <row r="530" spans="1:50" ht="20.100000000000001" customHeight="1" x14ac:dyDescent="0.25">
      <c r="A530" s="61" t="s">
        <v>551</v>
      </c>
      <c r="B530" s="113" t="s">
        <v>1104</v>
      </c>
      <c r="C530" s="62" t="s">
        <v>53</v>
      </c>
      <c r="D530" s="107" t="s">
        <v>1218</v>
      </c>
      <c r="E530" s="108" t="s">
        <v>1218</v>
      </c>
      <c r="F530" s="63">
        <v>1026</v>
      </c>
      <c r="G530" s="111" t="str">
        <f>VLOOKUP(Tabelle132[[#This Row],[CC
(FIBU)]],INDEX!D:E,2,FALSE)</f>
        <v>Abteilung 43</v>
      </c>
      <c r="H530" s="117" t="s">
        <v>1281</v>
      </c>
      <c r="I530" s="64" t="s">
        <v>54</v>
      </c>
      <c r="J530" s="72">
        <v>44228</v>
      </c>
      <c r="K530" s="72">
        <v>44579</v>
      </c>
      <c r="L530" s="73"/>
      <c r="M530" s="77">
        <v>2601</v>
      </c>
      <c r="N530" s="104" t="s">
        <v>1997</v>
      </c>
      <c r="O530" s="78">
        <v>43678</v>
      </c>
      <c r="P530" s="80">
        <v>44579</v>
      </c>
      <c r="Q530" s="62" t="s">
        <v>55</v>
      </c>
      <c r="R530" s="5" t="str">
        <f ca="1">IF(Tabelle132[[#This Row],[STOPPED
ON]]&lt;&gt;"","STOPPED",IF(AND(Tabelle132[[#This Row],[ACT. VALID
TILL]]&lt;TODAY(),Tabelle132[[#This Row],[ACT. VALID
TILL]]&lt;&gt;""),"INACTIVE",IF(Tabelle132[[#This Row],[Employee]]="NN","RECRUITE",IF(Tabelle132[[#This Row],[ACT. VALID
FROM]]&gt;TODAY(),"INACTIVE","ACTIVE"))))</f>
        <v>ACTIVE</v>
      </c>
      <c r="S530" s="85"/>
      <c r="T530" s="85"/>
      <c r="U530" s="11">
        <f>COUNTIFS(Tabelle2[Function-
No.],Tabelle132[[#This Row],[FUNC.-NO]],Tabelle2[Pers-
No.],Tabelle132[[#This Row],[P-No.]])</f>
        <v>0</v>
      </c>
      <c r="V530" s="89">
        <v>39</v>
      </c>
      <c r="W530" s="11">
        <f>IF(Tabelle132[[#This Row],[WAZ2]]&gt;39,1,Tabelle132[[#This Row],[WAZ2]]/39)/IF(Tabelle132[[#This Row],[SPLIT]]="YES",2,1)</f>
        <v>1</v>
      </c>
      <c r="X530" s="93">
        <v>5088</v>
      </c>
      <c r="Y53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30" s="21" cm="1">
        <f t="array" ref="Z53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5088</v>
      </c>
      <c r="AA53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30" s="21" cm="1">
        <f t="array" ref="AB53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5088</v>
      </c>
      <c r="AC53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30" s="21" cm="1">
        <f t="array" ref="AD53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5088</v>
      </c>
      <c r="AE53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30" s="21" cm="1">
        <f t="array" ref="AF53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5088</v>
      </c>
      <c r="AG53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30" s="21" cm="1">
        <f t="array" ref="AH53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5088</v>
      </c>
      <c r="AI53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30" s="21" cm="1">
        <f t="array" ref="AJ53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5088</v>
      </c>
      <c r="AK53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30" s="21" cm="1">
        <f t="array" ref="AL53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5088</v>
      </c>
      <c r="AM53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30" s="21" cm="1">
        <f t="array" ref="AN53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5088</v>
      </c>
      <c r="AO53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30" s="21" cm="1">
        <f t="array" ref="AP53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5088</v>
      </c>
      <c r="AQ53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530" s="21" cm="1">
        <f t="array" ref="AR53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53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530" s="21" cm="1">
        <f t="array" ref="AT53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53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30" s="21" cm="1">
        <f t="array" ref="AV53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3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30" s="41">
        <f>SUMIFS(Tabelle132[[#This Row],[FTE 01]:[SAL 12]],Tabelle132[[#Headers],[FTE 01]:[SAL 12]],"*" &amp; "SAL" &amp;"*")</f>
        <v>45792</v>
      </c>
    </row>
    <row r="531" spans="1:50" ht="20.100000000000001" customHeight="1" x14ac:dyDescent="0.25">
      <c r="A531" s="61" t="s">
        <v>555</v>
      </c>
      <c r="B531" s="113" t="s">
        <v>1130</v>
      </c>
      <c r="C531" s="62" t="s">
        <v>53</v>
      </c>
      <c r="D531" s="107" t="s">
        <v>1218</v>
      </c>
      <c r="E531" s="108" t="s">
        <v>1218</v>
      </c>
      <c r="F531" s="63">
        <v>1027</v>
      </c>
      <c r="G531" s="111" t="str">
        <f>VLOOKUP(Tabelle132[[#This Row],[CC
(FIBU)]],INDEX!D:E,2,FALSE)</f>
        <v>Abteilung 44</v>
      </c>
      <c r="H531" s="117" t="s">
        <v>1386</v>
      </c>
      <c r="I531" s="64" t="s">
        <v>54</v>
      </c>
      <c r="J531" s="72">
        <v>36342</v>
      </c>
      <c r="K531" s="72"/>
      <c r="L531" s="73"/>
      <c r="M531" s="77">
        <v>2059</v>
      </c>
      <c r="N531" s="104" t="s">
        <v>1455</v>
      </c>
      <c r="O531" s="78">
        <v>36342</v>
      </c>
      <c r="P531" s="80"/>
      <c r="Q531" s="62" t="s">
        <v>55</v>
      </c>
      <c r="R531" s="5" t="str">
        <f ca="1">IF(Tabelle132[[#This Row],[STOPPED
ON]]&lt;&gt;"","STOPPED",IF(AND(Tabelle132[[#This Row],[ACT. VALID
TILL]]&lt;TODAY(),Tabelle132[[#This Row],[ACT. VALID
TILL]]&lt;&gt;""),"INACTIVE",IF(Tabelle132[[#This Row],[Employee]]="NN","RECRUITE",IF(Tabelle132[[#This Row],[ACT. VALID
FROM]]&gt;TODAY(),"INACTIVE","ACTIVE"))))</f>
        <v>ACTIVE</v>
      </c>
      <c r="S531" s="85"/>
      <c r="T531" s="85"/>
      <c r="U531" s="11">
        <f>COUNTIFS(Tabelle2[Function-
No.],Tabelle132[[#This Row],[FUNC.-NO]],Tabelle2[Pers-
No.],Tabelle132[[#This Row],[P-No.]])</f>
        <v>0</v>
      </c>
      <c r="V531" s="89">
        <v>39</v>
      </c>
      <c r="W531" s="11">
        <f>IF(Tabelle132[[#This Row],[WAZ2]]&gt;39,1,Tabelle132[[#This Row],[WAZ2]]/39)/IF(Tabelle132[[#This Row],[SPLIT]]="YES",2,1)</f>
        <v>1</v>
      </c>
      <c r="X531" s="93">
        <v>5197</v>
      </c>
      <c r="Y53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31" s="21" cm="1">
        <f t="array" ref="Z53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5197</v>
      </c>
      <c r="AA53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31" s="21" cm="1">
        <f t="array" ref="AB53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5197</v>
      </c>
      <c r="AC53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31" s="21" cm="1">
        <f t="array" ref="AD53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5197</v>
      </c>
      <c r="AE53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31" s="21" cm="1">
        <f t="array" ref="AF53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5197</v>
      </c>
      <c r="AG53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31" s="21" cm="1">
        <f t="array" ref="AH53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5197</v>
      </c>
      <c r="AI53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31" s="21" cm="1">
        <f t="array" ref="AJ53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5197</v>
      </c>
      <c r="AK53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31" s="21" cm="1">
        <f t="array" ref="AL53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5197</v>
      </c>
      <c r="AM53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31" s="21" cm="1">
        <f t="array" ref="AN53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5197</v>
      </c>
      <c r="AO53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31" s="21" cm="1">
        <f t="array" ref="AP53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5197</v>
      </c>
      <c r="AQ53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31" s="21" cm="1">
        <f t="array" ref="AR53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5197</v>
      </c>
      <c r="AS53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31" s="21" cm="1">
        <f t="array" ref="AT53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5197</v>
      </c>
      <c r="AU53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31" s="21" cm="1">
        <f t="array" ref="AV53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5197</v>
      </c>
      <c r="AW53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31" s="41">
        <f>SUMIFS(Tabelle132[[#This Row],[FTE 01]:[SAL 12]],Tabelle132[[#Headers],[FTE 01]:[SAL 12]],"*" &amp; "SAL" &amp;"*")</f>
        <v>62364</v>
      </c>
    </row>
    <row r="532" spans="1:50" ht="20.100000000000001" customHeight="1" x14ac:dyDescent="0.25">
      <c r="A532" s="61" t="s">
        <v>553</v>
      </c>
      <c r="B532" s="113" t="s">
        <v>1107</v>
      </c>
      <c r="C532" s="62" t="s">
        <v>53</v>
      </c>
      <c r="D532" s="107" t="s">
        <v>1218</v>
      </c>
      <c r="E532" s="108" t="s">
        <v>1218</v>
      </c>
      <c r="F532" s="63">
        <v>1027</v>
      </c>
      <c r="G532" s="111" t="str">
        <f>VLOOKUP(Tabelle132[[#This Row],[CC
(FIBU)]],INDEX!D:E,2,FALSE)</f>
        <v>Abteilung 44</v>
      </c>
      <c r="H532" s="117" t="s">
        <v>1281</v>
      </c>
      <c r="I532" s="64" t="s">
        <v>54</v>
      </c>
      <c r="J532" s="72">
        <v>38534</v>
      </c>
      <c r="K532" s="72"/>
      <c r="L532" s="73"/>
      <c r="M532" s="77">
        <v>2114</v>
      </c>
      <c r="N532" s="104" t="s">
        <v>1510</v>
      </c>
      <c r="O532" s="78">
        <v>38534</v>
      </c>
      <c r="P532" s="80"/>
      <c r="Q532" s="62" t="s">
        <v>55</v>
      </c>
      <c r="R532" s="5" t="str">
        <f ca="1">IF(Tabelle132[[#This Row],[STOPPED
ON]]&lt;&gt;"","STOPPED",IF(AND(Tabelle132[[#This Row],[ACT. VALID
TILL]]&lt;TODAY(),Tabelle132[[#This Row],[ACT. VALID
TILL]]&lt;&gt;""),"INACTIVE",IF(Tabelle132[[#This Row],[Employee]]="NN","RECRUITE",IF(Tabelle132[[#This Row],[ACT. VALID
FROM]]&gt;TODAY(),"INACTIVE","ACTIVE"))))</f>
        <v>ACTIVE</v>
      </c>
      <c r="S532" s="85"/>
      <c r="T532" s="85"/>
      <c r="U532" s="11">
        <f>COUNTIFS(Tabelle2[Function-
No.],Tabelle132[[#This Row],[FUNC.-NO]],Tabelle2[Pers-
No.],Tabelle132[[#This Row],[P-No.]])</f>
        <v>0</v>
      </c>
      <c r="V532" s="89">
        <v>39</v>
      </c>
      <c r="W532" s="11">
        <f>IF(Tabelle132[[#This Row],[WAZ2]]&gt;39,1,Tabelle132[[#This Row],[WAZ2]]/39)/IF(Tabelle132[[#This Row],[SPLIT]]="YES",2,1)</f>
        <v>1</v>
      </c>
      <c r="X532" s="93">
        <v>5720</v>
      </c>
      <c r="Y53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32" s="21" cm="1">
        <f t="array" ref="Z53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5720</v>
      </c>
      <c r="AA53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32" s="21" cm="1">
        <f t="array" ref="AB53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5720</v>
      </c>
      <c r="AC53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32" s="21" cm="1">
        <f t="array" ref="AD53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5720</v>
      </c>
      <c r="AE53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32" s="21" cm="1">
        <f t="array" ref="AF53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5720</v>
      </c>
      <c r="AG53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32" s="21" cm="1">
        <f t="array" ref="AH53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5720</v>
      </c>
      <c r="AI53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32" s="21" cm="1">
        <f t="array" ref="AJ53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5720</v>
      </c>
      <c r="AK53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32" s="21" cm="1">
        <f t="array" ref="AL53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5720</v>
      </c>
      <c r="AM53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32" s="21" cm="1">
        <f t="array" ref="AN53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5720</v>
      </c>
      <c r="AO53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32" s="21" cm="1">
        <f t="array" ref="AP53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5720</v>
      </c>
      <c r="AQ53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32" s="21" cm="1">
        <f t="array" ref="AR53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5720</v>
      </c>
      <c r="AS53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32" s="21" cm="1">
        <f t="array" ref="AT53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5720</v>
      </c>
      <c r="AU53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32" s="21" cm="1">
        <f t="array" ref="AV53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5720</v>
      </c>
      <c r="AW53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32" s="41">
        <f>SUMIFS(Tabelle132[[#This Row],[FTE 01]:[SAL 12]],Tabelle132[[#Headers],[FTE 01]:[SAL 12]],"*" &amp; "SAL" &amp;"*")</f>
        <v>68640</v>
      </c>
    </row>
    <row r="533" spans="1:50" ht="20.100000000000001" customHeight="1" x14ac:dyDescent="0.25">
      <c r="A533" s="61" t="s">
        <v>556</v>
      </c>
      <c r="B533" s="113" t="s">
        <v>1201</v>
      </c>
      <c r="C533" s="62" t="s">
        <v>53</v>
      </c>
      <c r="D533" s="107" t="s">
        <v>1218</v>
      </c>
      <c r="E533" s="108" t="s">
        <v>1218</v>
      </c>
      <c r="F533" s="63">
        <v>1027</v>
      </c>
      <c r="G533" s="111" t="str">
        <f>VLOOKUP(Tabelle132[[#This Row],[CC
(FIBU)]],INDEX!D:E,2,FALSE)</f>
        <v>Abteilung 44</v>
      </c>
      <c r="H533" s="117" t="s">
        <v>1281</v>
      </c>
      <c r="I533" s="64" t="s">
        <v>545</v>
      </c>
      <c r="J533" s="72">
        <v>39448</v>
      </c>
      <c r="K533" s="72"/>
      <c r="L533" s="73"/>
      <c r="M533" s="77">
        <v>2140</v>
      </c>
      <c r="N533" s="104" t="s">
        <v>1536</v>
      </c>
      <c r="O533" s="78">
        <v>39448</v>
      </c>
      <c r="P533" s="80"/>
      <c r="Q533" s="62" t="s">
        <v>55</v>
      </c>
      <c r="R533" s="5" t="str">
        <f ca="1">IF(Tabelle132[[#This Row],[STOPPED
ON]]&lt;&gt;"","STOPPED",IF(AND(Tabelle132[[#This Row],[ACT. VALID
TILL]]&lt;TODAY(),Tabelle132[[#This Row],[ACT. VALID
TILL]]&lt;&gt;""),"INACTIVE",IF(Tabelle132[[#This Row],[Employee]]="NN","RECRUITE",IF(Tabelle132[[#This Row],[ACT. VALID
FROM]]&gt;TODAY(),"INACTIVE","ACTIVE"))))</f>
        <v>ACTIVE</v>
      </c>
      <c r="S533" s="85"/>
      <c r="T533" s="85"/>
      <c r="U533" s="11">
        <f>COUNTIFS(Tabelle2[Function-
No.],Tabelle132[[#This Row],[FUNC.-NO]],Tabelle2[Pers-
No.],Tabelle132[[#This Row],[P-No.]])</f>
        <v>0</v>
      </c>
      <c r="V533" s="89">
        <v>39</v>
      </c>
      <c r="W533" s="11">
        <f>IF(Tabelle132[[#This Row],[WAZ2]]&gt;39,1,Tabelle132[[#This Row],[WAZ2]]/39)/IF(Tabelle132[[#This Row],[SPLIT]]="YES",2,1)</f>
        <v>0.5</v>
      </c>
      <c r="X533" s="93">
        <v>5574</v>
      </c>
      <c r="Y53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533" s="21" cm="1">
        <f t="array" ref="Z53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2787</v>
      </c>
      <c r="AA53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533" s="21" cm="1">
        <f t="array" ref="AB53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2787</v>
      </c>
      <c r="AC53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533" s="21" cm="1">
        <f t="array" ref="AD53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2787</v>
      </c>
      <c r="AE53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533" s="21" cm="1">
        <f t="array" ref="AF53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2787</v>
      </c>
      <c r="AG53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533" s="21" cm="1">
        <f t="array" ref="AH53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2787</v>
      </c>
      <c r="AI53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533" s="21" cm="1">
        <f t="array" ref="AJ53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2787</v>
      </c>
      <c r="AK53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533" s="21" cm="1">
        <f t="array" ref="AL53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2787</v>
      </c>
      <c r="AM53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533" s="21" cm="1">
        <f t="array" ref="AN53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2787</v>
      </c>
      <c r="AO53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533" s="21" cm="1">
        <f t="array" ref="AP53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2787</v>
      </c>
      <c r="AQ53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533" s="21" cm="1">
        <f t="array" ref="AR53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2787</v>
      </c>
      <c r="AS53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533" s="21" cm="1">
        <f t="array" ref="AT53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2787</v>
      </c>
      <c r="AU53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533" s="21" cm="1">
        <f t="array" ref="AV53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2787</v>
      </c>
      <c r="AW53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33" s="41">
        <f>SUMIFS(Tabelle132[[#This Row],[FTE 01]:[SAL 12]],Tabelle132[[#Headers],[FTE 01]:[SAL 12]],"*" &amp; "SAL" &amp;"*")</f>
        <v>33444</v>
      </c>
    </row>
    <row r="534" spans="1:50" ht="20.100000000000001" customHeight="1" x14ac:dyDescent="0.25">
      <c r="A534" s="61" t="s">
        <v>554</v>
      </c>
      <c r="B534" s="113" t="s">
        <v>1130</v>
      </c>
      <c r="C534" s="62" t="s">
        <v>53</v>
      </c>
      <c r="D534" s="107" t="s">
        <v>1218</v>
      </c>
      <c r="E534" s="108" t="s">
        <v>1218</v>
      </c>
      <c r="F534" s="63">
        <v>1027</v>
      </c>
      <c r="G534" s="111" t="str">
        <f>VLOOKUP(Tabelle132[[#This Row],[CC
(FIBU)]],INDEX!D:E,2,FALSE)</f>
        <v>Abteilung 44</v>
      </c>
      <c r="H534" s="117" t="s">
        <v>1386</v>
      </c>
      <c r="I534" s="64" t="s">
        <v>54</v>
      </c>
      <c r="J534" s="72">
        <v>40057</v>
      </c>
      <c r="K534" s="72"/>
      <c r="L534" s="73"/>
      <c r="M534" s="77">
        <v>2158</v>
      </c>
      <c r="N534" s="104" t="s">
        <v>1554</v>
      </c>
      <c r="O534" s="78">
        <v>40057</v>
      </c>
      <c r="P534" s="80"/>
      <c r="Q534" s="62" t="s">
        <v>55</v>
      </c>
      <c r="R534" s="5" t="str">
        <f ca="1">IF(Tabelle132[[#This Row],[STOPPED
ON]]&lt;&gt;"","STOPPED",IF(AND(Tabelle132[[#This Row],[ACT. VALID
TILL]]&lt;TODAY(),Tabelle132[[#This Row],[ACT. VALID
TILL]]&lt;&gt;""),"INACTIVE",IF(Tabelle132[[#This Row],[Employee]]="NN","RECRUITE",IF(Tabelle132[[#This Row],[ACT. VALID
FROM]]&gt;TODAY(),"INACTIVE","ACTIVE"))))</f>
        <v>ACTIVE</v>
      </c>
      <c r="S534" s="85"/>
      <c r="T534" s="85"/>
      <c r="U534" s="11">
        <f>COUNTIFS(Tabelle2[Function-
No.],Tabelle132[[#This Row],[FUNC.-NO]],Tabelle2[Pers-
No.],Tabelle132[[#This Row],[P-No.]])</f>
        <v>1</v>
      </c>
      <c r="V534" s="89">
        <v>39</v>
      </c>
      <c r="W534" s="11">
        <f>IF(Tabelle132[[#This Row],[WAZ2]]&gt;39,1,Tabelle132[[#This Row],[WAZ2]]/39)/IF(Tabelle132[[#This Row],[SPLIT]]="YES",2,1)</f>
        <v>1</v>
      </c>
      <c r="X534" s="93">
        <v>5196</v>
      </c>
      <c r="Y534"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534" s="21" cm="1">
        <f t="array" ref="Z53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34"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534" s="21" cm="1">
        <f t="array" ref="AB53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34"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534" s="21" cm="1">
        <f t="array" ref="AD53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34"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534" s="21" cm="1">
        <f t="array" ref="AF53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34"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534" s="21" cm="1">
        <f t="array" ref="AH53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534"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534" s="21" cm="1">
        <f t="array" ref="AJ53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53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34" s="21" cm="1">
        <f t="array" ref="AL53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5196</v>
      </c>
      <c r="AM53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34" s="21" cm="1">
        <f t="array" ref="AN53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5196</v>
      </c>
      <c r="AO53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34" s="21" cm="1">
        <f t="array" ref="AP53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5196</v>
      </c>
      <c r="AQ53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34" s="21" cm="1">
        <f t="array" ref="AR53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5196</v>
      </c>
      <c r="AS53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34" s="21" cm="1">
        <f t="array" ref="AT53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5196</v>
      </c>
      <c r="AU53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34" s="21" cm="1">
        <f t="array" ref="AV53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5196</v>
      </c>
      <c r="AW53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34" s="41">
        <f>SUMIFS(Tabelle132[[#This Row],[FTE 01]:[SAL 12]],Tabelle132[[#Headers],[FTE 01]:[SAL 12]],"*" &amp; "SAL" &amp;"*")</f>
        <v>31176</v>
      </c>
    </row>
    <row r="535" spans="1:50" ht="20.100000000000001" customHeight="1" x14ac:dyDescent="0.25">
      <c r="A535" s="61" t="s">
        <v>552</v>
      </c>
      <c r="B535" s="113" t="s">
        <v>995</v>
      </c>
      <c r="C535" s="62" t="s">
        <v>53</v>
      </c>
      <c r="D535" s="107" t="s">
        <v>1218</v>
      </c>
      <c r="E535" s="108" t="s">
        <v>1218</v>
      </c>
      <c r="F535" s="63">
        <v>1027</v>
      </c>
      <c r="G535" s="111" t="str">
        <f>VLOOKUP(Tabelle132[[#This Row],[CC
(FIBU)]],INDEX!D:E,2,FALSE)</f>
        <v>Abteilung 44</v>
      </c>
      <c r="H535" s="117" t="s">
        <v>1386</v>
      </c>
      <c r="I535" s="64" t="s">
        <v>54</v>
      </c>
      <c r="J535" s="72">
        <v>43862</v>
      </c>
      <c r="K535" s="72"/>
      <c r="L535" s="73"/>
      <c r="M535" s="77">
        <v>2648</v>
      </c>
      <c r="N535" s="104" t="s">
        <v>2044</v>
      </c>
      <c r="O535" s="78">
        <v>43862</v>
      </c>
      <c r="P535" s="80"/>
      <c r="Q535" s="62" t="s">
        <v>55</v>
      </c>
      <c r="R535" s="5" t="str">
        <f ca="1">IF(Tabelle132[[#This Row],[STOPPED
ON]]&lt;&gt;"","STOPPED",IF(AND(Tabelle132[[#This Row],[ACT. VALID
TILL]]&lt;TODAY(),Tabelle132[[#This Row],[ACT. VALID
TILL]]&lt;&gt;""),"INACTIVE",IF(Tabelle132[[#This Row],[Employee]]="NN","RECRUITE",IF(Tabelle132[[#This Row],[ACT. VALID
FROM]]&gt;TODAY(),"INACTIVE","ACTIVE"))))</f>
        <v>ACTIVE</v>
      </c>
      <c r="S535" s="85"/>
      <c r="T535" s="85"/>
      <c r="U535" s="11">
        <f>COUNTIFS(Tabelle2[Function-
No.],Tabelle132[[#This Row],[FUNC.-NO]],Tabelle2[Pers-
No.],Tabelle132[[#This Row],[P-No.]])</f>
        <v>0</v>
      </c>
      <c r="V535" s="89">
        <v>39</v>
      </c>
      <c r="W535" s="11">
        <f>IF(Tabelle132[[#This Row],[WAZ2]]&gt;39,1,Tabelle132[[#This Row],[WAZ2]]/39)/IF(Tabelle132[[#This Row],[SPLIT]]="YES",2,1)</f>
        <v>1</v>
      </c>
      <c r="X535" s="93">
        <v>5116</v>
      </c>
      <c r="Y53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35" s="21" cm="1">
        <f t="array" ref="Z53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5116</v>
      </c>
      <c r="AA53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35" s="21" cm="1">
        <f t="array" ref="AB53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5116</v>
      </c>
      <c r="AC53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35" s="21" cm="1">
        <f t="array" ref="AD53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5116</v>
      </c>
      <c r="AE53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35" s="21" cm="1">
        <f t="array" ref="AF53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5116</v>
      </c>
      <c r="AG53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35" s="21" cm="1">
        <f t="array" ref="AH53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5116</v>
      </c>
      <c r="AI53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35" s="21" cm="1">
        <f t="array" ref="AJ53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5116</v>
      </c>
      <c r="AK53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35" s="21" cm="1">
        <f t="array" ref="AL53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5116</v>
      </c>
      <c r="AM53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35" s="21" cm="1">
        <f t="array" ref="AN53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5116</v>
      </c>
      <c r="AO53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35" s="21" cm="1">
        <f t="array" ref="AP53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5116</v>
      </c>
      <c r="AQ53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35" s="21" cm="1">
        <f t="array" ref="AR53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5116</v>
      </c>
      <c r="AS53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35" s="21" cm="1">
        <f t="array" ref="AT53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5116</v>
      </c>
      <c r="AU53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35" s="21" cm="1">
        <f t="array" ref="AV53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5116</v>
      </c>
      <c r="AW53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35" s="41">
        <f>SUMIFS(Tabelle132[[#This Row],[FTE 01]:[SAL 12]],Tabelle132[[#Headers],[FTE 01]:[SAL 12]],"*" &amp; "SAL" &amp;"*")</f>
        <v>61392</v>
      </c>
    </row>
    <row r="536" spans="1:50" ht="20.100000000000001" customHeight="1" x14ac:dyDescent="0.25">
      <c r="A536" s="61" t="s">
        <v>567</v>
      </c>
      <c r="B536" s="113" t="s">
        <v>963</v>
      </c>
      <c r="C536" s="62" t="s">
        <v>53</v>
      </c>
      <c r="D536" s="107" t="s">
        <v>1218</v>
      </c>
      <c r="E536" s="108" t="s">
        <v>1218</v>
      </c>
      <c r="F536" s="63">
        <v>1028</v>
      </c>
      <c r="G536" s="111" t="str">
        <f>VLOOKUP(Tabelle132[[#This Row],[CC
(FIBU)]],INDEX!D:E,2,FALSE)</f>
        <v>Abteilung 45</v>
      </c>
      <c r="H536" s="117" t="s">
        <v>1341</v>
      </c>
      <c r="I536" s="64" t="s">
        <v>54</v>
      </c>
      <c r="J536" s="72">
        <v>36983</v>
      </c>
      <c r="K536" s="72"/>
      <c r="L536" s="73"/>
      <c r="M536" s="77">
        <v>2078</v>
      </c>
      <c r="N536" s="104" t="s">
        <v>1474</v>
      </c>
      <c r="O536" s="78">
        <v>36983</v>
      </c>
      <c r="P536" s="80"/>
      <c r="Q536" s="62" t="s">
        <v>55</v>
      </c>
      <c r="R536" s="5" t="str">
        <f ca="1">IF(Tabelle132[[#This Row],[STOPPED
ON]]&lt;&gt;"","STOPPED",IF(AND(Tabelle132[[#This Row],[ACT. VALID
TILL]]&lt;TODAY(),Tabelle132[[#This Row],[ACT. VALID
TILL]]&lt;&gt;""),"INACTIVE",IF(Tabelle132[[#This Row],[Employee]]="NN","RECRUITE",IF(Tabelle132[[#This Row],[ACT. VALID
FROM]]&gt;TODAY(),"INACTIVE","ACTIVE"))))</f>
        <v>ACTIVE</v>
      </c>
      <c r="S536" s="85"/>
      <c r="T536" s="85"/>
      <c r="U536" s="11">
        <f>COUNTIFS(Tabelle2[Function-
No.],Tabelle132[[#This Row],[FUNC.-NO]],Tabelle2[Pers-
No.],Tabelle132[[#This Row],[P-No.]])</f>
        <v>0</v>
      </c>
      <c r="V536" s="89">
        <v>39</v>
      </c>
      <c r="W536" s="11">
        <f>IF(Tabelle132[[#This Row],[WAZ2]]&gt;39,1,Tabelle132[[#This Row],[WAZ2]]/39)/IF(Tabelle132[[#This Row],[SPLIT]]="YES",2,1)</f>
        <v>1</v>
      </c>
      <c r="X536" s="93">
        <v>5364</v>
      </c>
      <c r="Y53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36" s="21" cm="1">
        <f t="array" ref="Z53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5364</v>
      </c>
      <c r="AA53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36" s="21" cm="1">
        <f t="array" ref="AB53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5364</v>
      </c>
      <c r="AC53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36" s="21" cm="1">
        <f t="array" ref="AD53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5364</v>
      </c>
      <c r="AE53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36" s="21" cm="1">
        <f t="array" ref="AF53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5364</v>
      </c>
      <c r="AG53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36" s="21" cm="1">
        <f t="array" ref="AH53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5364</v>
      </c>
      <c r="AI53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36" s="21" cm="1">
        <f t="array" ref="AJ53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5364</v>
      </c>
      <c r="AK53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36" s="21" cm="1">
        <f t="array" ref="AL53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5364</v>
      </c>
      <c r="AM53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36" s="21" cm="1">
        <f t="array" ref="AN53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5364</v>
      </c>
      <c r="AO53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36" s="21" cm="1">
        <f t="array" ref="AP53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5364</v>
      </c>
      <c r="AQ53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36" s="21" cm="1">
        <f t="array" ref="AR53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5364</v>
      </c>
      <c r="AS53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36" s="21" cm="1">
        <f t="array" ref="AT53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5364</v>
      </c>
      <c r="AU53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36" s="21" cm="1">
        <f t="array" ref="AV53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5364</v>
      </c>
      <c r="AW53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36" s="41">
        <f>SUMIFS(Tabelle132[[#This Row],[FTE 01]:[SAL 12]],Tabelle132[[#Headers],[FTE 01]:[SAL 12]],"*" &amp; "SAL" &amp;"*")</f>
        <v>64368</v>
      </c>
    </row>
    <row r="537" spans="1:50" ht="20.100000000000001" customHeight="1" x14ac:dyDescent="0.25">
      <c r="A537" s="61" t="s">
        <v>558</v>
      </c>
      <c r="B537" s="113" t="s">
        <v>963</v>
      </c>
      <c r="C537" s="62" t="s">
        <v>53</v>
      </c>
      <c r="D537" s="107" t="s">
        <v>1218</v>
      </c>
      <c r="E537" s="108" t="s">
        <v>1218</v>
      </c>
      <c r="F537" s="63">
        <v>1028</v>
      </c>
      <c r="G537" s="111" t="str">
        <f>VLOOKUP(Tabelle132[[#This Row],[CC
(FIBU)]],INDEX!D:E,2,FALSE)</f>
        <v>Abteilung 45</v>
      </c>
      <c r="H537" s="117" t="s">
        <v>1341</v>
      </c>
      <c r="I537" s="64" t="s">
        <v>54</v>
      </c>
      <c r="J537" s="72">
        <v>37347</v>
      </c>
      <c r="K537" s="72">
        <v>44377</v>
      </c>
      <c r="L537" s="73"/>
      <c r="M537" s="77">
        <v>2086</v>
      </c>
      <c r="N537" s="104" t="s">
        <v>1482</v>
      </c>
      <c r="O537" s="78">
        <v>37347</v>
      </c>
      <c r="P537" s="80">
        <v>44377</v>
      </c>
      <c r="Q537" s="62" t="s">
        <v>55</v>
      </c>
      <c r="R537" s="5" t="str">
        <f ca="1">IF(Tabelle132[[#This Row],[STOPPED
ON]]&lt;&gt;"","STOPPED",IF(AND(Tabelle132[[#This Row],[ACT. VALID
TILL]]&lt;TODAY(),Tabelle132[[#This Row],[ACT. VALID
TILL]]&lt;&gt;""),"INACTIVE",IF(Tabelle132[[#This Row],[Employee]]="NN","RECRUITE",IF(Tabelle132[[#This Row],[ACT. VALID
FROM]]&gt;TODAY(),"INACTIVE","ACTIVE"))))</f>
        <v>INACTIVE</v>
      </c>
      <c r="S537" s="85"/>
      <c r="T537" s="85"/>
      <c r="U537" s="11">
        <f>COUNTIFS(Tabelle2[Function-
No.],Tabelle132[[#This Row],[FUNC.-NO]],Tabelle2[Pers-
No.],Tabelle132[[#This Row],[P-No.]])</f>
        <v>0</v>
      </c>
      <c r="V537" s="89">
        <v>39</v>
      </c>
      <c r="W537" s="11">
        <f>IF(Tabelle132[[#This Row],[WAZ2]]&gt;39,1,Tabelle132[[#This Row],[WAZ2]]/39)/IF(Tabelle132[[#This Row],[SPLIT]]="YES",2,1)</f>
        <v>1</v>
      </c>
      <c r="X537" s="93">
        <v>5180</v>
      </c>
      <c r="Y53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37" s="21" cm="1">
        <f t="array" ref="Z53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5180</v>
      </c>
      <c r="AA53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37" s="21" cm="1">
        <f t="array" ref="AB53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5180</v>
      </c>
      <c r="AC53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37" s="21" cm="1">
        <f t="array" ref="AD53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5180</v>
      </c>
      <c r="AE53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537" s="21" cm="1">
        <f t="array" ref="AF53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3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537" s="21" cm="1">
        <f t="array" ref="AH53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53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537" s="21" cm="1">
        <f t="array" ref="AJ53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53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537" s="21" cm="1">
        <f t="array" ref="AL53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53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537" s="21" cm="1">
        <f t="array" ref="AN53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53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537" s="21" cm="1">
        <f t="array" ref="AP53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53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537" s="21" cm="1">
        <f t="array" ref="AR53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53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537" s="21" cm="1">
        <f t="array" ref="AT53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53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37" s="21" cm="1">
        <f t="array" ref="AV53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3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37" s="41">
        <f>SUMIFS(Tabelle132[[#This Row],[FTE 01]:[SAL 12]],Tabelle132[[#Headers],[FTE 01]:[SAL 12]],"*" &amp; "SAL" &amp;"*")</f>
        <v>15540</v>
      </c>
    </row>
    <row r="538" spans="1:50" ht="20.100000000000001" customHeight="1" x14ac:dyDescent="0.25">
      <c r="A538" s="61" t="s">
        <v>560</v>
      </c>
      <c r="B538" s="113" t="s">
        <v>963</v>
      </c>
      <c r="C538" s="62" t="s">
        <v>53</v>
      </c>
      <c r="D538" s="107" t="s">
        <v>1218</v>
      </c>
      <c r="E538" s="108" t="s">
        <v>1218</v>
      </c>
      <c r="F538" s="63">
        <v>1028</v>
      </c>
      <c r="G538" s="111" t="str">
        <f>VLOOKUP(Tabelle132[[#This Row],[CC
(FIBU)]],INDEX!D:E,2,FALSE)</f>
        <v>Abteilung 45</v>
      </c>
      <c r="H538" s="117" t="s">
        <v>1341</v>
      </c>
      <c r="I538" s="64" t="s">
        <v>54</v>
      </c>
      <c r="J538" s="72">
        <v>37377</v>
      </c>
      <c r="K538" s="72"/>
      <c r="L538" s="73"/>
      <c r="M538" s="77">
        <v>2088</v>
      </c>
      <c r="N538" s="104" t="s">
        <v>1484</v>
      </c>
      <c r="O538" s="78">
        <v>37377</v>
      </c>
      <c r="P538" s="80"/>
      <c r="Q538" s="62" t="s">
        <v>55</v>
      </c>
      <c r="R538" s="5" t="str">
        <f ca="1">IF(Tabelle132[[#This Row],[STOPPED
ON]]&lt;&gt;"","STOPPED",IF(AND(Tabelle132[[#This Row],[ACT. VALID
TILL]]&lt;TODAY(),Tabelle132[[#This Row],[ACT. VALID
TILL]]&lt;&gt;""),"INACTIVE",IF(Tabelle132[[#This Row],[Employee]]="NN","RECRUITE",IF(Tabelle132[[#This Row],[ACT. VALID
FROM]]&gt;TODAY(),"INACTIVE","ACTIVE"))))</f>
        <v>ACTIVE</v>
      </c>
      <c r="S538" s="85"/>
      <c r="T538" s="85"/>
      <c r="U538" s="11">
        <f>COUNTIFS(Tabelle2[Function-
No.],Tabelle132[[#This Row],[FUNC.-NO]],Tabelle2[Pers-
No.],Tabelle132[[#This Row],[P-No.]])</f>
        <v>2</v>
      </c>
      <c r="V538" s="89">
        <v>39</v>
      </c>
      <c r="W538" s="11">
        <f>IF(Tabelle132[[#This Row],[WAZ2]]&gt;39,1,Tabelle132[[#This Row],[WAZ2]]/39)/IF(Tabelle132[[#This Row],[SPLIT]]="YES",2,1)</f>
        <v>1</v>
      </c>
      <c r="X538" s="93">
        <v>5363</v>
      </c>
      <c r="Y538"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538" s="21" cm="1">
        <f t="array" ref="Z53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38"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538" s="21" cm="1">
        <f t="array" ref="AB53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38"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538" s="21" cm="1">
        <f t="array" ref="AD53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38"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538" s="21" cm="1">
        <f t="array" ref="AF53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3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38" s="21" cm="1">
        <f t="array" ref="AH53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3287</v>
      </c>
      <c r="AI53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38" s="21" cm="1">
        <f t="array" ref="AJ53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5363</v>
      </c>
      <c r="AK53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38" s="21" cm="1">
        <f t="array" ref="AL53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5363</v>
      </c>
      <c r="AM53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38" s="21" cm="1">
        <f t="array" ref="AN53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5363</v>
      </c>
      <c r="AO53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38" s="21" cm="1">
        <f t="array" ref="AP53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5363</v>
      </c>
      <c r="AQ53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38" s="21" cm="1">
        <f t="array" ref="AR53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5363</v>
      </c>
      <c r="AS53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38" s="21" cm="1">
        <f t="array" ref="AT53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5363</v>
      </c>
      <c r="AU53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38" s="21" cm="1">
        <f t="array" ref="AV53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5363</v>
      </c>
      <c r="AW53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38" s="41">
        <f>SUMIFS(Tabelle132[[#This Row],[FTE 01]:[SAL 12]],Tabelle132[[#Headers],[FTE 01]:[SAL 12]],"*" &amp; "SAL" &amp;"*")</f>
        <v>40828</v>
      </c>
    </row>
    <row r="539" spans="1:50" ht="20.100000000000001" customHeight="1" x14ac:dyDescent="0.25">
      <c r="A539" s="61" t="s">
        <v>571</v>
      </c>
      <c r="B539" s="113" t="s">
        <v>1116</v>
      </c>
      <c r="C539" s="62" t="s">
        <v>53</v>
      </c>
      <c r="D539" s="107" t="s">
        <v>1218</v>
      </c>
      <c r="E539" s="108" t="s">
        <v>1218</v>
      </c>
      <c r="F539" s="63">
        <v>1028</v>
      </c>
      <c r="G539" s="111" t="str">
        <f>VLOOKUP(Tabelle132[[#This Row],[CC
(FIBU)]],INDEX!D:E,2,FALSE)</f>
        <v>Abteilung 45</v>
      </c>
      <c r="H539" s="117" t="s">
        <v>1341</v>
      </c>
      <c r="I539" s="64" t="s">
        <v>54</v>
      </c>
      <c r="J539" s="72">
        <v>37987</v>
      </c>
      <c r="K539" s="72"/>
      <c r="L539" s="73"/>
      <c r="M539" s="77">
        <v>2101</v>
      </c>
      <c r="N539" s="104" t="s">
        <v>1497</v>
      </c>
      <c r="O539" s="78">
        <v>37987</v>
      </c>
      <c r="P539" s="80"/>
      <c r="Q539" s="62" t="s">
        <v>55</v>
      </c>
      <c r="R539" s="5" t="str">
        <f ca="1">IF(Tabelle132[[#This Row],[STOPPED
ON]]&lt;&gt;"","STOPPED",IF(AND(Tabelle132[[#This Row],[ACT. VALID
TILL]]&lt;TODAY(),Tabelle132[[#This Row],[ACT. VALID
TILL]]&lt;&gt;""),"INACTIVE",IF(Tabelle132[[#This Row],[Employee]]="NN","RECRUITE",IF(Tabelle132[[#This Row],[ACT. VALID
FROM]]&gt;TODAY(),"INACTIVE","ACTIVE"))))</f>
        <v>ACTIVE</v>
      </c>
      <c r="S539" s="85"/>
      <c r="T539" s="85"/>
      <c r="U539" s="11">
        <f>COUNTIFS(Tabelle2[Function-
No.],Tabelle132[[#This Row],[FUNC.-NO]],Tabelle2[Pers-
No.],Tabelle132[[#This Row],[P-No.]])</f>
        <v>0</v>
      </c>
      <c r="V539" s="89">
        <v>39</v>
      </c>
      <c r="W539" s="11">
        <f>IF(Tabelle132[[#This Row],[WAZ2]]&gt;39,1,Tabelle132[[#This Row],[WAZ2]]/39)/IF(Tabelle132[[#This Row],[SPLIT]]="YES",2,1)</f>
        <v>1</v>
      </c>
      <c r="X539" s="93">
        <v>5389</v>
      </c>
      <c r="Y53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39" s="21" cm="1">
        <f t="array" ref="Z53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5389</v>
      </c>
      <c r="AA53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39" s="21" cm="1">
        <f t="array" ref="AB53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5389</v>
      </c>
      <c r="AC53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39" s="21" cm="1">
        <f t="array" ref="AD53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5389</v>
      </c>
      <c r="AE53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39" s="21" cm="1">
        <f t="array" ref="AF53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5389</v>
      </c>
      <c r="AG53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39" s="21" cm="1">
        <f t="array" ref="AH53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5389</v>
      </c>
      <c r="AI53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39" s="21" cm="1">
        <f t="array" ref="AJ53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5389</v>
      </c>
      <c r="AK53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39" s="21" cm="1">
        <f t="array" ref="AL53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5389</v>
      </c>
      <c r="AM53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39" s="21" cm="1">
        <f t="array" ref="AN53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5389</v>
      </c>
      <c r="AO53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39" s="21" cm="1">
        <f t="array" ref="AP53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5389</v>
      </c>
      <c r="AQ53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39" s="21" cm="1">
        <f t="array" ref="AR53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5389</v>
      </c>
      <c r="AS53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39" s="21" cm="1">
        <f t="array" ref="AT53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5389</v>
      </c>
      <c r="AU53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39" s="21" cm="1">
        <f t="array" ref="AV53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5389</v>
      </c>
      <c r="AW53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39" s="41">
        <f>SUMIFS(Tabelle132[[#This Row],[FTE 01]:[SAL 12]],Tabelle132[[#Headers],[FTE 01]:[SAL 12]],"*" &amp; "SAL" &amp;"*")</f>
        <v>64668</v>
      </c>
    </row>
    <row r="540" spans="1:50" ht="20.100000000000001" customHeight="1" x14ac:dyDescent="0.25">
      <c r="A540" s="61" t="s">
        <v>566</v>
      </c>
      <c r="B540" s="113" t="s">
        <v>963</v>
      </c>
      <c r="C540" s="62" t="s">
        <v>53</v>
      </c>
      <c r="D540" s="107" t="s">
        <v>1218</v>
      </c>
      <c r="E540" s="108" t="s">
        <v>1218</v>
      </c>
      <c r="F540" s="63">
        <v>1028</v>
      </c>
      <c r="G540" s="111" t="str">
        <f>VLOOKUP(Tabelle132[[#This Row],[CC
(FIBU)]],INDEX!D:E,2,FALSE)</f>
        <v>Abteilung 45</v>
      </c>
      <c r="H540" s="117" t="s">
        <v>1341</v>
      </c>
      <c r="I540" s="64" t="s">
        <v>54</v>
      </c>
      <c r="J540" s="72">
        <v>41821</v>
      </c>
      <c r="K540" s="72"/>
      <c r="L540" s="73"/>
      <c r="M540" s="77">
        <v>2262</v>
      </c>
      <c r="N540" s="104" t="s">
        <v>1658</v>
      </c>
      <c r="O540" s="78">
        <v>41821</v>
      </c>
      <c r="P540" s="80"/>
      <c r="Q540" s="62" t="s">
        <v>55</v>
      </c>
      <c r="R540" s="5" t="str">
        <f ca="1">IF(Tabelle132[[#This Row],[STOPPED
ON]]&lt;&gt;"","STOPPED",IF(AND(Tabelle132[[#This Row],[ACT. VALID
TILL]]&lt;TODAY(),Tabelle132[[#This Row],[ACT. VALID
TILL]]&lt;&gt;""),"INACTIVE",IF(Tabelle132[[#This Row],[Employee]]="NN","RECRUITE",IF(Tabelle132[[#This Row],[ACT. VALID
FROM]]&gt;TODAY(),"INACTIVE","ACTIVE"))))</f>
        <v>ACTIVE</v>
      </c>
      <c r="S540" s="85"/>
      <c r="T540" s="85"/>
      <c r="U540" s="11">
        <f>COUNTIFS(Tabelle2[Function-
No.],Tabelle132[[#This Row],[FUNC.-NO]],Tabelle2[Pers-
No.],Tabelle132[[#This Row],[P-No.]])</f>
        <v>2</v>
      </c>
      <c r="V540" s="89">
        <v>39</v>
      </c>
      <c r="W540" s="11">
        <f>IF(Tabelle132[[#This Row],[WAZ2]]&gt;39,1,Tabelle132[[#This Row],[WAZ2]]/39)/IF(Tabelle132[[#This Row],[SPLIT]]="YES",2,1)</f>
        <v>1</v>
      </c>
      <c r="X540" s="93">
        <v>5271</v>
      </c>
      <c r="Y540"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540" s="21" cm="1">
        <f t="array" ref="Z54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40"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540" s="21" cm="1">
        <f t="array" ref="AB54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40"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540" s="21" cm="1">
        <f t="array" ref="AD54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4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40" s="21" cm="1">
        <f t="array" ref="AF54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1360.258064516129</v>
      </c>
      <c r="AG54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40" s="21" cm="1">
        <f t="array" ref="AH54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5271</v>
      </c>
      <c r="AI54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40" s="21" cm="1">
        <f t="array" ref="AJ54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5271</v>
      </c>
      <c r="AK54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40" s="21" cm="1">
        <f t="array" ref="AL54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5271</v>
      </c>
      <c r="AM54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40" s="21" cm="1">
        <f t="array" ref="AN54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5271</v>
      </c>
      <c r="AO54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40" s="21" cm="1">
        <f t="array" ref="AP54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5271</v>
      </c>
      <c r="AQ54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40" s="21" cm="1">
        <f t="array" ref="AR54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5271</v>
      </c>
      <c r="AS54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40" s="21" cm="1">
        <f t="array" ref="AT54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5271</v>
      </c>
      <c r="AU54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40" s="21" cm="1">
        <f t="array" ref="AV54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5271</v>
      </c>
      <c r="AW54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40" s="41">
        <f>SUMIFS(Tabelle132[[#This Row],[FTE 01]:[SAL 12]],Tabelle132[[#Headers],[FTE 01]:[SAL 12]],"*" &amp; "SAL" &amp;"*")</f>
        <v>43528.258064516129</v>
      </c>
    </row>
    <row r="541" spans="1:50" ht="20.100000000000001" customHeight="1" x14ac:dyDescent="0.25">
      <c r="A541" s="61" t="s">
        <v>565</v>
      </c>
      <c r="B541" s="113" t="s">
        <v>963</v>
      </c>
      <c r="C541" s="62" t="s">
        <v>53</v>
      </c>
      <c r="D541" s="107" t="s">
        <v>1218</v>
      </c>
      <c r="E541" s="108" t="s">
        <v>1218</v>
      </c>
      <c r="F541" s="63">
        <v>1028</v>
      </c>
      <c r="G541" s="111" t="str">
        <f>VLOOKUP(Tabelle132[[#This Row],[CC
(FIBU)]],INDEX!D:E,2,FALSE)</f>
        <v>Abteilung 45</v>
      </c>
      <c r="H541" s="117" t="s">
        <v>1341</v>
      </c>
      <c r="I541" s="64" t="s">
        <v>54</v>
      </c>
      <c r="J541" s="72">
        <v>42248</v>
      </c>
      <c r="K541" s="72"/>
      <c r="L541" s="73"/>
      <c r="M541" s="77">
        <v>2310</v>
      </c>
      <c r="N541" s="104" t="s">
        <v>1706</v>
      </c>
      <c r="O541" s="78">
        <v>42248</v>
      </c>
      <c r="P541" s="80"/>
      <c r="Q541" s="62" t="s">
        <v>55</v>
      </c>
      <c r="R541" s="5" t="str">
        <f ca="1">IF(Tabelle132[[#This Row],[STOPPED
ON]]&lt;&gt;"","STOPPED",IF(AND(Tabelle132[[#This Row],[ACT. VALID
TILL]]&lt;TODAY(),Tabelle132[[#This Row],[ACT. VALID
TILL]]&lt;&gt;""),"INACTIVE",IF(Tabelle132[[#This Row],[Employee]]="NN","RECRUITE",IF(Tabelle132[[#This Row],[ACT. VALID
FROM]]&gt;TODAY(),"INACTIVE","ACTIVE"))))</f>
        <v>ACTIVE</v>
      </c>
      <c r="S541" s="85"/>
      <c r="T541" s="85"/>
      <c r="U541" s="11">
        <f>COUNTIFS(Tabelle2[Function-
No.],Tabelle132[[#This Row],[FUNC.-NO]],Tabelle2[Pers-
No.],Tabelle132[[#This Row],[P-No.]])</f>
        <v>0</v>
      </c>
      <c r="V541" s="89">
        <v>39</v>
      </c>
      <c r="W541" s="11">
        <f>IF(Tabelle132[[#This Row],[WAZ2]]&gt;39,1,Tabelle132[[#This Row],[WAZ2]]/39)/IF(Tabelle132[[#This Row],[SPLIT]]="YES",2,1)</f>
        <v>1</v>
      </c>
      <c r="X541" s="93">
        <v>5181</v>
      </c>
      <c r="Y54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41" s="21" cm="1">
        <f t="array" ref="Z54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5181</v>
      </c>
      <c r="AA54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41" s="21" cm="1">
        <f t="array" ref="AB54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5181</v>
      </c>
      <c r="AC54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41" s="21" cm="1">
        <f t="array" ref="AD54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5181</v>
      </c>
      <c r="AE54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41" s="21" cm="1">
        <f t="array" ref="AF54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5181</v>
      </c>
      <c r="AG54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41" s="21" cm="1">
        <f t="array" ref="AH54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5181</v>
      </c>
      <c r="AI54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41" s="21" cm="1">
        <f t="array" ref="AJ54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5181</v>
      </c>
      <c r="AK54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41" s="21" cm="1">
        <f t="array" ref="AL54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5181</v>
      </c>
      <c r="AM54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41" s="21" cm="1">
        <f t="array" ref="AN54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5181</v>
      </c>
      <c r="AO54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41" s="21" cm="1">
        <f t="array" ref="AP54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5181</v>
      </c>
      <c r="AQ54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41" s="21" cm="1">
        <f t="array" ref="AR54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5181</v>
      </c>
      <c r="AS54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41" s="21" cm="1">
        <f t="array" ref="AT54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5181</v>
      </c>
      <c r="AU54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41" s="21" cm="1">
        <f t="array" ref="AV54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5181</v>
      </c>
      <c r="AW54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41" s="41">
        <f>SUMIFS(Tabelle132[[#This Row],[FTE 01]:[SAL 12]],Tabelle132[[#Headers],[FTE 01]:[SAL 12]],"*" &amp; "SAL" &amp;"*")</f>
        <v>62172</v>
      </c>
    </row>
    <row r="542" spans="1:50" ht="20.100000000000001" customHeight="1" x14ac:dyDescent="0.25">
      <c r="A542" s="61" t="s">
        <v>563</v>
      </c>
      <c r="B542" s="113" t="s">
        <v>963</v>
      </c>
      <c r="C542" s="62" t="s">
        <v>53</v>
      </c>
      <c r="D542" s="107" t="s">
        <v>1218</v>
      </c>
      <c r="E542" s="108" t="s">
        <v>1218</v>
      </c>
      <c r="F542" s="63">
        <v>1028</v>
      </c>
      <c r="G542" s="111" t="str">
        <f>VLOOKUP(Tabelle132[[#This Row],[CC
(FIBU)]],INDEX!D:E,2,FALSE)</f>
        <v>Abteilung 45</v>
      </c>
      <c r="H542" s="117" t="s">
        <v>1341</v>
      </c>
      <c r="I542" s="64" t="s">
        <v>54</v>
      </c>
      <c r="J542" s="72">
        <v>42309</v>
      </c>
      <c r="K542" s="72"/>
      <c r="L542" s="73"/>
      <c r="M542" s="77">
        <v>2328</v>
      </c>
      <c r="N542" s="104" t="s">
        <v>1724</v>
      </c>
      <c r="O542" s="78">
        <v>42309</v>
      </c>
      <c r="P542" s="80"/>
      <c r="Q542" s="62" t="s">
        <v>55</v>
      </c>
      <c r="R542" s="5" t="str">
        <f ca="1">IF(Tabelle132[[#This Row],[STOPPED
ON]]&lt;&gt;"","STOPPED",IF(AND(Tabelle132[[#This Row],[ACT. VALID
TILL]]&lt;TODAY(),Tabelle132[[#This Row],[ACT. VALID
TILL]]&lt;&gt;""),"INACTIVE",IF(Tabelle132[[#This Row],[Employee]]="NN","RECRUITE",IF(Tabelle132[[#This Row],[ACT. VALID
FROM]]&gt;TODAY(),"INACTIVE","ACTIVE"))))</f>
        <v>ACTIVE</v>
      </c>
      <c r="S542" s="85"/>
      <c r="T542" s="85"/>
      <c r="U542" s="11">
        <f>COUNTIFS(Tabelle2[Function-
No.],Tabelle132[[#This Row],[FUNC.-NO]],Tabelle2[Pers-
No.],Tabelle132[[#This Row],[P-No.]])</f>
        <v>0</v>
      </c>
      <c r="V542" s="89">
        <v>39</v>
      </c>
      <c r="W542" s="11">
        <f>IF(Tabelle132[[#This Row],[WAZ2]]&gt;39,1,Tabelle132[[#This Row],[WAZ2]]/39)/IF(Tabelle132[[#This Row],[SPLIT]]="YES",2,1)</f>
        <v>1</v>
      </c>
      <c r="X542" s="93">
        <v>5206</v>
      </c>
      <c r="Y54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42" s="21" cm="1">
        <f t="array" ref="Z54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5206</v>
      </c>
      <c r="AA54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42" s="21" cm="1">
        <f t="array" ref="AB54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5206</v>
      </c>
      <c r="AC54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42" s="21" cm="1">
        <f t="array" ref="AD54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5206</v>
      </c>
      <c r="AE54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42" s="21" cm="1">
        <f t="array" ref="AF54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5206</v>
      </c>
      <c r="AG54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42" s="21" cm="1">
        <f t="array" ref="AH54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5206</v>
      </c>
      <c r="AI54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42" s="21" cm="1">
        <f t="array" ref="AJ54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5206</v>
      </c>
      <c r="AK54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42" s="21" cm="1">
        <f t="array" ref="AL54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5206</v>
      </c>
      <c r="AM54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42" s="21" cm="1">
        <f t="array" ref="AN54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5206</v>
      </c>
      <c r="AO54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42" s="21" cm="1">
        <f t="array" ref="AP54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5206</v>
      </c>
      <c r="AQ54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42" s="21" cm="1">
        <f t="array" ref="AR54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5206</v>
      </c>
      <c r="AS54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42" s="21" cm="1">
        <f t="array" ref="AT54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5206</v>
      </c>
      <c r="AU54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42" s="21" cm="1">
        <f t="array" ref="AV54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5206</v>
      </c>
      <c r="AW54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42" s="41">
        <f>SUMIFS(Tabelle132[[#This Row],[FTE 01]:[SAL 12]],Tabelle132[[#Headers],[FTE 01]:[SAL 12]],"*" &amp; "SAL" &amp;"*")</f>
        <v>62472</v>
      </c>
    </row>
    <row r="543" spans="1:50" ht="20.100000000000001" customHeight="1" x14ac:dyDescent="0.25">
      <c r="A543" s="61" t="s">
        <v>570</v>
      </c>
      <c r="B543" s="113" t="s">
        <v>1116</v>
      </c>
      <c r="C543" s="62" t="s">
        <v>53</v>
      </c>
      <c r="D543" s="107" t="s">
        <v>1218</v>
      </c>
      <c r="E543" s="108" t="s">
        <v>1218</v>
      </c>
      <c r="F543" s="63">
        <v>1028</v>
      </c>
      <c r="G543" s="111" t="str">
        <f>VLOOKUP(Tabelle132[[#This Row],[CC
(FIBU)]],INDEX!D:E,2,FALSE)</f>
        <v>Abteilung 45</v>
      </c>
      <c r="H543" s="117" t="s">
        <v>1341</v>
      </c>
      <c r="I543" s="64" t="s">
        <v>54</v>
      </c>
      <c r="J543" s="72">
        <v>42370</v>
      </c>
      <c r="K543" s="72"/>
      <c r="L543" s="73"/>
      <c r="M543" s="77">
        <v>2332</v>
      </c>
      <c r="N543" s="104" t="s">
        <v>1728</v>
      </c>
      <c r="O543" s="78">
        <v>42370</v>
      </c>
      <c r="P543" s="80"/>
      <c r="Q543" s="62" t="s">
        <v>55</v>
      </c>
      <c r="R543" s="5" t="str">
        <f ca="1">IF(Tabelle132[[#This Row],[STOPPED
ON]]&lt;&gt;"","STOPPED",IF(AND(Tabelle132[[#This Row],[ACT. VALID
TILL]]&lt;TODAY(),Tabelle132[[#This Row],[ACT. VALID
TILL]]&lt;&gt;""),"INACTIVE",IF(Tabelle132[[#This Row],[Employee]]="NN","RECRUITE",IF(Tabelle132[[#This Row],[ACT. VALID
FROM]]&gt;TODAY(),"INACTIVE","ACTIVE"))))</f>
        <v>ACTIVE</v>
      </c>
      <c r="S543" s="85"/>
      <c r="T543" s="85"/>
      <c r="U543" s="11">
        <f>COUNTIFS(Tabelle2[Function-
No.],Tabelle132[[#This Row],[FUNC.-NO]],Tabelle2[Pers-
No.],Tabelle132[[#This Row],[P-No.]])</f>
        <v>0</v>
      </c>
      <c r="V543" s="89">
        <v>39</v>
      </c>
      <c r="W543" s="11">
        <f>IF(Tabelle132[[#This Row],[WAZ2]]&gt;39,1,Tabelle132[[#This Row],[WAZ2]]/39)/IF(Tabelle132[[#This Row],[SPLIT]]="YES",2,1)</f>
        <v>1</v>
      </c>
      <c r="X543" s="93">
        <v>5369</v>
      </c>
      <c r="Y54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43" s="21" cm="1">
        <f t="array" ref="Z54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5369</v>
      </c>
      <c r="AA54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43" s="21" cm="1">
        <f t="array" ref="AB54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5369</v>
      </c>
      <c r="AC54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43" s="21" cm="1">
        <f t="array" ref="AD54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5369</v>
      </c>
      <c r="AE54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43" s="21" cm="1">
        <f t="array" ref="AF54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5369</v>
      </c>
      <c r="AG54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43" s="21" cm="1">
        <f t="array" ref="AH54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5369</v>
      </c>
      <c r="AI54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43" s="21" cm="1">
        <f t="array" ref="AJ54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5369</v>
      </c>
      <c r="AK54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43" s="21" cm="1">
        <f t="array" ref="AL54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5369</v>
      </c>
      <c r="AM54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43" s="21" cm="1">
        <f t="array" ref="AN54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5369</v>
      </c>
      <c r="AO54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43" s="21" cm="1">
        <f t="array" ref="AP54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5369</v>
      </c>
      <c r="AQ54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43" s="21" cm="1">
        <f t="array" ref="AR54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5369</v>
      </c>
      <c r="AS54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43" s="21" cm="1">
        <f t="array" ref="AT54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5369</v>
      </c>
      <c r="AU54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43" s="21" cm="1">
        <f t="array" ref="AV54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5369</v>
      </c>
      <c r="AW54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43" s="41">
        <f>SUMIFS(Tabelle132[[#This Row],[FTE 01]:[SAL 12]],Tabelle132[[#Headers],[FTE 01]:[SAL 12]],"*" &amp; "SAL" &amp;"*")</f>
        <v>64428</v>
      </c>
    </row>
    <row r="544" spans="1:50" ht="20.100000000000001" customHeight="1" x14ac:dyDescent="0.25">
      <c r="A544" s="61" t="s">
        <v>572</v>
      </c>
      <c r="B544" s="113" t="s">
        <v>1206</v>
      </c>
      <c r="C544" s="62" t="s">
        <v>53</v>
      </c>
      <c r="D544" s="107" t="s">
        <v>1218</v>
      </c>
      <c r="E544" s="108" t="s">
        <v>1218</v>
      </c>
      <c r="F544" s="63">
        <v>1028</v>
      </c>
      <c r="G544" s="111" t="str">
        <f>VLOOKUP(Tabelle132[[#This Row],[CC
(FIBU)]],INDEX!D:E,2,FALSE)</f>
        <v>Abteilung 45</v>
      </c>
      <c r="H544" s="117" t="s">
        <v>1341</v>
      </c>
      <c r="I544" s="64" t="s">
        <v>54</v>
      </c>
      <c r="J544" s="72">
        <v>42843</v>
      </c>
      <c r="K544" s="72"/>
      <c r="L544" s="73"/>
      <c r="M544" s="77">
        <v>2391</v>
      </c>
      <c r="N544" s="104" t="s">
        <v>1787</v>
      </c>
      <c r="O544" s="78">
        <v>42843</v>
      </c>
      <c r="P544" s="80"/>
      <c r="Q544" s="62" t="s">
        <v>55</v>
      </c>
      <c r="R544" s="5" t="str">
        <f ca="1">IF(Tabelle132[[#This Row],[STOPPED
ON]]&lt;&gt;"","STOPPED",IF(AND(Tabelle132[[#This Row],[ACT. VALID
TILL]]&lt;TODAY(),Tabelle132[[#This Row],[ACT. VALID
TILL]]&lt;&gt;""),"INACTIVE",IF(Tabelle132[[#This Row],[Employee]]="NN","RECRUITE",IF(Tabelle132[[#This Row],[ACT. VALID
FROM]]&gt;TODAY(),"INACTIVE","ACTIVE"))))</f>
        <v>ACTIVE</v>
      </c>
      <c r="S544" s="85"/>
      <c r="T544" s="85"/>
      <c r="U544" s="11">
        <f>COUNTIFS(Tabelle2[Function-
No.],Tabelle132[[#This Row],[FUNC.-NO]],Tabelle2[Pers-
No.],Tabelle132[[#This Row],[P-No.]])</f>
        <v>0</v>
      </c>
      <c r="V544" s="89">
        <v>39</v>
      </c>
      <c r="W544" s="11">
        <f>IF(Tabelle132[[#This Row],[WAZ2]]&gt;39,1,Tabelle132[[#This Row],[WAZ2]]/39)/IF(Tabelle132[[#This Row],[SPLIT]]="YES",2,1)</f>
        <v>1</v>
      </c>
      <c r="X544" s="93">
        <v>5123</v>
      </c>
      <c r="Y54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44" s="21" cm="1">
        <f t="array" ref="Z54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5123</v>
      </c>
      <c r="AA54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44" s="21" cm="1">
        <f t="array" ref="AB54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5123</v>
      </c>
      <c r="AC54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44" s="21" cm="1">
        <f t="array" ref="AD54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5123</v>
      </c>
      <c r="AE54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44" s="21" cm="1">
        <f t="array" ref="AF54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5123</v>
      </c>
      <c r="AG54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44" s="21" cm="1">
        <f t="array" ref="AH54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5123</v>
      </c>
      <c r="AI54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44" s="21" cm="1">
        <f t="array" ref="AJ54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5123</v>
      </c>
      <c r="AK54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44" s="21" cm="1">
        <f t="array" ref="AL54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5123</v>
      </c>
      <c r="AM54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44" s="21" cm="1">
        <f t="array" ref="AN54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5123</v>
      </c>
      <c r="AO54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44" s="21" cm="1">
        <f t="array" ref="AP54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5123</v>
      </c>
      <c r="AQ54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44" s="21" cm="1">
        <f t="array" ref="AR54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5123</v>
      </c>
      <c r="AS54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44" s="21" cm="1">
        <f t="array" ref="AT54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5123</v>
      </c>
      <c r="AU54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44" s="21" cm="1">
        <f t="array" ref="AV54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5123</v>
      </c>
      <c r="AW54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44" s="41">
        <f>SUMIFS(Tabelle132[[#This Row],[FTE 01]:[SAL 12]],Tabelle132[[#Headers],[FTE 01]:[SAL 12]],"*" &amp; "SAL" &amp;"*")</f>
        <v>61476</v>
      </c>
    </row>
    <row r="545" spans="1:50" ht="20.100000000000001" customHeight="1" x14ac:dyDescent="0.25">
      <c r="A545" s="61" t="s">
        <v>562</v>
      </c>
      <c r="B545" s="113" t="s">
        <v>963</v>
      </c>
      <c r="C545" s="62" t="s">
        <v>53</v>
      </c>
      <c r="D545" s="107" t="s">
        <v>1218</v>
      </c>
      <c r="E545" s="108" t="s">
        <v>1218</v>
      </c>
      <c r="F545" s="63">
        <v>1028</v>
      </c>
      <c r="G545" s="111" t="str">
        <f>VLOOKUP(Tabelle132[[#This Row],[CC
(FIBU)]],INDEX!D:E,2,FALSE)</f>
        <v>Abteilung 45</v>
      </c>
      <c r="H545" s="117" t="s">
        <v>1341</v>
      </c>
      <c r="I545" s="64" t="s">
        <v>54</v>
      </c>
      <c r="J545" s="72">
        <v>42856</v>
      </c>
      <c r="K545" s="72"/>
      <c r="L545" s="73"/>
      <c r="M545" s="77">
        <v>2396</v>
      </c>
      <c r="N545" s="104" t="s">
        <v>1792</v>
      </c>
      <c r="O545" s="78">
        <v>42856</v>
      </c>
      <c r="P545" s="80"/>
      <c r="Q545" s="62" t="s">
        <v>55</v>
      </c>
      <c r="R545" s="5" t="str">
        <f ca="1">IF(Tabelle132[[#This Row],[STOPPED
ON]]&lt;&gt;"","STOPPED",IF(AND(Tabelle132[[#This Row],[ACT. VALID
TILL]]&lt;TODAY(),Tabelle132[[#This Row],[ACT. VALID
TILL]]&lt;&gt;""),"INACTIVE",IF(Tabelle132[[#This Row],[Employee]]="NN","RECRUITE",IF(Tabelle132[[#This Row],[ACT. VALID
FROM]]&gt;TODAY(),"INACTIVE","ACTIVE"))))</f>
        <v>ACTIVE</v>
      </c>
      <c r="S545" s="85"/>
      <c r="T545" s="85"/>
      <c r="U545" s="11">
        <f>COUNTIFS(Tabelle2[Function-
No.],Tabelle132[[#This Row],[FUNC.-NO]],Tabelle2[Pers-
No.],Tabelle132[[#This Row],[P-No.]])</f>
        <v>0</v>
      </c>
      <c r="V545" s="89">
        <v>39</v>
      </c>
      <c r="W545" s="11">
        <f>IF(Tabelle132[[#This Row],[WAZ2]]&gt;39,1,Tabelle132[[#This Row],[WAZ2]]/39)/IF(Tabelle132[[#This Row],[SPLIT]]="YES",2,1)</f>
        <v>1</v>
      </c>
      <c r="X545" s="93">
        <v>5239</v>
      </c>
      <c r="Y54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45" s="21" cm="1">
        <f t="array" ref="Z54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5239</v>
      </c>
      <c r="AA54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45" s="21" cm="1">
        <f t="array" ref="AB54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5239</v>
      </c>
      <c r="AC54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45" s="21" cm="1">
        <f t="array" ref="AD54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5239</v>
      </c>
      <c r="AE54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45" s="21" cm="1">
        <f t="array" ref="AF54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5239</v>
      </c>
      <c r="AG54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45" s="21" cm="1">
        <f t="array" ref="AH54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5239</v>
      </c>
      <c r="AI54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45" s="21" cm="1">
        <f t="array" ref="AJ54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5239</v>
      </c>
      <c r="AK54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45" s="21" cm="1">
        <f t="array" ref="AL54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5239</v>
      </c>
      <c r="AM54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45" s="21" cm="1">
        <f t="array" ref="AN54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5239</v>
      </c>
      <c r="AO54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45" s="21" cm="1">
        <f t="array" ref="AP54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5239</v>
      </c>
      <c r="AQ54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45" s="21" cm="1">
        <f t="array" ref="AR54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5239</v>
      </c>
      <c r="AS54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45" s="21" cm="1">
        <f t="array" ref="AT54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5239</v>
      </c>
      <c r="AU54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45" s="21" cm="1">
        <f t="array" ref="AV54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5239</v>
      </c>
      <c r="AW54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45" s="41">
        <f>SUMIFS(Tabelle132[[#This Row],[FTE 01]:[SAL 12]],Tabelle132[[#Headers],[FTE 01]:[SAL 12]],"*" &amp; "SAL" &amp;"*")</f>
        <v>62868</v>
      </c>
    </row>
    <row r="546" spans="1:50" ht="20.100000000000001" customHeight="1" x14ac:dyDescent="0.25">
      <c r="A546" s="61" t="s">
        <v>568</v>
      </c>
      <c r="B546" s="113" t="s">
        <v>963</v>
      </c>
      <c r="C546" s="62" t="s">
        <v>53</v>
      </c>
      <c r="D546" s="107" t="s">
        <v>1218</v>
      </c>
      <c r="E546" s="108" t="s">
        <v>1218</v>
      </c>
      <c r="F546" s="63">
        <v>1028</v>
      </c>
      <c r="G546" s="111" t="str">
        <f>VLOOKUP(Tabelle132[[#This Row],[CC
(FIBU)]],INDEX!D:E,2,FALSE)</f>
        <v>Abteilung 45</v>
      </c>
      <c r="H546" s="117" t="s">
        <v>1341</v>
      </c>
      <c r="I546" s="64" t="s">
        <v>54</v>
      </c>
      <c r="J546" s="72">
        <v>42948</v>
      </c>
      <c r="K546" s="72"/>
      <c r="L546" s="73"/>
      <c r="M546" s="77">
        <v>2407</v>
      </c>
      <c r="N546" s="104" t="s">
        <v>1803</v>
      </c>
      <c r="O546" s="78">
        <v>42948</v>
      </c>
      <c r="P546" s="80"/>
      <c r="Q546" s="62" t="s">
        <v>55</v>
      </c>
      <c r="R546" s="5" t="str">
        <f ca="1">IF(Tabelle132[[#This Row],[STOPPED
ON]]&lt;&gt;"","STOPPED",IF(AND(Tabelle132[[#This Row],[ACT. VALID
TILL]]&lt;TODAY(),Tabelle132[[#This Row],[ACT. VALID
TILL]]&lt;&gt;""),"INACTIVE",IF(Tabelle132[[#This Row],[Employee]]="NN","RECRUITE",IF(Tabelle132[[#This Row],[ACT. VALID
FROM]]&gt;TODAY(),"INACTIVE","ACTIVE"))))</f>
        <v>ACTIVE</v>
      </c>
      <c r="S546" s="85"/>
      <c r="T546" s="85"/>
      <c r="U546" s="11">
        <f>COUNTIFS(Tabelle2[Function-
No.],Tabelle132[[#This Row],[FUNC.-NO]],Tabelle2[Pers-
No.],Tabelle132[[#This Row],[P-No.]])</f>
        <v>0</v>
      </c>
      <c r="V546" s="89">
        <v>39</v>
      </c>
      <c r="W546" s="11">
        <f>IF(Tabelle132[[#This Row],[WAZ2]]&gt;39,1,Tabelle132[[#This Row],[WAZ2]]/39)/IF(Tabelle132[[#This Row],[SPLIT]]="YES",2,1)</f>
        <v>1</v>
      </c>
      <c r="X546" s="93">
        <v>5292</v>
      </c>
      <c r="Y54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46" s="21" cm="1">
        <f t="array" ref="Z54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5292</v>
      </c>
      <c r="AA54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46" s="21" cm="1">
        <f t="array" ref="AB54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5292</v>
      </c>
      <c r="AC54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46" s="21" cm="1">
        <f t="array" ref="AD54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5292</v>
      </c>
      <c r="AE54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46" s="21" cm="1">
        <f t="array" ref="AF54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5292</v>
      </c>
      <c r="AG54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46" s="21" cm="1">
        <f t="array" ref="AH54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5292</v>
      </c>
      <c r="AI54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46" s="21" cm="1">
        <f t="array" ref="AJ54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5292</v>
      </c>
      <c r="AK54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46" s="21" cm="1">
        <f t="array" ref="AL54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5292</v>
      </c>
      <c r="AM54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46" s="21" cm="1">
        <f t="array" ref="AN54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5292</v>
      </c>
      <c r="AO54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46" s="21" cm="1">
        <f t="array" ref="AP54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5292</v>
      </c>
      <c r="AQ54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46" s="21" cm="1">
        <f t="array" ref="AR54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5292</v>
      </c>
      <c r="AS54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46" s="21" cm="1">
        <f t="array" ref="AT54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5292</v>
      </c>
      <c r="AU54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46" s="21" cm="1">
        <f t="array" ref="AV54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5292</v>
      </c>
      <c r="AW54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46" s="41">
        <f>SUMIFS(Tabelle132[[#This Row],[FTE 01]:[SAL 12]],Tabelle132[[#Headers],[FTE 01]:[SAL 12]],"*" &amp; "SAL" &amp;"*")</f>
        <v>63504</v>
      </c>
    </row>
    <row r="547" spans="1:50" ht="20.100000000000001" customHeight="1" x14ac:dyDescent="0.25">
      <c r="A547" s="61" t="s">
        <v>561</v>
      </c>
      <c r="B547" s="113" t="s">
        <v>963</v>
      </c>
      <c r="C547" s="62" t="s">
        <v>53</v>
      </c>
      <c r="D547" s="107" t="s">
        <v>1218</v>
      </c>
      <c r="E547" s="108" t="s">
        <v>1218</v>
      </c>
      <c r="F547" s="63">
        <v>1028</v>
      </c>
      <c r="G547" s="111" t="str">
        <f>VLOOKUP(Tabelle132[[#This Row],[CC
(FIBU)]],INDEX!D:E,2,FALSE)</f>
        <v>Abteilung 45</v>
      </c>
      <c r="H547" s="117" t="s">
        <v>1341</v>
      </c>
      <c r="I547" s="64" t="s">
        <v>54</v>
      </c>
      <c r="J547" s="72">
        <v>43040</v>
      </c>
      <c r="K547" s="72"/>
      <c r="L547" s="73"/>
      <c r="M547" s="77">
        <v>2427</v>
      </c>
      <c r="N547" s="104" t="s">
        <v>1823</v>
      </c>
      <c r="O547" s="78">
        <v>43040</v>
      </c>
      <c r="P547" s="80"/>
      <c r="Q547" s="62" t="s">
        <v>55</v>
      </c>
      <c r="R547" s="5" t="str">
        <f ca="1">IF(Tabelle132[[#This Row],[STOPPED
ON]]&lt;&gt;"","STOPPED",IF(AND(Tabelle132[[#This Row],[ACT. VALID
TILL]]&lt;TODAY(),Tabelle132[[#This Row],[ACT. VALID
TILL]]&lt;&gt;""),"INACTIVE",IF(Tabelle132[[#This Row],[Employee]]="NN","RECRUITE",IF(Tabelle132[[#This Row],[ACT. VALID
FROM]]&gt;TODAY(),"INACTIVE","ACTIVE"))))</f>
        <v>ACTIVE</v>
      </c>
      <c r="S547" s="85"/>
      <c r="T547" s="85"/>
      <c r="U547" s="11">
        <f>COUNTIFS(Tabelle2[Function-
No.],Tabelle132[[#This Row],[FUNC.-NO]],Tabelle2[Pers-
No.],Tabelle132[[#This Row],[P-No.]])</f>
        <v>0</v>
      </c>
      <c r="V547" s="89">
        <v>39</v>
      </c>
      <c r="W547" s="11">
        <f>IF(Tabelle132[[#This Row],[WAZ2]]&gt;39,1,Tabelle132[[#This Row],[WAZ2]]/39)/IF(Tabelle132[[#This Row],[SPLIT]]="YES",2,1)</f>
        <v>1</v>
      </c>
      <c r="X547" s="93">
        <v>5286</v>
      </c>
      <c r="Y54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47" s="21" cm="1">
        <f t="array" ref="Z54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5286</v>
      </c>
      <c r="AA54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47" s="21" cm="1">
        <f t="array" ref="AB54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5286</v>
      </c>
      <c r="AC54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47" s="21" cm="1">
        <f t="array" ref="AD54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5286</v>
      </c>
      <c r="AE54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47" s="21" cm="1">
        <f t="array" ref="AF54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5286</v>
      </c>
      <c r="AG54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47" s="21" cm="1">
        <f t="array" ref="AH54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5286</v>
      </c>
      <c r="AI54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47" s="21" cm="1">
        <f t="array" ref="AJ54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5286</v>
      </c>
      <c r="AK54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47" s="21" cm="1">
        <f t="array" ref="AL54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5286</v>
      </c>
      <c r="AM54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47" s="21" cm="1">
        <f t="array" ref="AN54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5286</v>
      </c>
      <c r="AO54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47" s="21" cm="1">
        <f t="array" ref="AP54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5286</v>
      </c>
      <c r="AQ54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47" s="21" cm="1">
        <f t="array" ref="AR54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5286</v>
      </c>
      <c r="AS54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47" s="21" cm="1">
        <f t="array" ref="AT54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5286</v>
      </c>
      <c r="AU54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47" s="21" cm="1">
        <f t="array" ref="AV54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5286</v>
      </c>
      <c r="AW54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47" s="41">
        <f>SUMIFS(Tabelle132[[#This Row],[FTE 01]:[SAL 12]],Tabelle132[[#Headers],[FTE 01]:[SAL 12]],"*" &amp; "SAL" &amp;"*")</f>
        <v>63432</v>
      </c>
    </row>
    <row r="548" spans="1:50" ht="20.100000000000001" customHeight="1" x14ac:dyDescent="0.25">
      <c r="A548" s="61" t="s">
        <v>564</v>
      </c>
      <c r="B548" s="113" t="s">
        <v>963</v>
      </c>
      <c r="C548" s="62" t="s">
        <v>53</v>
      </c>
      <c r="D548" s="107" t="s">
        <v>1218</v>
      </c>
      <c r="E548" s="108" t="s">
        <v>1218</v>
      </c>
      <c r="F548" s="63">
        <v>1028</v>
      </c>
      <c r="G548" s="111" t="str">
        <f>VLOOKUP(Tabelle132[[#This Row],[CC
(FIBU)]],INDEX!D:E,2,FALSE)</f>
        <v>Abteilung 45</v>
      </c>
      <c r="H548" s="117" t="s">
        <v>1341</v>
      </c>
      <c r="I548" s="64" t="s">
        <v>54</v>
      </c>
      <c r="J548" s="72">
        <v>43101</v>
      </c>
      <c r="K548" s="72"/>
      <c r="L548" s="73"/>
      <c r="M548" s="77">
        <v>2435</v>
      </c>
      <c r="N548" s="104" t="s">
        <v>1831</v>
      </c>
      <c r="O548" s="78">
        <v>43101</v>
      </c>
      <c r="P548" s="80"/>
      <c r="Q548" s="62" t="s">
        <v>55</v>
      </c>
      <c r="R548" s="5" t="str">
        <f ca="1">IF(Tabelle132[[#This Row],[STOPPED
ON]]&lt;&gt;"","STOPPED",IF(AND(Tabelle132[[#This Row],[ACT. VALID
TILL]]&lt;TODAY(),Tabelle132[[#This Row],[ACT. VALID
TILL]]&lt;&gt;""),"INACTIVE",IF(Tabelle132[[#This Row],[Employee]]="NN","RECRUITE",IF(Tabelle132[[#This Row],[ACT. VALID
FROM]]&gt;TODAY(),"INACTIVE","ACTIVE"))))</f>
        <v>ACTIVE</v>
      </c>
      <c r="S548" s="85"/>
      <c r="T548" s="85"/>
      <c r="U548" s="11">
        <f>COUNTIFS(Tabelle2[Function-
No.],Tabelle132[[#This Row],[FUNC.-NO]],Tabelle2[Pers-
No.],Tabelle132[[#This Row],[P-No.]])</f>
        <v>0</v>
      </c>
      <c r="V548" s="89">
        <v>39</v>
      </c>
      <c r="W548" s="11">
        <f>IF(Tabelle132[[#This Row],[WAZ2]]&gt;39,1,Tabelle132[[#This Row],[WAZ2]]/39)/IF(Tabelle132[[#This Row],[SPLIT]]="YES",2,1)</f>
        <v>1</v>
      </c>
      <c r="X548" s="93">
        <v>5208</v>
      </c>
      <c r="Y54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48" s="21" cm="1">
        <f t="array" ref="Z54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5208</v>
      </c>
      <c r="AA54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48" s="21" cm="1">
        <f t="array" ref="AB54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5208</v>
      </c>
      <c r="AC54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48" s="21" cm="1">
        <f t="array" ref="AD54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5208</v>
      </c>
      <c r="AE54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48" s="21" cm="1">
        <f t="array" ref="AF54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5208</v>
      </c>
      <c r="AG54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48" s="21" cm="1">
        <f t="array" ref="AH54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5208</v>
      </c>
      <c r="AI54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48" s="21" cm="1">
        <f t="array" ref="AJ54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5208</v>
      </c>
      <c r="AK54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48" s="21" cm="1">
        <f t="array" ref="AL54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5208</v>
      </c>
      <c r="AM54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48" s="21" cm="1">
        <f t="array" ref="AN54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5208</v>
      </c>
      <c r="AO54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48" s="21" cm="1">
        <f t="array" ref="AP54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5208</v>
      </c>
      <c r="AQ54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48" s="21" cm="1">
        <f t="array" ref="AR54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5208</v>
      </c>
      <c r="AS54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48" s="21" cm="1">
        <f t="array" ref="AT54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5208</v>
      </c>
      <c r="AU54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48" s="21" cm="1">
        <f t="array" ref="AV54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5208</v>
      </c>
      <c r="AW54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48" s="41">
        <f>SUMIFS(Tabelle132[[#This Row],[FTE 01]:[SAL 12]],Tabelle132[[#Headers],[FTE 01]:[SAL 12]],"*" &amp; "SAL" &amp;"*")</f>
        <v>62496</v>
      </c>
    </row>
    <row r="549" spans="1:50" ht="20.100000000000001" customHeight="1" x14ac:dyDescent="0.25">
      <c r="A549" s="61" t="s">
        <v>574</v>
      </c>
      <c r="B549" s="113" t="s">
        <v>1213</v>
      </c>
      <c r="C549" s="62" t="s">
        <v>53</v>
      </c>
      <c r="D549" s="107" t="s">
        <v>1218</v>
      </c>
      <c r="E549" s="108" t="s">
        <v>1218</v>
      </c>
      <c r="F549" s="63">
        <v>1028</v>
      </c>
      <c r="G549" s="111" t="str">
        <f>VLOOKUP(Tabelle132[[#This Row],[CC
(FIBU)]],INDEX!D:E,2,FALSE)</f>
        <v>Abteilung 45</v>
      </c>
      <c r="H549" s="117" t="s">
        <v>1341</v>
      </c>
      <c r="I549" s="64" t="s">
        <v>54</v>
      </c>
      <c r="J549" s="72">
        <v>43252</v>
      </c>
      <c r="K549" s="72"/>
      <c r="L549" s="73"/>
      <c r="M549" s="77">
        <v>2485</v>
      </c>
      <c r="N549" s="104" t="s">
        <v>1881</v>
      </c>
      <c r="O549" s="78">
        <v>43252</v>
      </c>
      <c r="P549" s="80"/>
      <c r="Q549" s="62" t="s">
        <v>55</v>
      </c>
      <c r="R549" s="5" t="str">
        <f ca="1">IF(Tabelle132[[#This Row],[STOPPED
ON]]&lt;&gt;"","STOPPED",IF(AND(Tabelle132[[#This Row],[ACT. VALID
TILL]]&lt;TODAY(),Tabelle132[[#This Row],[ACT. VALID
TILL]]&lt;&gt;""),"INACTIVE",IF(Tabelle132[[#This Row],[Employee]]="NN","RECRUITE",IF(Tabelle132[[#This Row],[ACT. VALID
FROM]]&gt;TODAY(),"INACTIVE","ACTIVE"))))</f>
        <v>ACTIVE</v>
      </c>
      <c r="S549" s="85"/>
      <c r="T549" s="85"/>
      <c r="U549" s="11">
        <f>COUNTIFS(Tabelle2[Function-
No.],Tabelle132[[#This Row],[FUNC.-NO]],Tabelle2[Pers-
No.],Tabelle132[[#This Row],[P-No.]])</f>
        <v>0</v>
      </c>
      <c r="V549" s="89">
        <v>39</v>
      </c>
      <c r="W549" s="11">
        <f>IF(Tabelle132[[#This Row],[WAZ2]]&gt;39,1,Tabelle132[[#This Row],[WAZ2]]/39)/IF(Tabelle132[[#This Row],[SPLIT]]="YES",2,1)</f>
        <v>1</v>
      </c>
      <c r="X549" s="93">
        <v>5240</v>
      </c>
      <c r="Y54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49" s="21" cm="1">
        <f t="array" ref="Z54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5240</v>
      </c>
      <c r="AA54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49" s="21" cm="1">
        <f t="array" ref="AB54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5240</v>
      </c>
      <c r="AC54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49" s="21" cm="1">
        <f t="array" ref="AD54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5240</v>
      </c>
      <c r="AE54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49" s="21" cm="1">
        <f t="array" ref="AF54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5240</v>
      </c>
      <c r="AG54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49" s="21" cm="1">
        <f t="array" ref="AH54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5240</v>
      </c>
      <c r="AI54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49" s="21" cm="1">
        <f t="array" ref="AJ54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5240</v>
      </c>
      <c r="AK54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49" s="21" cm="1">
        <f t="array" ref="AL54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5240</v>
      </c>
      <c r="AM54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49" s="21" cm="1">
        <f t="array" ref="AN54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5240</v>
      </c>
      <c r="AO54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49" s="21" cm="1">
        <f t="array" ref="AP54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5240</v>
      </c>
      <c r="AQ54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49" s="21" cm="1">
        <f t="array" ref="AR54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5240</v>
      </c>
      <c r="AS54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49" s="21" cm="1">
        <f t="array" ref="AT54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5240</v>
      </c>
      <c r="AU54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49" s="21" cm="1">
        <f t="array" ref="AV54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5240</v>
      </c>
      <c r="AW54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49" s="41">
        <f>SUMIFS(Tabelle132[[#This Row],[FTE 01]:[SAL 12]],Tabelle132[[#Headers],[FTE 01]:[SAL 12]],"*" &amp; "SAL" &amp;"*")</f>
        <v>62880</v>
      </c>
    </row>
    <row r="550" spans="1:50" ht="20.100000000000001" customHeight="1" x14ac:dyDescent="0.25">
      <c r="A550" s="61" t="s">
        <v>569</v>
      </c>
      <c r="B550" s="113" t="s">
        <v>963</v>
      </c>
      <c r="C550" s="62" t="s">
        <v>53</v>
      </c>
      <c r="D550" s="107" t="s">
        <v>1218</v>
      </c>
      <c r="E550" s="108" t="s">
        <v>1218</v>
      </c>
      <c r="F550" s="63">
        <v>1028</v>
      </c>
      <c r="G550" s="111" t="str">
        <f>VLOOKUP(Tabelle132[[#This Row],[CC
(FIBU)]],INDEX!D:E,2,FALSE)</f>
        <v>Abteilung 45</v>
      </c>
      <c r="H550" s="117" t="s">
        <v>1341</v>
      </c>
      <c r="I550" s="64" t="s">
        <v>54</v>
      </c>
      <c r="J550" s="72">
        <v>43282</v>
      </c>
      <c r="K550" s="72"/>
      <c r="L550" s="73"/>
      <c r="M550" s="77">
        <v>2494</v>
      </c>
      <c r="N550" s="104" t="s">
        <v>1890</v>
      </c>
      <c r="O550" s="78">
        <v>43282</v>
      </c>
      <c r="P550" s="80"/>
      <c r="Q550" s="62" t="s">
        <v>55</v>
      </c>
      <c r="R550" s="5" t="str">
        <f ca="1">IF(Tabelle132[[#This Row],[STOPPED
ON]]&lt;&gt;"","STOPPED",IF(AND(Tabelle132[[#This Row],[ACT. VALID
TILL]]&lt;TODAY(),Tabelle132[[#This Row],[ACT. VALID
TILL]]&lt;&gt;""),"INACTIVE",IF(Tabelle132[[#This Row],[Employee]]="NN","RECRUITE",IF(Tabelle132[[#This Row],[ACT. VALID
FROM]]&gt;TODAY(),"INACTIVE","ACTIVE"))))</f>
        <v>ACTIVE</v>
      </c>
      <c r="S550" s="85"/>
      <c r="T550" s="85"/>
      <c r="U550" s="11">
        <f>COUNTIFS(Tabelle2[Function-
No.],Tabelle132[[#This Row],[FUNC.-NO]],Tabelle2[Pers-
No.],Tabelle132[[#This Row],[P-No.]])</f>
        <v>0</v>
      </c>
      <c r="V550" s="89">
        <v>39</v>
      </c>
      <c r="W550" s="11">
        <f>IF(Tabelle132[[#This Row],[WAZ2]]&gt;39,1,Tabelle132[[#This Row],[WAZ2]]/39)/IF(Tabelle132[[#This Row],[SPLIT]]="YES",2,1)</f>
        <v>1</v>
      </c>
      <c r="X550" s="93">
        <v>5248</v>
      </c>
      <c r="Y55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50" s="21" cm="1">
        <f t="array" ref="Z55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5248</v>
      </c>
      <c r="AA55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50" s="21" cm="1">
        <f t="array" ref="AB55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5248</v>
      </c>
      <c r="AC55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50" s="21" cm="1">
        <f t="array" ref="AD55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5248</v>
      </c>
      <c r="AE55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50" s="21" cm="1">
        <f t="array" ref="AF55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5248</v>
      </c>
      <c r="AG55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50" s="21" cm="1">
        <f t="array" ref="AH55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5248</v>
      </c>
      <c r="AI55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50" s="21" cm="1">
        <f t="array" ref="AJ55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5248</v>
      </c>
      <c r="AK55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50" s="21" cm="1">
        <f t="array" ref="AL55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5248</v>
      </c>
      <c r="AM55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50" s="21" cm="1">
        <f t="array" ref="AN55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5248</v>
      </c>
      <c r="AO55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50" s="21" cm="1">
        <f t="array" ref="AP55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5248</v>
      </c>
      <c r="AQ55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50" s="21" cm="1">
        <f t="array" ref="AR55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5248</v>
      </c>
      <c r="AS55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50" s="21" cm="1">
        <f t="array" ref="AT55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5248</v>
      </c>
      <c r="AU55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50" s="21" cm="1">
        <f t="array" ref="AV55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5248</v>
      </c>
      <c r="AW55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50" s="41">
        <f>SUMIFS(Tabelle132[[#This Row],[FTE 01]:[SAL 12]],Tabelle132[[#Headers],[FTE 01]:[SAL 12]],"*" &amp; "SAL" &amp;"*")</f>
        <v>62976</v>
      </c>
    </row>
    <row r="551" spans="1:50" ht="20.100000000000001" customHeight="1" x14ac:dyDescent="0.25">
      <c r="A551" s="61" t="s">
        <v>559</v>
      </c>
      <c r="B551" s="113" t="s">
        <v>963</v>
      </c>
      <c r="C551" s="62" t="s">
        <v>53</v>
      </c>
      <c r="D551" s="107" t="s">
        <v>1218</v>
      </c>
      <c r="E551" s="108" t="s">
        <v>1218</v>
      </c>
      <c r="F551" s="63">
        <v>1028</v>
      </c>
      <c r="G551" s="111" t="str">
        <f>VLOOKUP(Tabelle132[[#This Row],[CC
(FIBU)]],INDEX!D:E,2,FALSE)</f>
        <v>Abteilung 45</v>
      </c>
      <c r="H551" s="117" t="s">
        <v>1341</v>
      </c>
      <c r="I551" s="64" t="s">
        <v>54</v>
      </c>
      <c r="J551" s="72">
        <v>43313</v>
      </c>
      <c r="K551" s="72"/>
      <c r="L551" s="73"/>
      <c r="M551" s="77">
        <v>2498</v>
      </c>
      <c r="N551" s="104" t="s">
        <v>1894</v>
      </c>
      <c r="O551" s="78">
        <v>43313</v>
      </c>
      <c r="P551" s="80"/>
      <c r="Q551" s="62" t="s">
        <v>55</v>
      </c>
      <c r="R551" s="5" t="str">
        <f ca="1">IF(Tabelle132[[#This Row],[STOPPED
ON]]&lt;&gt;"","STOPPED",IF(AND(Tabelle132[[#This Row],[ACT. VALID
TILL]]&lt;TODAY(),Tabelle132[[#This Row],[ACT. VALID
TILL]]&lt;&gt;""),"INACTIVE",IF(Tabelle132[[#This Row],[Employee]]="NN","RECRUITE",IF(Tabelle132[[#This Row],[ACT. VALID
FROM]]&gt;TODAY(),"INACTIVE","ACTIVE"))))</f>
        <v>ACTIVE</v>
      </c>
      <c r="S551" s="85"/>
      <c r="T551" s="85"/>
      <c r="U551" s="11">
        <f>COUNTIFS(Tabelle2[Function-
No.],Tabelle132[[#This Row],[FUNC.-NO]],Tabelle2[Pers-
No.],Tabelle132[[#This Row],[P-No.]])</f>
        <v>0</v>
      </c>
      <c r="V551" s="89">
        <v>39</v>
      </c>
      <c r="W551" s="11">
        <f>IF(Tabelle132[[#This Row],[WAZ2]]&gt;39,1,Tabelle132[[#This Row],[WAZ2]]/39)/IF(Tabelle132[[#This Row],[SPLIT]]="YES",2,1)</f>
        <v>1</v>
      </c>
      <c r="X551" s="93">
        <v>5238</v>
      </c>
      <c r="Y55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51" s="21" cm="1">
        <f t="array" ref="Z55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5238</v>
      </c>
      <c r="AA55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51" s="21" cm="1">
        <f t="array" ref="AB55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5238</v>
      </c>
      <c r="AC55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51" s="21" cm="1">
        <f t="array" ref="AD55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5238</v>
      </c>
      <c r="AE55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51" s="21" cm="1">
        <f t="array" ref="AF55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5238</v>
      </c>
      <c r="AG55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51" s="21" cm="1">
        <f t="array" ref="AH55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5238</v>
      </c>
      <c r="AI55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51" s="21" cm="1">
        <f t="array" ref="AJ55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5238</v>
      </c>
      <c r="AK55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51" s="21" cm="1">
        <f t="array" ref="AL55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5238</v>
      </c>
      <c r="AM55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51" s="21" cm="1">
        <f t="array" ref="AN55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5238</v>
      </c>
      <c r="AO55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51" s="21" cm="1">
        <f t="array" ref="AP55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5238</v>
      </c>
      <c r="AQ55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51" s="21" cm="1">
        <f t="array" ref="AR55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5238</v>
      </c>
      <c r="AS55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51" s="21" cm="1">
        <f t="array" ref="AT55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5238</v>
      </c>
      <c r="AU55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51" s="21" cm="1">
        <f t="array" ref="AV55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5238</v>
      </c>
      <c r="AW55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51" s="41">
        <f>SUMIFS(Tabelle132[[#This Row],[FTE 01]:[SAL 12]],Tabelle132[[#Headers],[FTE 01]:[SAL 12]],"*" &amp; "SAL" &amp;"*")</f>
        <v>62856</v>
      </c>
    </row>
    <row r="552" spans="1:50" ht="20.100000000000001" customHeight="1" x14ac:dyDescent="0.25">
      <c r="A552" s="61" t="s">
        <v>573</v>
      </c>
      <c r="B552" s="113" t="s">
        <v>1213</v>
      </c>
      <c r="C552" s="62" t="s">
        <v>53</v>
      </c>
      <c r="D552" s="107" t="s">
        <v>1218</v>
      </c>
      <c r="E552" s="108" t="s">
        <v>1218</v>
      </c>
      <c r="F552" s="63">
        <v>1028</v>
      </c>
      <c r="G552" s="111" t="str">
        <f>VLOOKUP(Tabelle132[[#This Row],[CC
(FIBU)]],INDEX!D:E,2,FALSE)</f>
        <v>Abteilung 45</v>
      </c>
      <c r="H552" s="117" t="s">
        <v>1341</v>
      </c>
      <c r="I552" s="64" t="s">
        <v>54</v>
      </c>
      <c r="J552" s="72">
        <v>43497</v>
      </c>
      <c r="K552" s="72"/>
      <c r="L552" s="73"/>
      <c r="M552" s="77">
        <v>2557</v>
      </c>
      <c r="N552" s="104" t="s">
        <v>1953</v>
      </c>
      <c r="O552" s="78">
        <v>43497</v>
      </c>
      <c r="P552" s="80"/>
      <c r="Q552" s="62" t="s">
        <v>55</v>
      </c>
      <c r="R552" s="5" t="str">
        <f ca="1">IF(Tabelle132[[#This Row],[STOPPED
ON]]&lt;&gt;"","STOPPED",IF(AND(Tabelle132[[#This Row],[ACT. VALID
TILL]]&lt;TODAY(),Tabelle132[[#This Row],[ACT. VALID
TILL]]&lt;&gt;""),"INACTIVE",IF(Tabelle132[[#This Row],[Employee]]="NN","RECRUITE",IF(Tabelle132[[#This Row],[ACT. VALID
FROM]]&gt;TODAY(),"INACTIVE","ACTIVE"))))</f>
        <v>ACTIVE</v>
      </c>
      <c r="S552" s="85"/>
      <c r="T552" s="85"/>
      <c r="U552" s="11">
        <f>COUNTIFS(Tabelle2[Function-
No.],Tabelle132[[#This Row],[FUNC.-NO]],Tabelle2[Pers-
No.],Tabelle132[[#This Row],[P-No.]])</f>
        <v>1</v>
      </c>
      <c r="V552" s="89">
        <v>39</v>
      </c>
      <c r="W552" s="11">
        <f>IF(Tabelle132[[#This Row],[WAZ2]]&gt;39,1,Tabelle132[[#This Row],[WAZ2]]/39)/IF(Tabelle132[[#This Row],[SPLIT]]="YES",2,1)</f>
        <v>1</v>
      </c>
      <c r="X552" s="93">
        <v>5150</v>
      </c>
      <c r="Y552"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552" s="21" cm="1">
        <f t="array" ref="Z55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52"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552" s="21" cm="1">
        <f t="array" ref="AB55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5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52" s="21" cm="1">
        <f t="array" ref="AD55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4120</v>
      </c>
      <c r="AE55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52" s="21" cm="1">
        <f t="array" ref="AF55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5150</v>
      </c>
      <c r="AG55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52" s="21" cm="1">
        <f t="array" ref="AH55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5150</v>
      </c>
      <c r="AI55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52" s="21" cm="1">
        <f t="array" ref="AJ55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5150</v>
      </c>
      <c r="AK55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52" s="21" cm="1">
        <f t="array" ref="AL55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5150</v>
      </c>
      <c r="AM55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52" s="21" cm="1">
        <f t="array" ref="AN55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5150</v>
      </c>
      <c r="AO55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52" s="21" cm="1">
        <f t="array" ref="AP55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5150</v>
      </c>
      <c r="AQ55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52" s="21" cm="1">
        <f t="array" ref="AR55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5150</v>
      </c>
      <c r="AS55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52" s="21" cm="1">
        <f t="array" ref="AT55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5150</v>
      </c>
      <c r="AU55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52" s="21" cm="1">
        <f t="array" ref="AV55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5150</v>
      </c>
      <c r="AW55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52" s="41">
        <f>SUMIFS(Tabelle132[[#This Row],[FTE 01]:[SAL 12]],Tabelle132[[#Headers],[FTE 01]:[SAL 12]],"*" &amp; "SAL" &amp;"*")</f>
        <v>50470</v>
      </c>
    </row>
    <row r="553" spans="1:50" ht="20.100000000000001" customHeight="1" x14ac:dyDescent="0.25">
      <c r="A553" s="61" t="s">
        <v>590</v>
      </c>
      <c r="B553" s="113" t="s">
        <v>963</v>
      </c>
      <c r="C553" s="62" t="s">
        <v>53</v>
      </c>
      <c r="D553" s="107" t="s">
        <v>1218</v>
      </c>
      <c r="E553" s="108" t="s">
        <v>1218</v>
      </c>
      <c r="F553" s="63">
        <v>1028</v>
      </c>
      <c r="G553" s="111" t="str">
        <f>VLOOKUP(Tabelle132[[#This Row],[CC
(FIBU)]],INDEX!D:E,2,FALSE)</f>
        <v>Abteilung 45</v>
      </c>
      <c r="H553" s="117" t="s">
        <v>1341</v>
      </c>
      <c r="I553" s="64" t="s">
        <v>54</v>
      </c>
      <c r="J553" s="72">
        <v>43647</v>
      </c>
      <c r="K553" s="72"/>
      <c r="L553" s="73"/>
      <c r="M553" s="77">
        <v>2594</v>
      </c>
      <c r="N553" s="104" t="s">
        <v>1990</v>
      </c>
      <c r="O553" s="78">
        <v>43647</v>
      </c>
      <c r="P553" s="80"/>
      <c r="Q553" s="62" t="s">
        <v>55</v>
      </c>
      <c r="R553" s="5" t="str">
        <f ca="1">IF(Tabelle132[[#This Row],[STOPPED
ON]]&lt;&gt;"","STOPPED",IF(AND(Tabelle132[[#This Row],[ACT. VALID
TILL]]&lt;TODAY(),Tabelle132[[#This Row],[ACT. VALID
TILL]]&lt;&gt;""),"INACTIVE",IF(Tabelle132[[#This Row],[Employee]]="NN","RECRUITE",IF(Tabelle132[[#This Row],[ACT. VALID
FROM]]&gt;TODAY(),"INACTIVE","ACTIVE"))))</f>
        <v>ACTIVE</v>
      </c>
      <c r="S553" s="85"/>
      <c r="T553" s="85"/>
      <c r="U553" s="11">
        <f>COUNTIFS(Tabelle2[Function-
No.],Tabelle132[[#This Row],[FUNC.-NO]],Tabelle2[Pers-
No.],Tabelle132[[#This Row],[P-No.]])</f>
        <v>0</v>
      </c>
      <c r="V553" s="89">
        <v>39</v>
      </c>
      <c r="W553" s="11">
        <f>IF(Tabelle132[[#This Row],[WAZ2]]&gt;39,1,Tabelle132[[#This Row],[WAZ2]]/39)/IF(Tabelle132[[#This Row],[SPLIT]]="YES",2,1)</f>
        <v>1</v>
      </c>
      <c r="X553" s="93">
        <v>5350</v>
      </c>
      <c r="Y55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53" s="21" cm="1">
        <f t="array" ref="Z55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5350</v>
      </c>
      <c r="AA55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53" s="21" cm="1">
        <f t="array" ref="AB55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5350</v>
      </c>
      <c r="AC55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53" s="21" cm="1">
        <f t="array" ref="AD55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5350</v>
      </c>
      <c r="AE55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53" s="21" cm="1">
        <f t="array" ref="AF55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5350</v>
      </c>
      <c r="AG55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53" s="21" cm="1">
        <f t="array" ref="AH55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5350</v>
      </c>
      <c r="AI55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53" s="21" cm="1">
        <f t="array" ref="AJ55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5350</v>
      </c>
      <c r="AK55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53" s="21" cm="1">
        <f t="array" ref="AL55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5350</v>
      </c>
      <c r="AM55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53" s="21" cm="1">
        <f t="array" ref="AN55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5350</v>
      </c>
      <c r="AO55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53" s="21" cm="1">
        <f t="array" ref="AP55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5350</v>
      </c>
      <c r="AQ55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53" s="21" cm="1">
        <f t="array" ref="AR55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5350</v>
      </c>
      <c r="AS55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53" s="21" cm="1">
        <f t="array" ref="AT55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5350</v>
      </c>
      <c r="AU55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53" s="21" cm="1">
        <f t="array" ref="AV55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5350</v>
      </c>
      <c r="AW55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53" s="41">
        <f>SUMIFS(Tabelle132[[#This Row],[FTE 01]:[SAL 12]],Tabelle132[[#Headers],[FTE 01]:[SAL 12]],"*" &amp; "SAL" &amp;"*")</f>
        <v>64200</v>
      </c>
    </row>
    <row r="554" spans="1:50" ht="20.100000000000001" customHeight="1" x14ac:dyDescent="0.25">
      <c r="A554" s="61" t="s">
        <v>575</v>
      </c>
      <c r="B554" s="113" t="s">
        <v>1094</v>
      </c>
      <c r="C554" s="62" t="s">
        <v>53</v>
      </c>
      <c r="D554" s="107" t="s">
        <v>1218</v>
      </c>
      <c r="E554" s="108" t="s">
        <v>1218</v>
      </c>
      <c r="F554" s="63">
        <v>1029</v>
      </c>
      <c r="G554" s="111" t="str">
        <f>VLOOKUP(Tabelle132[[#This Row],[CC
(FIBU)]],INDEX!D:E,2,FALSE)</f>
        <v>Abteilung 40</v>
      </c>
      <c r="H554" s="117" t="s">
        <v>1281</v>
      </c>
      <c r="I554" s="64" t="s">
        <v>545</v>
      </c>
      <c r="J554" s="72">
        <v>41365</v>
      </c>
      <c r="K554" s="72"/>
      <c r="L554" s="73"/>
      <c r="M554" s="77">
        <v>2226</v>
      </c>
      <c r="N554" s="104" t="s">
        <v>1622</v>
      </c>
      <c r="O554" s="78">
        <v>41365</v>
      </c>
      <c r="P554" s="80"/>
      <c r="Q554" s="62" t="s">
        <v>55</v>
      </c>
      <c r="R554" s="5" t="str">
        <f ca="1">IF(Tabelle132[[#This Row],[STOPPED
ON]]&lt;&gt;"","STOPPED",IF(AND(Tabelle132[[#This Row],[ACT. VALID
TILL]]&lt;TODAY(),Tabelle132[[#This Row],[ACT. VALID
TILL]]&lt;&gt;""),"INACTIVE",IF(Tabelle132[[#This Row],[Employee]]="NN","RECRUITE",IF(Tabelle132[[#This Row],[ACT. VALID
FROM]]&gt;TODAY(),"INACTIVE","ACTIVE"))))</f>
        <v>ACTIVE</v>
      </c>
      <c r="S554" s="85"/>
      <c r="T554" s="85"/>
      <c r="U554" s="11">
        <f>COUNTIFS(Tabelle2[Function-
No.],Tabelle132[[#This Row],[FUNC.-NO]],Tabelle2[Pers-
No.],Tabelle132[[#This Row],[P-No.]])</f>
        <v>0</v>
      </c>
      <c r="V554" s="89">
        <v>39</v>
      </c>
      <c r="W554" s="11">
        <f>IF(Tabelle132[[#This Row],[WAZ2]]&gt;39,1,Tabelle132[[#This Row],[WAZ2]]/39)/IF(Tabelle132[[#This Row],[SPLIT]]="YES",2,1)</f>
        <v>0.5</v>
      </c>
      <c r="X554" s="93">
        <v>5549</v>
      </c>
      <c r="Y55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554" s="21" cm="1">
        <f t="array" ref="Z55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2774.5</v>
      </c>
      <c r="AA55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554" s="21" cm="1">
        <f t="array" ref="AB55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2774.5</v>
      </c>
      <c r="AC55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554" s="21" cm="1">
        <f t="array" ref="AD55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2774.5</v>
      </c>
      <c r="AE55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554" s="21" cm="1">
        <f t="array" ref="AF55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2774.5</v>
      </c>
      <c r="AG55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554" s="21" cm="1">
        <f t="array" ref="AH55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2774.5</v>
      </c>
      <c r="AI55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554" s="21" cm="1">
        <f t="array" ref="AJ55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2774.5</v>
      </c>
      <c r="AK55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554" s="21" cm="1">
        <f t="array" ref="AL55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2774.5</v>
      </c>
      <c r="AM55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554" s="21" cm="1">
        <f t="array" ref="AN55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2774.5</v>
      </c>
      <c r="AO55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554" s="21" cm="1">
        <f t="array" ref="AP55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2774.5</v>
      </c>
      <c r="AQ55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554" s="21" cm="1">
        <f t="array" ref="AR55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2774.5</v>
      </c>
      <c r="AS55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554" s="21" cm="1">
        <f t="array" ref="AT55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2774.5</v>
      </c>
      <c r="AU55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554" s="21" cm="1">
        <f t="array" ref="AV55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2774.5</v>
      </c>
      <c r="AW55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54" s="41">
        <f>SUMIFS(Tabelle132[[#This Row],[FTE 01]:[SAL 12]],Tabelle132[[#Headers],[FTE 01]:[SAL 12]],"*" &amp; "SAL" &amp;"*")</f>
        <v>33294</v>
      </c>
    </row>
    <row r="555" spans="1:50" ht="20.100000000000001" customHeight="1" x14ac:dyDescent="0.25">
      <c r="A555" s="61" t="s">
        <v>576</v>
      </c>
      <c r="B555" s="113" t="s">
        <v>1096</v>
      </c>
      <c r="C555" s="62" t="s">
        <v>53</v>
      </c>
      <c r="D555" s="107" t="s">
        <v>1218</v>
      </c>
      <c r="E555" s="108" t="s">
        <v>1218</v>
      </c>
      <c r="F555" s="63">
        <v>1029</v>
      </c>
      <c r="G555" s="111" t="str">
        <f>VLOOKUP(Tabelle132[[#This Row],[CC
(FIBU)]],INDEX!D:E,2,FALSE)</f>
        <v>Abteilung 40</v>
      </c>
      <c r="H555" s="117" t="s">
        <v>1374</v>
      </c>
      <c r="I555" s="64" t="s">
        <v>54</v>
      </c>
      <c r="J555" s="72">
        <v>43160</v>
      </c>
      <c r="K555" s="72">
        <v>44347</v>
      </c>
      <c r="L555" s="73"/>
      <c r="M555" s="77">
        <v>2460</v>
      </c>
      <c r="N555" s="104" t="s">
        <v>1856</v>
      </c>
      <c r="O555" s="78">
        <v>43160</v>
      </c>
      <c r="P555" s="80">
        <v>44347</v>
      </c>
      <c r="Q555" s="62" t="s">
        <v>55</v>
      </c>
      <c r="R555" s="5" t="str">
        <f ca="1">IF(Tabelle132[[#This Row],[STOPPED
ON]]&lt;&gt;"","STOPPED",IF(AND(Tabelle132[[#This Row],[ACT. VALID
TILL]]&lt;TODAY(),Tabelle132[[#This Row],[ACT. VALID
TILL]]&lt;&gt;""),"INACTIVE",IF(Tabelle132[[#This Row],[Employee]]="NN","RECRUITE",IF(Tabelle132[[#This Row],[ACT. VALID
FROM]]&gt;TODAY(),"INACTIVE","ACTIVE"))))</f>
        <v>INACTIVE</v>
      </c>
      <c r="S555" s="85"/>
      <c r="T555" s="85"/>
      <c r="U555" s="11">
        <f>COUNTIFS(Tabelle2[Function-
No.],Tabelle132[[#This Row],[FUNC.-NO]],Tabelle2[Pers-
No.],Tabelle132[[#This Row],[P-No.]])</f>
        <v>0</v>
      </c>
      <c r="V555" s="89">
        <v>39</v>
      </c>
      <c r="W555" s="11">
        <f>IF(Tabelle132[[#This Row],[WAZ2]]&gt;39,1,Tabelle132[[#This Row],[WAZ2]]/39)/IF(Tabelle132[[#This Row],[SPLIT]]="YES",2,1)</f>
        <v>1</v>
      </c>
      <c r="X555" s="93">
        <v>5297</v>
      </c>
      <c r="Y55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55" s="21" cm="1">
        <f t="array" ref="Z55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5297</v>
      </c>
      <c r="AA55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55" s="21" cm="1">
        <f t="array" ref="AB55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5297</v>
      </c>
      <c r="AC55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555" s="21" cm="1">
        <f t="array" ref="AD55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5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555" s="21" cm="1">
        <f t="array" ref="AF55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5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555" s="21" cm="1">
        <f t="array" ref="AH55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55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555" s="21" cm="1">
        <f t="array" ref="AJ55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55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555" s="21" cm="1">
        <f t="array" ref="AL55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55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555" s="21" cm="1">
        <f t="array" ref="AN55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55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555" s="21" cm="1">
        <f t="array" ref="AP55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55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555" s="21" cm="1">
        <f t="array" ref="AR55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55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555" s="21" cm="1">
        <f t="array" ref="AT55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55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55" s="21" cm="1">
        <f t="array" ref="AV55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5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55" s="41">
        <f>SUMIFS(Tabelle132[[#This Row],[FTE 01]:[SAL 12]],Tabelle132[[#Headers],[FTE 01]:[SAL 12]],"*" &amp; "SAL" &amp;"*")</f>
        <v>10594</v>
      </c>
    </row>
    <row r="556" spans="1:50" ht="20.100000000000001" customHeight="1" x14ac:dyDescent="0.25">
      <c r="A556" s="61" t="s">
        <v>578</v>
      </c>
      <c r="B556" s="113" t="s">
        <v>1135</v>
      </c>
      <c r="C556" s="62" t="s">
        <v>53</v>
      </c>
      <c r="D556" s="107" t="s">
        <v>1218</v>
      </c>
      <c r="E556" s="108" t="s">
        <v>1218</v>
      </c>
      <c r="F556" s="63">
        <v>1029</v>
      </c>
      <c r="G556" s="111" t="str">
        <f>VLOOKUP(Tabelle132[[#This Row],[CC
(FIBU)]],INDEX!D:E,2,FALSE)</f>
        <v>Abteilung 40</v>
      </c>
      <c r="H556" s="117" t="s">
        <v>1374</v>
      </c>
      <c r="I556" s="64" t="s">
        <v>54</v>
      </c>
      <c r="J556" s="72">
        <v>43388</v>
      </c>
      <c r="K556" s="72"/>
      <c r="L556" s="73"/>
      <c r="M556" s="77">
        <v>2528</v>
      </c>
      <c r="N556" s="104" t="s">
        <v>1924</v>
      </c>
      <c r="O556" s="78">
        <v>43388</v>
      </c>
      <c r="P556" s="80"/>
      <c r="Q556" s="62" t="s">
        <v>55</v>
      </c>
      <c r="R556" s="5" t="str">
        <f ca="1">IF(Tabelle132[[#This Row],[STOPPED
ON]]&lt;&gt;"","STOPPED",IF(AND(Tabelle132[[#This Row],[ACT. VALID
TILL]]&lt;TODAY(),Tabelle132[[#This Row],[ACT. VALID
TILL]]&lt;&gt;""),"INACTIVE",IF(Tabelle132[[#This Row],[Employee]]="NN","RECRUITE",IF(Tabelle132[[#This Row],[ACT. VALID
FROM]]&gt;TODAY(),"INACTIVE","ACTIVE"))))</f>
        <v>ACTIVE</v>
      </c>
      <c r="S556" s="85"/>
      <c r="T556" s="85"/>
      <c r="U556" s="11">
        <f>COUNTIFS(Tabelle2[Function-
No.],Tabelle132[[#This Row],[FUNC.-NO]],Tabelle2[Pers-
No.],Tabelle132[[#This Row],[P-No.]])</f>
        <v>0</v>
      </c>
      <c r="V556" s="89">
        <v>39</v>
      </c>
      <c r="W556" s="11">
        <f>IF(Tabelle132[[#This Row],[WAZ2]]&gt;39,1,Tabelle132[[#This Row],[WAZ2]]/39)/IF(Tabelle132[[#This Row],[SPLIT]]="YES",2,1)</f>
        <v>1</v>
      </c>
      <c r="X556" s="93">
        <v>5341</v>
      </c>
      <c r="Y55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56" s="21" cm="1">
        <f t="array" ref="Z55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5341</v>
      </c>
      <c r="AA55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56" s="21" cm="1">
        <f t="array" ref="AB55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5341</v>
      </c>
      <c r="AC55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56" s="21" cm="1">
        <f t="array" ref="AD55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5341</v>
      </c>
      <c r="AE55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56" s="21" cm="1">
        <f t="array" ref="AF55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5341</v>
      </c>
      <c r="AG55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56" s="21" cm="1">
        <f t="array" ref="AH55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5341</v>
      </c>
      <c r="AI55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56" s="21" cm="1">
        <f t="array" ref="AJ55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5341</v>
      </c>
      <c r="AK55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56" s="21" cm="1">
        <f t="array" ref="AL55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5341</v>
      </c>
      <c r="AM55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56" s="21" cm="1">
        <f t="array" ref="AN55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5341</v>
      </c>
      <c r="AO55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56" s="21" cm="1">
        <f t="array" ref="AP55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5341</v>
      </c>
      <c r="AQ55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56" s="21" cm="1">
        <f t="array" ref="AR55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5341</v>
      </c>
      <c r="AS55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56" s="21" cm="1">
        <f t="array" ref="AT55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5341</v>
      </c>
      <c r="AU55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56" s="21" cm="1">
        <f t="array" ref="AV55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5341</v>
      </c>
      <c r="AW55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56" s="41">
        <f>SUMIFS(Tabelle132[[#This Row],[FTE 01]:[SAL 12]],Tabelle132[[#Headers],[FTE 01]:[SAL 12]],"*" &amp; "SAL" &amp;"*")</f>
        <v>64092</v>
      </c>
    </row>
    <row r="557" spans="1:50" ht="20.100000000000001" customHeight="1" x14ac:dyDescent="0.25">
      <c r="A557" s="61" t="s">
        <v>577</v>
      </c>
      <c r="B557" s="113" t="s">
        <v>1096</v>
      </c>
      <c r="C557" s="62" t="s">
        <v>53</v>
      </c>
      <c r="D557" s="107" t="s">
        <v>1218</v>
      </c>
      <c r="E557" s="108" t="s">
        <v>1218</v>
      </c>
      <c r="F557" s="63">
        <v>1029</v>
      </c>
      <c r="G557" s="111" t="str">
        <f>VLOOKUP(Tabelle132[[#This Row],[CC
(FIBU)]],INDEX!D:E,2,FALSE)</f>
        <v>Abteilung 40</v>
      </c>
      <c r="H557" s="117" t="s">
        <v>1374</v>
      </c>
      <c r="I557" s="64" t="s">
        <v>54</v>
      </c>
      <c r="J557" s="72">
        <v>43556</v>
      </c>
      <c r="K557" s="72"/>
      <c r="L557" s="73"/>
      <c r="M557" s="77">
        <v>2576</v>
      </c>
      <c r="N557" s="104" t="s">
        <v>1972</v>
      </c>
      <c r="O557" s="78">
        <v>43556</v>
      </c>
      <c r="P557" s="80"/>
      <c r="Q557" s="62" t="s">
        <v>55</v>
      </c>
      <c r="R557" s="5" t="str">
        <f ca="1">IF(Tabelle132[[#This Row],[STOPPED
ON]]&lt;&gt;"","STOPPED",IF(AND(Tabelle132[[#This Row],[ACT. VALID
TILL]]&lt;TODAY(),Tabelle132[[#This Row],[ACT. VALID
TILL]]&lt;&gt;""),"INACTIVE",IF(Tabelle132[[#This Row],[Employee]]="NN","RECRUITE",IF(Tabelle132[[#This Row],[ACT. VALID
FROM]]&gt;TODAY(),"INACTIVE","ACTIVE"))))</f>
        <v>ACTIVE</v>
      </c>
      <c r="S557" s="85"/>
      <c r="T557" s="85"/>
      <c r="U557" s="11">
        <f>COUNTIFS(Tabelle2[Function-
No.],Tabelle132[[#This Row],[FUNC.-NO]],Tabelle2[Pers-
No.],Tabelle132[[#This Row],[P-No.]])</f>
        <v>0</v>
      </c>
      <c r="V557" s="89">
        <v>39</v>
      </c>
      <c r="W557" s="11">
        <f>IF(Tabelle132[[#This Row],[WAZ2]]&gt;39,1,Tabelle132[[#This Row],[WAZ2]]/39)/IF(Tabelle132[[#This Row],[SPLIT]]="YES",2,1)</f>
        <v>1</v>
      </c>
      <c r="X557" s="93">
        <v>5231</v>
      </c>
      <c r="Y55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57" s="21" cm="1">
        <f t="array" ref="Z55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5231</v>
      </c>
      <c r="AA55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57" s="21" cm="1">
        <f t="array" ref="AB55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5231</v>
      </c>
      <c r="AC55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57" s="21" cm="1">
        <f t="array" ref="AD55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5231</v>
      </c>
      <c r="AE55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57" s="21" cm="1">
        <f t="array" ref="AF55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5231</v>
      </c>
      <c r="AG55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57" s="21" cm="1">
        <f t="array" ref="AH55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5231</v>
      </c>
      <c r="AI55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57" s="21" cm="1">
        <f t="array" ref="AJ55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5231</v>
      </c>
      <c r="AK55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57" s="21" cm="1">
        <f t="array" ref="AL55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5231</v>
      </c>
      <c r="AM55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57" s="21" cm="1">
        <f t="array" ref="AN55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5231</v>
      </c>
      <c r="AO55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57" s="21" cm="1">
        <f t="array" ref="AP55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5231</v>
      </c>
      <c r="AQ55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57" s="21" cm="1">
        <f t="array" ref="AR55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5231</v>
      </c>
      <c r="AS55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57" s="21" cm="1">
        <f t="array" ref="AT55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5231</v>
      </c>
      <c r="AU55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57" s="21" cm="1">
        <f t="array" ref="AV55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5231</v>
      </c>
      <c r="AW55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57" s="41">
        <f>SUMIFS(Tabelle132[[#This Row],[FTE 01]:[SAL 12]],Tabelle132[[#Headers],[FTE 01]:[SAL 12]],"*" &amp; "SAL" &amp;"*")</f>
        <v>62772</v>
      </c>
    </row>
    <row r="558" spans="1:50" ht="20.100000000000001" customHeight="1" x14ac:dyDescent="0.25">
      <c r="A558" s="61" t="s">
        <v>581</v>
      </c>
      <c r="B558" s="113" t="s">
        <v>1093</v>
      </c>
      <c r="C558" s="62" t="s">
        <v>53</v>
      </c>
      <c r="D558" s="107" t="s">
        <v>1219</v>
      </c>
      <c r="E558" s="108" t="s">
        <v>1219</v>
      </c>
      <c r="F558" s="63">
        <v>1024</v>
      </c>
      <c r="G558" s="111" t="str">
        <f>VLOOKUP(Tabelle132[[#This Row],[CC
(FIBU)]],INDEX!D:E,2,FALSE)</f>
        <v>Abteilung 7</v>
      </c>
      <c r="H558" s="117" t="s">
        <v>1348</v>
      </c>
      <c r="I558" s="64" t="s">
        <v>545</v>
      </c>
      <c r="J558" s="72">
        <v>41426</v>
      </c>
      <c r="K558" s="72"/>
      <c r="L558" s="73"/>
      <c r="M558" s="77">
        <v>2230</v>
      </c>
      <c r="N558" s="104" t="s">
        <v>1626</v>
      </c>
      <c r="O558" s="78">
        <v>41426</v>
      </c>
      <c r="P558" s="80"/>
      <c r="Q558" s="62" t="s">
        <v>55</v>
      </c>
      <c r="R558" s="5" t="str">
        <f ca="1">IF(Tabelle132[[#This Row],[STOPPED
ON]]&lt;&gt;"","STOPPED",IF(AND(Tabelle132[[#This Row],[ACT. VALID
TILL]]&lt;TODAY(),Tabelle132[[#This Row],[ACT. VALID
TILL]]&lt;&gt;""),"INACTIVE",IF(Tabelle132[[#This Row],[Employee]]="NN","RECRUITE",IF(Tabelle132[[#This Row],[ACT. VALID
FROM]]&gt;TODAY(),"INACTIVE","ACTIVE"))))</f>
        <v>ACTIVE</v>
      </c>
      <c r="S558" s="85"/>
      <c r="T558" s="85"/>
      <c r="U558" s="11">
        <f>COUNTIFS(Tabelle2[Function-
No.],Tabelle132[[#This Row],[FUNC.-NO]],Tabelle2[Pers-
No.],Tabelle132[[#This Row],[P-No.]])</f>
        <v>0</v>
      </c>
      <c r="V558" s="89">
        <v>39</v>
      </c>
      <c r="W558" s="11">
        <f>IF(Tabelle132[[#This Row],[WAZ2]]&gt;39,1,Tabelle132[[#This Row],[WAZ2]]/39)/IF(Tabelle132[[#This Row],[SPLIT]]="YES",2,1)</f>
        <v>0.5</v>
      </c>
      <c r="X558" s="93">
        <v>5764</v>
      </c>
      <c r="Y55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558" s="21" cm="1">
        <f t="array" ref="Z55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2882</v>
      </c>
      <c r="AA55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558" s="21" cm="1">
        <f t="array" ref="AB55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2882</v>
      </c>
      <c r="AC55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558" s="21" cm="1">
        <f t="array" ref="AD55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2882</v>
      </c>
      <c r="AE55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558" s="21" cm="1">
        <f t="array" ref="AF55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2882</v>
      </c>
      <c r="AG55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558" s="21" cm="1">
        <f t="array" ref="AH55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2882</v>
      </c>
      <c r="AI55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558" s="21" cm="1">
        <f t="array" ref="AJ55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2882</v>
      </c>
      <c r="AK55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558" s="21" cm="1">
        <f t="array" ref="AL55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2882</v>
      </c>
      <c r="AM55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558" s="21" cm="1">
        <f t="array" ref="AN55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2882</v>
      </c>
      <c r="AO55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558" s="21" cm="1">
        <f t="array" ref="AP55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2882</v>
      </c>
      <c r="AQ55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558" s="21" cm="1">
        <f t="array" ref="AR55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2882</v>
      </c>
      <c r="AS55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558" s="21" cm="1">
        <f t="array" ref="AT55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2882</v>
      </c>
      <c r="AU55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558" s="21" cm="1">
        <f t="array" ref="AV55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2882</v>
      </c>
      <c r="AW55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58" s="41">
        <f>SUMIFS(Tabelle132[[#This Row],[FTE 01]:[SAL 12]],Tabelle132[[#Headers],[FTE 01]:[SAL 12]],"*" &amp; "SAL" &amp;"*")</f>
        <v>34584</v>
      </c>
    </row>
    <row r="559" spans="1:50" ht="20.100000000000001" customHeight="1" x14ac:dyDescent="0.25">
      <c r="A559" s="61" t="s">
        <v>580</v>
      </c>
      <c r="B559" s="113" t="s">
        <v>888</v>
      </c>
      <c r="C559" s="62" t="s">
        <v>53</v>
      </c>
      <c r="D559" s="107" t="s">
        <v>1219</v>
      </c>
      <c r="E559" s="108" t="s">
        <v>1219</v>
      </c>
      <c r="F559" s="63">
        <v>1024</v>
      </c>
      <c r="G559" s="111" t="str">
        <f>VLOOKUP(Tabelle132[[#This Row],[CC
(FIBU)]],INDEX!D:E,2,FALSE)</f>
        <v>Abteilung 7</v>
      </c>
      <c r="H559" s="117" t="s">
        <v>1281</v>
      </c>
      <c r="I559" s="64" t="s">
        <v>545</v>
      </c>
      <c r="J559" s="72">
        <v>41913</v>
      </c>
      <c r="K559" s="72"/>
      <c r="L559" s="73"/>
      <c r="M559" s="77">
        <v>2273</v>
      </c>
      <c r="N559" s="104" t="s">
        <v>1669</v>
      </c>
      <c r="O559" s="78">
        <v>41913</v>
      </c>
      <c r="P559" s="80"/>
      <c r="Q559" s="62" t="s">
        <v>55</v>
      </c>
      <c r="R559" s="5" t="str">
        <f ca="1">IF(Tabelle132[[#This Row],[STOPPED
ON]]&lt;&gt;"","STOPPED",IF(AND(Tabelle132[[#This Row],[ACT. VALID
TILL]]&lt;TODAY(),Tabelle132[[#This Row],[ACT. VALID
TILL]]&lt;&gt;""),"INACTIVE",IF(Tabelle132[[#This Row],[Employee]]="NN","RECRUITE",IF(Tabelle132[[#This Row],[ACT. VALID
FROM]]&gt;TODAY(),"INACTIVE","ACTIVE"))))</f>
        <v>ACTIVE</v>
      </c>
      <c r="S559" s="85"/>
      <c r="T559" s="85"/>
      <c r="U559" s="11">
        <f>COUNTIFS(Tabelle2[Function-
No.],Tabelle132[[#This Row],[FUNC.-NO]],Tabelle2[Pers-
No.],Tabelle132[[#This Row],[P-No.]])</f>
        <v>0</v>
      </c>
      <c r="V559" s="89">
        <v>39</v>
      </c>
      <c r="W559" s="11">
        <f>IF(Tabelle132[[#This Row],[WAZ2]]&gt;39,1,Tabelle132[[#This Row],[WAZ2]]/39)/IF(Tabelle132[[#This Row],[SPLIT]]="YES",2,1)</f>
        <v>0.5</v>
      </c>
      <c r="X559" s="93">
        <v>5354</v>
      </c>
      <c r="Y55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559" s="21" cm="1">
        <f t="array" ref="Z55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2677</v>
      </c>
      <c r="AA55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559" s="21" cm="1">
        <f t="array" ref="AB55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2677</v>
      </c>
      <c r="AC55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559" s="21" cm="1">
        <f t="array" ref="AD55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2677</v>
      </c>
      <c r="AE55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559" s="21" cm="1">
        <f t="array" ref="AF55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2677</v>
      </c>
      <c r="AG55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559" s="21" cm="1">
        <f t="array" ref="AH55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2677</v>
      </c>
      <c r="AI55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559" s="21" cm="1">
        <f t="array" ref="AJ55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2677</v>
      </c>
      <c r="AK55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559" s="21" cm="1">
        <f t="array" ref="AL55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2677</v>
      </c>
      <c r="AM55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559" s="21" cm="1">
        <f t="array" ref="AN55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2677</v>
      </c>
      <c r="AO55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559" s="21" cm="1">
        <f t="array" ref="AP55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2677</v>
      </c>
      <c r="AQ55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559" s="21" cm="1">
        <f t="array" ref="AR55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2677</v>
      </c>
      <c r="AS55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559" s="21" cm="1">
        <f t="array" ref="AT55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2677</v>
      </c>
      <c r="AU55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559" s="21" cm="1">
        <f t="array" ref="AV55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2677</v>
      </c>
      <c r="AW55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59" s="41">
        <f>SUMIFS(Tabelle132[[#This Row],[FTE 01]:[SAL 12]],Tabelle132[[#Headers],[FTE 01]:[SAL 12]],"*" &amp; "SAL" &amp;"*")</f>
        <v>32124</v>
      </c>
    </row>
    <row r="560" spans="1:50" ht="20.100000000000001" customHeight="1" x14ac:dyDescent="0.25">
      <c r="A560" s="61" t="s">
        <v>582</v>
      </c>
      <c r="B560" s="113" t="s">
        <v>962</v>
      </c>
      <c r="C560" s="62" t="s">
        <v>53</v>
      </c>
      <c r="D560" s="107" t="s">
        <v>1219</v>
      </c>
      <c r="E560" s="109" t="s">
        <v>1219</v>
      </c>
      <c r="F560" s="62">
        <v>1025</v>
      </c>
      <c r="G560" s="111" t="str">
        <f>VLOOKUP(Tabelle132[[#This Row],[CC
(FIBU)]],INDEX!D:E,2,FALSE)</f>
        <v>Abteilung 46</v>
      </c>
      <c r="H560" s="112" t="s">
        <v>1341</v>
      </c>
      <c r="I560" s="64" t="s">
        <v>54</v>
      </c>
      <c r="J560" s="72">
        <v>35596</v>
      </c>
      <c r="K560" s="72">
        <v>44316</v>
      </c>
      <c r="L560" s="73"/>
      <c r="M560" s="77">
        <v>2049</v>
      </c>
      <c r="N560" s="104" t="s">
        <v>1445</v>
      </c>
      <c r="O560" s="78">
        <v>35596</v>
      </c>
      <c r="P560" s="80">
        <v>44316</v>
      </c>
      <c r="Q560" s="62" t="s">
        <v>55</v>
      </c>
      <c r="R560" s="5" t="str">
        <f ca="1">IF(Tabelle132[[#This Row],[STOPPED
ON]]&lt;&gt;"","STOPPED",IF(AND(Tabelle132[[#This Row],[ACT. VALID
TILL]]&lt;TODAY(),Tabelle132[[#This Row],[ACT. VALID
TILL]]&lt;&gt;""),"INACTIVE",IF(Tabelle132[[#This Row],[Employee]]="NN","RECRUITE",IF(Tabelle132[[#This Row],[ACT. VALID
FROM]]&gt;TODAY(),"INACTIVE","ACTIVE"))))</f>
        <v>INACTIVE</v>
      </c>
      <c r="S560" s="85"/>
      <c r="T560" s="85"/>
      <c r="U560" s="11">
        <f>COUNTIFS(Tabelle2[Function-
No.],Tabelle132[[#This Row],[FUNC.-NO]],Tabelle2[Pers-
No.],Tabelle132[[#This Row],[P-No.]])</f>
        <v>0</v>
      </c>
      <c r="V560" s="89">
        <v>39</v>
      </c>
      <c r="W560" s="11">
        <f>IF(Tabelle132[[#This Row],[WAZ2]]&gt;39,1,Tabelle132[[#This Row],[WAZ2]]/39)/IF(Tabelle132[[#This Row],[SPLIT]]="YES",2,1)</f>
        <v>1</v>
      </c>
      <c r="X560" s="93">
        <v>5562</v>
      </c>
      <c r="Y56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60" s="21" cm="1">
        <f t="array" ref="Z56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5562</v>
      </c>
      <c r="AA56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560" s="21" cm="1">
        <f t="array" ref="AB56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6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560" s="21" cm="1">
        <f t="array" ref="AD56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6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560" s="21" cm="1">
        <f t="array" ref="AF56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6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560" s="21" cm="1">
        <f t="array" ref="AH56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56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560" s="21" cm="1">
        <f t="array" ref="AJ56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56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560" s="21" cm="1">
        <f t="array" ref="AL56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56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560" s="21" cm="1">
        <f t="array" ref="AN56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56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560" s="21" cm="1">
        <f t="array" ref="AP56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56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560" s="21" cm="1">
        <f t="array" ref="AR56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56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560" s="21" cm="1">
        <f t="array" ref="AT56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56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60" s="21" cm="1">
        <f t="array" ref="AV56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6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60" s="41">
        <f>SUMIFS(Tabelle132[[#This Row],[FTE 01]:[SAL 12]],Tabelle132[[#Headers],[FTE 01]:[SAL 12]],"*" &amp; "SAL" &amp;"*")</f>
        <v>5562</v>
      </c>
    </row>
    <row r="561" spans="1:50" ht="20.100000000000001" customHeight="1" x14ac:dyDescent="0.25">
      <c r="A561" s="61" t="s">
        <v>591</v>
      </c>
      <c r="B561" s="113" t="s">
        <v>963</v>
      </c>
      <c r="C561" s="62" t="s">
        <v>53</v>
      </c>
      <c r="D561" s="107" t="s">
        <v>1219</v>
      </c>
      <c r="E561" s="108" t="s">
        <v>1219</v>
      </c>
      <c r="F561" s="63">
        <v>1025</v>
      </c>
      <c r="G561" s="111" t="str">
        <f>VLOOKUP(Tabelle132[[#This Row],[CC
(FIBU)]],INDEX!D:E,2,FALSE)</f>
        <v>Abteilung 46</v>
      </c>
      <c r="H561" s="117" t="s">
        <v>1341</v>
      </c>
      <c r="I561" s="64" t="s">
        <v>54</v>
      </c>
      <c r="J561" s="72">
        <v>41930</v>
      </c>
      <c r="K561" s="72"/>
      <c r="L561" s="73"/>
      <c r="M561" s="77">
        <v>2272</v>
      </c>
      <c r="N561" s="104" t="s">
        <v>1668</v>
      </c>
      <c r="O561" s="78">
        <v>41930</v>
      </c>
      <c r="P561" s="80"/>
      <c r="Q561" s="62" t="s">
        <v>55</v>
      </c>
      <c r="R561" s="5" t="str">
        <f ca="1">IF(Tabelle132[[#This Row],[STOPPED
ON]]&lt;&gt;"","STOPPED",IF(AND(Tabelle132[[#This Row],[ACT. VALID
TILL]]&lt;TODAY(),Tabelle132[[#This Row],[ACT. VALID
TILL]]&lt;&gt;""),"INACTIVE",IF(Tabelle132[[#This Row],[Employee]]="NN","RECRUITE",IF(Tabelle132[[#This Row],[ACT. VALID
FROM]]&gt;TODAY(),"INACTIVE","ACTIVE"))))</f>
        <v>ACTIVE</v>
      </c>
      <c r="S561" s="85"/>
      <c r="T561" s="85"/>
      <c r="U561" s="11">
        <f>COUNTIFS(Tabelle2[Function-
No.],Tabelle132[[#This Row],[FUNC.-NO]],Tabelle2[Pers-
No.],Tabelle132[[#This Row],[P-No.]])</f>
        <v>0</v>
      </c>
      <c r="V561" s="89">
        <v>39</v>
      </c>
      <c r="W561" s="11">
        <f>IF(Tabelle132[[#This Row],[WAZ2]]&gt;39,1,Tabelle132[[#This Row],[WAZ2]]/39)/IF(Tabelle132[[#This Row],[SPLIT]]="YES",2,1)</f>
        <v>1</v>
      </c>
      <c r="X561" s="93">
        <v>5505</v>
      </c>
      <c r="Y56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61" s="21" cm="1">
        <f t="array" ref="Z56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5505</v>
      </c>
      <c r="AA56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61" s="21" cm="1">
        <f t="array" ref="AB56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5505</v>
      </c>
      <c r="AC56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61" s="21" cm="1">
        <f t="array" ref="AD56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5505</v>
      </c>
      <c r="AE56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61" s="21" cm="1">
        <f t="array" ref="AF56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5505</v>
      </c>
      <c r="AG56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61" s="21" cm="1">
        <f t="array" ref="AH56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5505</v>
      </c>
      <c r="AI56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61" s="21" cm="1">
        <f t="array" ref="AJ56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5505</v>
      </c>
      <c r="AK56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61" s="21" cm="1">
        <f t="array" ref="AL56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5505</v>
      </c>
      <c r="AM56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61" s="21" cm="1">
        <f t="array" ref="AN56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5505</v>
      </c>
      <c r="AO56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61" s="21" cm="1">
        <f t="array" ref="AP56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5505</v>
      </c>
      <c r="AQ56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61" s="21" cm="1">
        <f t="array" ref="AR56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5505</v>
      </c>
      <c r="AS56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61" s="21" cm="1">
        <f t="array" ref="AT56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5505</v>
      </c>
      <c r="AU56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61" s="21" cm="1">
        <f t="array" ref="AV56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5505</v>
      </c>
      <c r="AW56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61" s="41">
        <f>SUMIFS(Tabelle132[[#This Row],[FTE 01]:[SAL 12]],Tabelle132[[#Headers],[FTE 01]:[SAL 12]],"*" &amp; "SAL" &amp;"*")</f>
        <v>66060</v>
      </c>
    </row>
    <row r="562" spans="1:50" ht="20.100000000000001" customHeight="1" x14ac:dyDescent="0.25">
      <c r="A562" s="61" t="s">
        <v>583</v>
      </c>
      <c r="B562" s="113" t="s">
        <v>1132</v>
      </c>
      <c r="C562" s="62" t="s">
        <v>53</v>
      </c>
      <c r="D562" s="107" t="s">
        <v>1219</v>
      </c>
      <c r="E562" s="108" t="s">
        <v>1219</v>
      </c>
      <c r="F562" s="63">
        <v>1025</v>
      </c>
      <c r="G562" s="111" t="str">
        <f>VLOOKUP(Tabelle132[[#This Row],[CC
(FIBU)]],INDEX!D:E,2,FALSE)</f>
        <v>Abteilung 46</v>
      </c>
      <c r="H562" s="117" t="s">
        <v>1341</v>
      </c>
      <c r="I562" s="64" t="s">
        <v>54</v>
      </c>
      <c r="J562" s="72">
        <v>42670</v>
      </c>
      <c r="K562" s="72"/>
      <c r="L562" s="73"/>
      <c r="M562" s="77">
        <v>2378</v>
      </c>
      <c r="N562" s="104" t="s">
        <v>1774</v>
      </c>
      <c r="O562" s="78">
        <v>42670</v>
      </c>
      <c r="P562" s="80"/>
      <c r="Q562" s="62" t="s">
        <v>55</v>
      </c>
      <c r="R562" s="5" t="str">
        <f ca="1">IF(Tabelle132[[#This Row],[STOPPED
ON]]&lt;&gt;"","STOPPED",IF(AND(Tabelle132[[#This Row],[ACT. VALID
TILL]]&lt;TODAY(),Tabelle132[[#This Row],[ACT. VALID
TILL]]&lt;&gt;""),"INACTIVE",IF(Tabelle132[[#This Row],[Employee]]="NN","RECRUITE",IF(Tabelle132[[#This Row],[ACT. VALID
FROM]]&gt;TODAY(),"INACTIVE","ACTIVE"))))</f>
        <v>ACTIVE</v>
      </c>
      <c r="S562" s="85"/>
      <c r="T562" s="85"/>
      <c r="U562" s="11">
        <f>COUNTIFS(Tabelle2[Function-
No.],Tabelle132[[#This Row],[FUNC.-NO]],Tabelle2[Pers-
No.],Tabelle132[[#This Row],[P-No.]])</f>
        <v>0</v>
      </c>
      <c r="V562" s="89">
        <v>39</v>
      </c>
      <c r="W562" s="11">
        <f>IF(Tabelle132[[#This Row],[WAZ2]]&gt;39,1,Tabelle132[[#This Row],[WAZ2]]/39)/IF(Tabelle132[[#This Row],[SPLIT]]="YES",2,1)</f>
        <v>1</v>
      </c>
      <c r="X562" s="93">
        <v>5207</v>
      </c>
      <c r="Y56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62" s="21" cm="1">
        <f t="array" ref="Z56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5207</v>
      </c>
      <c r="AA56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62" s="21" cm="1">
        <f t="array" ref="AB56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5207</v>
      </c>
      <c r="AC56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62" s="21" cm="1">
        <f t="array" ref="AD56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5207</v>
      </c>
      <c r="AE56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62" s="21" cm="1">
        <f t="array" ref="AF56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5207</v>
      </c>
      <c r="AG56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62" s="21" cm="1">
        <f t="array" ref="AH56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5207</v>
      </c>
      <c r="AI56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62" s="21" cm="1">
        <f t="array" ref="AJ56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5207</v>
      </c>
      <c r="AK56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62" s="21" cm="1">
        <f t="array" ref="AL56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5207</v>
      </c>
      <c r="AM56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62" s="21" cm="1">
        <f t="array" ref="AN56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5207</v>
      </c>
      <c r="AO56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62" s="21" cm="1">
        <f t="array" ref="AP56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5207</v>
      </c>
      <c r="AQ56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62" s="21" cm="1">
        <f t="array" ref="AR56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5207</v>
      </c>
      <c r="AS56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62" s="21" cm="1">
        <f t="array" ref="AT56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5207</v>
      </c>
      <c r="AU56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62" s="21" cm="1">
        <f t="array" ref="AV56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5207</v>
      </c>
      <c r="AW56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62" s="41">
        <f>SUMIFS(Tabelle132[[#This Row],[FTE 01]:[SAL 12]],Tabelle132[[#Headers],[FTE 01]:[SAL 12]],"*" &amp; "SAL" &amp;"*")</f>
        <v>62484</v>
      </c>
    </row>
    <row r="563" spans="1:50" ht="20.100000000000001" customHeight="1" x14ac:dyDescent="0.25">
      <c r="A563" s="61" t="s">
        <v>548</v>
      </c>
      <c r="B563" s="113" t="s">
        <v>1095</v>
      </c>
      <c r="C563" s="62" t="s">
        <v>53</v>
      </c>
      <c r="D563" s="107" t="s">
        <v>1219</v>
      </c>
      <c r="E563" s="108" t="s">
        <v>1219</v>
      </c>
      <c r="F563" s="63">
        <v>1025</v>
      </c>
      <c r="G563" s="111" t="str">
        <f>VLOOKUP(Tabelle132[[#This Row],[CC
(FIBU)]],INDEX!D:E,2,FALSE)</f>
        <v>Abteilung 46</v>
      </c>
      <c r="H563" s="117" t="s">
        <v>1281</v>
      </c>
      <c r="I563" s="64" t="s">
        <v>54</v>
      </c>
      <c r="J563" s="72">
        <v>43497</v>
      </c>
      <c r="K563" s="72"/>
      <c r="L563" s="73"/>
      <c r="M563" s="77">
        <v>2562</v>
      </c>
      <c r="N563" s="104" t="s">
        <v>1958</v>
      </c>
      <c r="O563" s="78">
        <v>43497</v>
      </c>
      <c r="P563" s="80"/>
      <c r="Q563" s="62" t="s">
        <v>55</v>
      </c>
      <c r="R563" s="5" t="str">
        <f ca="1">IF(Tabelle132[[#This Row],[STOPPED
ON]]&lt;&gt;"","STOPPED",IF(AND(Tabelle132[[#This Row],[ACT. VALID
TILL]]&lt;TODAY(),Tabelle132[[#This Row],[ACT. VALID
TILL]]&lt;&gt;""),"INACTIVE",IF(Tabelle132[[#This Row],[Employee]]="NN","RECRUITE",IF(Tabelle132[[#This Row],[ACT. VALID
FROM]]&gt;TODAY(),"INACTIVE","ACTIVE"))))</f>
        <v>ACTIVE</v>
      </c>
      <c r="S563" s="85"/>
      <c r="T563" s="85"/>
      <c r="U563" s="11">
        <f>COUNTIFS(Tabelle2[Function-
No.],Tabelle132[[#This Row],[FUNC.-NO]],Tabelle2[Pers-
No.],Tabelle132[[#This Row],[P-No.]])</f>
        <v>0</v>
      </c>
      <c r="V563" s="89">
        <v>39</v>
      </c>
      <c r="W563" s="11">
        <f>IF(Tabelle132[[#This Row],[WAZ2]]&gt;39,1,Tabelle132[[#This Row],[WAZ2]]/39)/IF(Tabelle132[[#This Row],[SPLIT]]="YES",2,1)</f>
        <v>1</v>
      </c>
      <c r="X563" s="93">
        <v>5709</v>
      </c>
      <c r="Y56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63" s="21" cm="1">
        <f t="array" ref="Z56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5709</v>
      </c>
      <c r="AA56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63" s="21" cm="1">
        <f t="array" ref="AB56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5709</v>
      </c>
      <c r="AC56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63" s="21" cm="1">
        <f t="array" ref="AD56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5709</v>
      </c>
      <c r="AE56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63" s="21" cm="1">
        <f t="array" ref="AF56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5709</v>
      </c>
      <c r="AG56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63" s="21" cm="1">
        <f t="array" ref="AH56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5709</v>
      </c>
      <c r="AI56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63" s="21" cm="1">
        <f t="array" ref="AJ56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5709</v>
      </c>
      <c r="AK56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63" s="21" cm="1">
        <f t="array" ref="AL56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5709</v>
      </c>
      <c r="AM56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63" s="21" cm="1">
        <f t="array" ref="AN56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5709</v>
      </c>
      <c r="AO56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63" s="21" cm="1">
        <f t="array" ref="AP56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5709</v>
      </c>
      <c r="AQ56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63" s="21" cm="1">
        <f t="array" ref="AR56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5709</v>
      </c>
      <c r="AS56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63" s="21" cm="1">
        <f t="array" ref="AT56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5709</v>
      </c>
      <c r="AU56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63" s="21" cm="1">
        <f t="array" ref="AV56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5709</v>
      </c>
      <c r="AW56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63" s="41">
        <f>SUMIFS(Tabelle132[[#This Row],[FTE 01]:[SAL 12]],Tabelle132[[#Headers],[FTE 01]:[SAL 12]],"*" &amp; "SAL" &amp;"*")</f>
        <v>68508</v>
      </c>
    </row>
    <row r="564" spans="1:50" ht="20.100000000000001" customHeight="1" x14ac:dyDescent="0.25">
      <c r="A564" s="61" t="s">
        <v>584</v>
      </c>
      <c r="B564" s="113" t="s">
        <v>1104</v>
      </c>
      <c r="C564" s="62" t="s">
        <v>53</v>
      </c>
      <c r="D564" s="107" t="s">
        <v>1219</v>
      </c>
      <c r="E564" s="108" t="s">
        <v>1219</v>
      </c>
      <c r="F564" s="63">
        <v>1026</v>
      </c>
      <c r="G564" s="111" t="str">
        <f>VLOOKUP(Tabelle132[[#This Row],[CC
(FIBU)]],INDEX!D:E,2,FALSE)</f>
        <v>Abteilung 43</v>
      </c>
      <c r="H564" s="117" t="s">
        <v>1281</v>
      </c>
      <c r="I564" s="64" t="s">
        <v>54</v>
      </c>
      <c r="J564" s="72">
        <v>42583</v>
      </c>
      <c r="K564" s="72"/>
      <c r="L564" s="73"/>
      <c r="M564" s="77">
        <v>2356</v>
      </c>
      <c r="N564" s="104" t="s">
        <v>1752</v>
      </c>
      <c r="O564" s="78">
        <v>42583</v>
      </c>
      <c r="P564" s="80"/>
      <c r="Q564" s="62" t="s">
        <v>55</v>
      </c>
      <c r="R564" s="5" t="str">
        <f ca="1">IF(Tabelle132[[#This Row],[STOPPED
ON]]&lt;&gt;"","STOPPED",IF(AND(Tabelle132[[#This Row],[ACT. VALID
TILL]]&lt;TODAY(),Tabelle132[[#This Row],[ACT. VALID
TILL]]&lt;&gt;""),"INACTIVE",IF(Tabelle132[[#This Row],[Employee]]="NN","RECRUITE",IF(Tabelle132[[#This Row],[ACT. VALID
FROM]]&gt;TODAY(),"INACTIVE","ACTIVE"))))</f>
        <v>ACTIVE</v>
      </c>
      <c r="S564" s="85"/>
      <c r="T564" s="85"/>
      <c r="U564" s="11">
        <f>COUNTIFS(Tabelle2[Function-
No.],Tabelle132[[#This Row],[FUNC.-NO]],Tabelle2[Pers-
No.],Tabelle132[[#This Row],[P-No.]])</f>
        <v>0</v>
      </c>
      <c r="V564" s="89">
        <v>39</v>
      </c>
      <c r="W564" s="11">
        <f>IF(Tabelle132[[#This Row],[WAZ2]]&gt;39,1,Tabelle132[[#This Row],[WAZ2]]/39)/IF(Tabelle132[[#This Row],[SPLIT]]="YES",2,1)</f>
        <v>1</v>
      </c>
      <c r="X564" s="93">
        <v>5169</v>
      </c>
      <c r="Y56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64" s="21" cm="1">
        <f t="array" ref="Z56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5169</v>
      </c>
      <c r="AA56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64" s="21" cm="1">
        <f t="array" ref="AB56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5169</v>
      </c>
      <c r="AC56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64" s="21" cm="1">
        <f t="array" ref="AD56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5169</v>
      </c>
      <c r="AE56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64" s="21" cm="1">
        <f t="array" ref="AF56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5169</v>
      </c>
      <c r="AG56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64" s="21" cm="1">
        <f t="array" ref="AH56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5169</v>
      </c>
      <c r="AI56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64" s="21" cm="1">
        <f t="array" ref="AJ56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5169</v>
      </c>
      <c r="AK56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64" s="21" cm="1">
        <f t="array" ref="AL56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5169</v>
      </c>
      <c r="AM56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64" s="21" cm="1">
        <f t="array" ref="AN56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5169</v>
      </c>
      <c r="AO56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64" s="21" cm="1">
        <f t="array" ref="AP56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5169</v>
      </c>
      <c r="AQ56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64" s="21" cm="1">
        <f t="array" ref="AR56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5169</v>
      </c>
      <c r="AS56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64" s="21" cm="1">
        <f t="array" ref="AT56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5169</v>
      </c>
      <c r="AU56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64" s="21" cm="1">
        <f t="array" ref="AV56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5169</v>
      </c>
      <c r="AW56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64" s="41">
        <f>SUMIFS(Tabelle132[[#This Row],[FTE 01]:[SAL 12]],Tabelle132[[#Headers],[FTE 01]:[SAL 12]],"*" &amp; "SAL" &amp;"*")</f>
        <v>62028</v>
      </c>
    </row>
    <row r="565" spans="1:50" ht="20.100000000000001" customHeight="1" x14ac:dyDescent="0.25">
      <c r="A565" s="61" t="s">
        <v>586</v>
      </c>
      <c r="B565" s="113" t="s">
        <v>1130</v>
      </c>
      <c r="C565" s="62" t="s">
        <v>53</v>
      </c>
      <c r="D565" s="107" t="s">
        <v>1219</v>
      </c>
      <c r="E565" s="108" t="s">
        <v>1219</v>
      </c>
      <c r="F565" s="63">
        <v>1027</v>
      </c>
      <c r="G565" s="111" t="str">
        <f>VLOOKUP(Tabelle132[[#This Row],[CC
(FIBU)]],INDEX!D:E,2,FALSE)</f>
        <v>Abteilung 44</v>
      </c>
      <c r="H565" s="117" t="s">
        <v>1281</v>
      </c>
      <c r="I565" s="64" t="s">
        <v>54</v>
      </c>
      <c r="J565" s="72">
        <v>39022</v>
      </c>
      <c r="K565" s="72">
        <v>44408</v>
      </c>
      <c r="L565" s="73"/>
      <c r="M565" s="77">
        <v>2127</v>
      </c>
      <c r="N565" s="104" t="s">
        <v>1523</v>
      </c>
      <c r="O565" s="78">
        <v>39022</v>
      </c>
      <c r="P565" s="80"/>
      <c r="Q565" s="62" t="s">
        <v>55</v>
      </c>
      <c r="R565" s="5" t="str">
        <f ca="1">IF(Tabelle132[[#This Row],[STOPPED
ON]]&lt;&gt;"","STOPPED",IF(AND(Tabelle132[[#This Row],[ACT. VALID
TILL]]&lt;TODAY(),Tabelle132[[#This Row],[ACT. VALID
TILL]]&lt;&gt;""),"INACTIVE",IF(Tabelle132[[#This Row],[Employee]]="NN","RECRUITE",IF(Tabelle132[[#This Row],[ACT. VALID
FROM]]&gt;TODAY(),"INACTIVE","ACTIVE"))))</f>
        <v>ACTIVE</v>
      </c>
      <c r="S565" s="85"/>
      <c r="T565" s="85"/>
      <c r="U565" s="11">
        <f>COUNTIFS(Tabelle2[Function-
No.],Tabelle132[[#This Row],[FUNC.-NO]],Tabelle2[Pers-
No.],Tabelle132[[#This Row],[P-No.]])</f>
        <v>0</v>
      </c>
      <c r="V565" s="89">
        <v>39</v>
      </c>
      <c r="W565" s="11">
        <f>IF(Tabelle132[[#This Row],[WAZ2]]&gt;39,1,Tabelle132[[#This Row],[WAZ2]]/39)/IF(Tabelle132[[#This Row],[SPLIT]]="YES",2,1)</f>
        <v>1</v>
      </c>
      <c r="X565" s="93">
        <v>5198</v>
      </c>
      <c r="Y56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65" s="21" cm="1">
        <f t="array" ref="Z56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5198</v>
      </c>
      <c r="AA56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65" s="21" cm="1">
        <f t="array" ref="AB56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5198</v>
      </c>
      <c r="AC56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65" s="21" cm="1">
        <f t="array" ref="AD56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5198</v>
      </c>
      <c r="AE56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65" s="21" cm="1">
        <f t="array" ref="AF56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5198</v>
      </c>
      <c r="AG56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565" s="21" cm="1">
        <f t="array" ref="AH56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56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565" s="21" cm="1">
        <f t="array" ref="AJ56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56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565" s="21" cm="1">
        <f t="array" ref="AL56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56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565" s="21" cm="1">
        <f t="array" ref="AN56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56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565" s="21" cm="1">
        <f t="array" ref="AP56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56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565" s="21" cm="1">
        <f t="array" ref="AR56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56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565" s="21" cm="1">
        <f t="array" ref="AT56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56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65" s="21" cm="1">
        <f t="array" ref="AV56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6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65" s="41">
        <f>SUMIFS(Tabelle132[[#This Row],[FTE 01]:[SAL 12]],Tabelle132[[#Headers],[FTE 01]:[SAL 12]],"*" &amp; "SAL" &amp;"*")</f>
        <v>20792</v>
      </c>
    </row>
    <row r="566" spans="1:50" ht="20.100000000000001" customHeight="1" x14ac:dyDescent="0.25">
      <c r="A566" s="61" t="s">
        <v>795</v>
      </c>
      <c r="B566" s="113" t="s">
        <v>1107</v>
      </c>
      <c r="C566" s="62" t="s">
        <v>53</v>
      </c>
      <c r="D566" s="107" t="s">
        <v>1219</v>
      </c>
      <c r="E566" s="108" t="s">
        <v>1219</v>
      </c>
      <c r="F566" s="63">
        <v>1027</v>
      </c>
      <c r="G566" s="111" t="str">
        <f>VLOOKUP(Tabelle132[[#This Row],[CC
(FIBU)]],INDEX!D:E,2,FALSE)</f>
        <v>Abteilung 44</v>
      </c>
      <c r="H566" s="117" t="s">
        <v>1281</v>
      </c>
      <c r="I566" s="64"/>
      <c r="J566" s="72">
        <v>44409</v>
      </c>
      <c r="K566" s="72"/>
      <c r="L566" s="73"/>
      <c r="M566" s="77">
        <v>2127</v>
      </c>
      <c r="N566" s="104" t="s">
        <v>1523</v>
      </c>
      <c r="O566" s="78">
        <v>39022</v>
      </c>
      <c r="P566" s="80"/>
      <c r="Q566" s="62" t="s">
        <v>55</v>
      </c>
      <c r="R566" s="5" t="str">
        <f ca="1">IF(Tabelle132[[#This Row],[STOPPED
ON]]&lt;&gt;"","STOPPED",IF(AND(Tabelle132[[#This Row],[ACT. VALID
TILL]]&lt;TODAY(),Tabelle132[[#This Row],[ACT. VALID
TILL]]&lt;&gt;""),"INACTIVE",IF(Tabelle132[[#This Row],[Employee]]="NN","RECRUITE",IF(Tabelle132[[#This Row],[ACT. VALID
FROM]]&gt;TODAY(),"INACTIVE","ACTIVE"))))</f>
        <v>INACTIVE</v>
      </c>
      <c r="S566" s="85"/>
      <c r="T566" s="85"/>
      <c r="U566" s="11">
        <f>COUNTIFS(Tabelle2[Function-
No.],Tabelle132[[#This Row],[FUNC.-NO]],Tabelle2[Pers-
No.],Tabelle132[[#This Row],[P-No.]])</f>
        <v>0</v>
      </c>
      <c r="V566" s="89">
        <v>39</v>
      </c>
      <c r="W566" s="11">
        <f>IF(Tabelle132[[#This Row],[WAZ2]]&gt;39,1,Tabelle132[[#This Row],[WAZ2]]/39)/IF(Tabelle132[[#This Row],[SPLIT]]="YES",2,1)</f>
        <v>1</v>
      </c>
      <c r="X566" s="93">
        <v>5697</v>
      </c>
      <c r="Y56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566" s="21" cm="1">
        <f t="array" ref="Z56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6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566" s="21" cm="1">
        <f t="array" ref="AB56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6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566" s="21" cm="1">
        <f t="array" ref="AD56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6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566" s="21" cm="1">
        <f t="array" ref="AF56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6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66" s="21" cm="1">
        <f t="array" ref="AH56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5697</v>
      </c>
      <c r="AI56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66" s="21" cm="1">
        <f t="array" ref="AJ56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5697</v>
      </c>
      <c r="AK56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66" s="21" cm="1">
        <f t="array" ref="AL56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5697</v>
      </c>
      <c r="AM56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66" s="21" cm="1">
        <f t="array" ref="AN56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5697</v>
      </c>
      <c r="AO56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66" s="21" cm="1">
        <f t="array" ref="AP56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5697</v>
      </c>
      <c r="AQ56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66" s="21" cm="1">
        <f t="array" ref="AR56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5697</v>
      </c>
      <c r="AS56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66" s="21" cm="1">
        <f t="array" ref="AT56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5697</v>
      </c>
      <c r="AU56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66" s="21" cm="1">
        <f t="array" ref="AV56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5697</v>
      </c>
      <c r="AW56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66" s="41">
        <f>SUMIFS(Tabelle132[[#This Row],[FTE 01]:[SAL 12]],Tabelle132[[#Headers],[FTE 01]:[SAL 12]],"*" &amp; "SAL" &amp;"*")</f>
        <v>45576</v>
      </c>
    </row>
    <row r="567" spans="1:50" ht="20.100000000000001" customHeight="1" x14ac:dyDescent="0.25">
      <c r="A567" s="61" t="s">
        <v>587</v>
      </c>
      <c r="B567" s="113" t="s">
        <v>1201</v>
      </c>
      <c r="C567" s="62" t="s">
        <v>53</v>
      </c>
      <c r="D567" s="107" t="s">
        <v>1219</v>
      </c>
      <c r="E567" s="108" t="s">
        <v>1219</v>
      </c>
      <c r="F567" s="63">
        <v>1027</v>
      </c>
      <c r="G567" s="111" t="str">
        <f>VLOOKUP(Tabelle132[[#This Row],[CC
(FIBU)]],INDEX!D:E,2,FALSE)</f>
        <v>Abteilung 44</v>
      </c>
      <c r="H567" s="117" t="s">
        <v>1281</v>
      </c>
      <c r="I567" s="64" t="s">
        <v>545</v>
      </c>
      <c r="J567" s="72">
        <v>39448</v>
      </c>
      <c r="K567" s="72"/>
      <c r="L567" s="73"/>
      <c r="M567" s="77">
        <v>2140</v>
      </c>
      <c r="N567" s="104" t="s">
        <v>1536</v>
      </c>
      <c r="O567" s="78">
        <v>39448</v>
      </c>
      <c r="P567" s="80"/>
      <c r="Q567" s="62" t="s">
        <v>55</v>
      </c>
      <c r="R567" s="5" t="str">
        <f ca="1">IF(Tabelle132[[#This Row],[STOPPED
ON]]&lt;&gt;"","STOPPED",IF(AND(Tabelle132[[#This Row],[ACT. VALID
TILL]]&lt;TODAY(),Tabelle132[[#This Row],[ACT. VALID
TILL]]&lt;&gt;""),"INACTIVE",IF(Tabelle132[[#This Row],[Employee]]="NN","RECRUITE",IF(Tabelle132[[#This Row],[ACT. VALID
FROM]]&gt;TODAY(),"INACTIVE","ACTIVE"))))</f>
        <v>ACTIVE</v>
      </c>
      <c r="S567" s="85"/>
      <c r="T567" s="85"/>
      <c r="U567" s="11">
        <f>COUNTIFS(Tabelle2[Function-
No.],Tabelle132[[#This Row],[FUNC.-NO]],Tabelle2[Pers-
No.],Tabelle132[[#This Row],[P-No.]])</f>
        <v>0</v>
      </c>
      <c r="V567" s="89">
        <v>39</v>
      </c>
      <c r="W567" s="11">
        <f>IF(Tabelle132[[#This Row],[WAZ2]]&gt;39,1,Tabelle132[[#This Row],[WAZ2]]/39)/IF(Tabelle132[[#This Row],[SPLIT]]="YES",2,1)</f>
        <v>0.5</v>
      </c>
      <c r="X567" s="93">
        <v>5575</v>
      </c>
      <c r="Y56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567" s="21" cm="1">
        <f t="array" ref="Z56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2787.5</v>
      </c>
      <c r="AA56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567" s="21" cm="1">
        <f t="array" ref="AB56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2787.5</v>
      </c>
      <c r="AC56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567" s="21" cm="1">
        <f t="array" ref="AD56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2787.5</v>
      </c>
      <c r="AE56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567" s="21" cm="1">
        <f t="array" ref="AF56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2787.5</v>
      </c>
      <c r="AG56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567" s="21" cm="1">
        <f t="array" ref="AH56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2787.5</v>
      </c>
      <c r="AI56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567" s="21" cm="1">
        <f t="array" ref="AJ56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2787.5</v>
      </c>
      <c r="AK56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567" s="21" cm="1">
        <f t="array" ref="AL56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2787.5</v>
      </c>
      <c r="AM56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567" s="21" cm="1">
        <f t="array" ref="AN56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2787.5</v>
      </c>
      <c r="AO56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567" s="21" cm="1">
        <f t="array" ref="AP56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2787.5</v>
      </c>
      <c r="AQ56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567" s="21" cm="1">
        <f t="array" ref="AR56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2787.5</v>
      </c>
      <c r="AS56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567" s="21" cm="1">
        <f t="array" ref="AT56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2787.5</v>
      </c>
      <c r="AU56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567" s="21" cm="1">
        <f t="array" ref="AV56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2787.5</v>
      </c>
      <c r="AW56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67" s="41">
        <f>SUMIFS(Tabelle132[[#This Row],[FTE 01]:[SAL 12]],Tabelle132[[#Headers],[FTE 01]:[SAL 12]],"*" &amp; "SAL" &amp;"*")</f>
        <v>33450</v>
      </c>
    </row>
    <row r="568" spans="1:50" ht="20.100000000000001" customHeight="1" x14ac:dyDescent="0.25">
      <c r="A568" s="61" t="s">
        <v>585</v>
      </c>
      <c r="B568" s="113" t="s">
        <v>995</v>
      </c>
      <c r="C568" s="62" t="s">
        <v>53</v>
      </c>
      <c r="D568" s="107" t="s">
        <v>1219</v>
      </c>
      <c r="E568" s="108" t="s">
        <v>1219</v>
      </c>
      <c r="F568" s="63">
        <v>1027</v>
      </c>
      <c r="G568" s="111" t="str">
        <f>VLOOKUP(Tabelle132[[#This Row],[CC
(FIBU)]],INDEX!D:E,2,FALSE)</f>
        <v>Abteilung 44</v>
      </c>
      <c r="H568" s="117" t="s">
        <v>1281</v>
      </c>
      <c r="I568" s="64" t="s">
        <v>54</v>
      </c>
      <c r="J568" s="72">
        <v>43831</v>
      </c>
      <c r="K568" s="72"/>
      <c r="L568" s="73"/>
      <c r="M568" s="77">
        <v>2644</v>
      </c>
      <c r="N568" s="104" t="s">
        <v>2040</v>
      </c>
      <c r="O568" s="78">
        <v>43831</v>
      </c>
      <c r="P568" s="80"/>
      <c r="Q568" s="62" t="s">
        <v>55</v>
      </c>
      <c r="R568" s="5" t="str">
        <f ca="1">IF(Tabelle132[[#This Row],[STOPPED
ON]]&lt;&gt;"","STOPPED",IF(AND(Tabelle132[[#This Row],[ACT. VALID
TILL]]&lt;TODAY(),Tabelle132[[#This Row],[ACT. VALID
TILL]]&lt;&gt;""),"INACTIVE",IF(Tabelle132[[#This Row],[Employee]]="NN","RECRUITE",IF(Tabelle132[[#This Row],[ACT. VALID
FROM]]&gt;TODAY(),"INACTIVE","ACTIVE"))))</f>
        <v>ACTIVE</v>
      </c>
      <c r="S568" s="85"/>
      <c r="T568" s="85"/>
      <c r="U568" s="11">
        <f>COUNTIFS(Tabelle2[Function-
No.],Tabelle132[[#This Row],[FUNC.-NO]],Tabelle2[Pers-
No.],Tabelle132[[#This Row],[P-No.]])</f>
        <v>0</v>
      </c>
      <c r="V568" s="89">
        <v>39</v>
      </c>
      <c r="W568" s="11">
        <f>IF(Tabelle132[[#This Row],[WAZ2]]&gt;39,1,Tabelle132[[#This Row],[WAZ2]]/39)/IF(Tabelle132[[#This Row],[SPLIT]]="YES",2,1)</f>
        <v>1</v>
      </c>
      <c r="X568" s="93">
        <v>5117</v>
      </c>
      <c r="Y56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68" s="21" cm="1">
        <f t="array" ref="Z56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5117</v>
      </c>
      <c r="AA56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68" s="21" cm="1">
        <f t="array" ref="AB56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5117</v>
      </c>
      <c r="AC56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68" s="21" cm="1">
        <f t="array" ref="AD56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5117</v>
      </c>
      <c r="AE56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68" s="21" cm="1">
        <f t="array" ref="AF56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5117</v>
      </c>
      <c r="AG56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68" s="21" cm="1">
        <f t="array" ref="AH56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5117</v>
      </c>
      <c r="AI56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68" s="21" cm="1">
        <f t="array" ref="AJ56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5117</v>
      </c>
      <c r="AK56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68" s="21" cm="1">
        <f t="array" ref="AL56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5117</v>
      </c>
      <c r="AM56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68" s="21" cm="1">
        <f t="array" ref="AN56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5117</v>
      </c>
      <c r="AO56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68" s="21" cm="1">
        <f t="array" ref="AP56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5117</v>
      </c>
      <c r="AQ56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68" s="21" cm="1">
        <f t="array" ref="AR56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5117</v>
      </c>
      <c r="AS56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68" s="21" cm="1">
        <f t="array" ref="AT56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5117</v>
      </c>
      <c r="AU56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68" s="21" cm="1">
        <f t="array" ref="AV56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5117</v>
      </c>
      <c r="AW56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68" s="41">
        <f>SUMIFS(Tabelle132[[#This Row],[FTE 01]:[SAL 12]],Tabelle132[[#Headers],[FTE 01]:[SAL 12]],"*" &amp; "SAL" &amp;"*")</f>
        <v>61404</v>
      </c>
    </row>
    <row r="569" spans="1:50" ht="20.100000000000001" customHeight="1" x14ac:dyDescent="0.25">
      <c r="A569" s="61" t="s">
        <v>586</v>
      </c>
      <c r="B569" s="113" t="s">
        <v>1130</v>
      </c>
      <c r="C569" s="62" t="s">
        <v>53</v>
      </c>
      <c r="D569" s="107" t="s">
        <v>1219</v>
      </c>
      <c r="E569" s="108" t="s">
        <v>1219</v>
      </c>
      <c r="F569" s="63">
        <v>1027</v>
      </c>
      <c r="G569" s="111" t="str">
        <f>VLOOKUP(Tabelle132[[#This Row],[CC
(FIBU)]],INDEX!D:E,2,FALSE)</f>
        <v>Abteilung 44</v>
      </c>
      <c r="H569" s="117" t="s">
        <v>1281</v>
      </c>
      <c r="I569" s="64"/>
      <c r="J569" s="72">
        <v>44440</v>
      </c>
      <c r="K569" s="72"/>
      <c r="L569" s="73"/>
      <c r="M569" s="77" t="s">
        <v>239</v>
      </c>
      <c r="N569" s="104" t="s">
        <v>240</v>
      </c>
      <c r="O569" s="78"/>
      <c r="P569" s="80"/>
      <c r="Q569" s="62" t="s">
        <v>55</v>
      </c>
      <c r="R569" s="5" t="str">
        <f ca="1">IF(Tabelle132[[#This Row],[STOPPED
ON]]&lt;&gt;"","STOPPED",IF(AND(Tabelle132[[#This Row],[ACT. VALID
TILL]]&lt;TODAY(),Tabelle132[[#This Row],[ACT. VALID
TILL]]&lt;&gt;""),"INACTIVE",IF(Tabelle132[[#This Row],[Employee]]="NN","RECRUITE",IF(Tabelle132[[#This Row],[ACT. VALID
FROM]]&gt;TODAY(),"INACTIVE","ACTIVE"))))</f>
        <v>RECRUITE</v>
      </c>
      <c r="S569" s="85"/>
      <c r="T569" s="85"/>
      <c r="U569" s="11">
        <f>COUNTIFS(Tabelle2[Function-
No.],Tabelle132[[#This Row],[FUNC.-NO]],Tabelle2[Pers-
No.],Tabelle132[[#This Row],[P-No.]])</f>
        <v>0</v>
      </c>
      <c r="V569" s="89">
        <v>39</v>
      </c>
      <c r="W569" s="11">
        <f>IF(Tabelle132[[#This Row],[WAZ2]]&gt;39,1,Tabelle132[[#This Row],[WAZ2]]/39)/IF(Tabelle132[[#This Row],[SPLIT]]="YES",2,1)</f>
        <v>1</v>
      </c>
      <c r="X569" s="93">
        <v>5199</v>
      </c>
      <c r="Y56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569" s="21" cm="1">
        <f t="array" ref="Z56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6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569" s="21" cm="1">
        <f t="array" ref="AB56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6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569" s="21" cm="1">
        <f t="array" ref="AD56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6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569" s="21" cm="1">
        <f t="array" ref="AF56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6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569" s="21" cm="1">
        <f t="array" ref="AH56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56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69" s="21" cm="1">
        <f t="array" ref="AJ56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5199</v>
      </c>
      <c r="AK56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69" s="21" cm="1">
        <f t="array" ref="AL56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5199</v>
      </c>
      <c r="AM56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69" s="21" cm="1">
        <f t="array" ref="AN56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5199</v>
      </c>
      <c r="AO56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69" s="21" cm="1">
        <f t="array" ref="AP56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5199</v>
      </c>
      <c r="AQ56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69" s="21" cm="1">
        <f t="array" ref="AR56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5199</v>
      </c>
      <c r="AS56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69" s="21" cm="1">
        <f t="array" ref="AT56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5199</v>
      </c>
      <c r="AU56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69" s="21" cm="1">
        <f t="array" ref="AV56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5199</v>
      </c>
      <c r="AW56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69" s="41">
        <f>SUMIFS(Tabelle132[[#This Row],[FTE 01]:[SAL 12]],Tabelle132[[#Headers],[FTE 01]:[SAL 12]],"*" &amp; "SAL" &amp;"*")</f>
        <v>36393</v>
      </c>
    </row>
    <row r="570" spans="1:50" ht="20.100000000000001" customHeight="1" x14ac:dyDescent="0.25">
      <c r="A570" s="61" t="s">
        <v>597</v>
      </c>
      <c r="B570" s="113" t="s">
        <v>963</v>
      </c>
      <c r="C570" s="62" t="s">
        <v>53</v>
      </c>
      <c r="D570" s="107" t="s">
        <v>1219</v>
      </c>
      <c r="E570" s="108" t="s">
        <v>1219</v>
      </c>
      <c r="F570" s="63">
        <v>1028</v>
      </c>
      <c r="G570" s="111" t="str">
        <f>VLOOKUP(Tabelle132[[#This Row],[CC
(FIBU)]],INDEX!D:E,2,FALSE)</f>
        <v>Abteilung 45</v>
      </c>
      <c r="H570" s="117" t="s">
        <v>1341</v>
      </c>
      <c r="I570" s="64" t="s">
        <v>54</v>
      </c>
      <c r="J570" s="72">
        <v>36312</v>
      </c>
      <c r="K570" s="72"/>
      <c r="L570" s="73"/>
      <c r="M570" s="77">
        <v>2058</v>
      </c>
      <c r="N570" s="104" t="s">
        <v>1454</v>
      </c>
      <c r="O570" s="78">
        <v>36312</v>
      </c>
      <c r="P570" s="80"/>
      <c r="Q570" s="62" t="s">
        <v>55</v>
      </c>
      <c r="R570" s="5" t="str">
        <f ca="1">IF(Tabelle132[[#This Row],[STOPPED
ON]]&lt;&gt;"","STOPPED",IF(AND(Tabelle132[[#This Row],[ACT. VALID
TILL]]&lt;TODAY(),Tabelle132[[#This Row],[ACT. VALID
TILL]]&lt;&gt;""),"INACTIVE",IF(Tabelle132[[#This Row],[Employee]]="NN","RECRUITE",IF(Tabelle132[[#This Row],[ACT. VALID
FROM]]&gt;TODAY(),"INACTIVE","ACTIVE"))))</f>
        <v>ACTIVE</v>
      </c>
      <c r="S570" s="85"/>
      <c r="T570" s="85"/>
      <c r="U570" s="11">
        <f>COUNTIFS(Tabelle2[Function-
No.],Tabelle132[[#This Row],[FUNC.-NO]],Tabelle2[Pers-
No.],Tabelle132[[#This Row],[P-No.]])</f>
        <v>0</v>
      </c>
      <c r="V570" s="89">
        <v>39</v>
      </c>
      <c r="W570" s="11">
        <f>IF(Tabelle132[[#This Row],[WAZ2]]&gt;39,1,Tabelle132[[#This Row],[WAZ2]]/39)/IF(Tabelle132[[#This Row],[SPLIT]]="YES",2,1)</f>
        <v>1</v>
      </c>
      <c r="X570" s="93">
        <v>5399</v>
      </c>
      <c r="Y57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70" s="21" cm="1">
        <f t="array" ref="Z57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5399</v>
      </c>
      <c r="AA57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70" s="21" cm="1">
        <f t="array" ref="AB57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5399</v>
      </c>
      <c r="AC57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70" s="21" cm="1">
        <f t="array" ref="AD57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5399</v>
      </c>
      <c r="AE57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70" s="21" cm="1">
        <f t="array" ref="AF57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5399</v>
      </c>
      <c r="AG57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70" s="21" cm="1">
        <f t="array" ref="AH57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5399</v>
      </c>
      <c r="AI57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70" s="21" cm="1">
        <f t="array" ref="AJ57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5399</v>
      </c>
      <c r="AK57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70" s="21" cm="1">
        <f t="array" ref="AL57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5399</v>
      </c>
      <c r="AM57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70" s="21" cm="1">
        <f t="array" ref="AN57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5399</v>
      </c>
      <c r="AO57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70" s="21" cm="1">
        <f t="array" ref="AP57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5399</v>
      </c>
      <c r="AQ57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70" s="21" cm="1">
        <f t="array" ref="AR57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5399</v>
      </c>
      <c r="AS57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70" s="21" cm="1">
        <f t="array" ref="AT57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5399</v>
      </c>
      <c r="AU57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70" s="21" cm="1">
        <f t="array" ref="AV57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5399</v>
      </c>
      <c r="AW57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70" s="41">
        <f>SUMIFS(Tabelle132[[#This Row],[FTE 01]:[SAL 12]],Tabelle132[[#Headers],[FTE 01]:[SAL 12]],"*" &amp; "SAL" &amp;"*")</f>
        <v>64788</v>
      </c>
    </row>
    <row r="571" spans="1:50" ht="20.100000000000001" customHeight="1" x14ac:dyDescent="0.25">
      <c r="A571" s="61" t="s">
        <v>605</v>
      </c>
      <c r="B571" s="113" t="s">
        <v>1116</v>
      </c>
      <c r="C571" s="62" t="s">
        <v>53</v>
      </c>
      <c r="D571" s="107" t="s">
        <v>1219</v>
      </c>
      <c r="E571" s="108" t="s">
        <v>1219</v>
      </c>
      <c r="F571" s="63">
        <v>1028</v>
      </c>
      <c r="G571" s="111" t="str">
        <f>VLOOKUP(Tabelle132[[#This Row],[CC
(FIBU)]],INDEX!D:E,2,FALSE)</f>
        <v>Abteilung 45</v>
      </c>
      <c r="H571" s="117" t="s">
        <v>1341</v>
      </c>
      <c r="I571" s="64" t="s">
        <v>54</v>
      </c>
      <c r="J571" s="72">
        <v>38718</v>
      </c>
      <c r="K571" s="72"/>
      <c r="L571" s="73"/>
      <c r="M571" s="77">
        <v>2117</v>
      </c>
      <c r="N571" s="104" t="s">
        <v>1513</v>
      </c>
      <c r="O571" s="78">
        <v>38718</v>
      </c>
      <c r="P571" s="80"/>
      <c r="Q571" s="62" t="s">
        <v>55</v>
      </c>
      <c r="R571" s="5" t="str">
        <f ca="1">IF(Tabelle132[[#This Row],[STOPPED
ON]]&lt;&gt;"","STOPPED",IF(AND(Tabelle132[[#This Row],[ACT. VALID
TILL]]&lt;TODAY(),Tabelle132[[#This Row],[ACT. VALID
TILL]]&lt;&gt;""),"INACTIVE",IF(Tabelle132[[#This Row],[Employee]]="NN","RECRUITE",IF(Tabelle132[[#This Row],[ACT. VALID
FROM]]&gt;TODAY(),"INACTIVE","ACTIVE"))))</f>
        <v>ACTIVE</v>
      </c>
      <c r="S571" s="85"/>
      <c r="T571" s="85"/>
      <c r="U571" s="11">
        <f>COUNTIFS(Tabelle2[Function-
No.],Tabelle132[[#This Row],[FUNC.-NO]],Tabelle2[Pers-
No.],Tabelle132[[#This Row],[P-No.]])</f>
        <v>0</v>
      </c>
      <c r="V571" s="89">
        <v>39</v>
      </c>
      <c r="W571" s="11">
        <f>IF(Tabelle132[[#This Row],[WAZ2]]&gt;39,1,Tabelle132[[#This Row],[WAZ2]]/39)/IF(Tabelle132[[#This Row],[SPLIT]]="YES",2,1)</f>
        <v>1</v>
      </c>
      <c r="X571" s="93">
        <v>5416</v>
      </c>
      <c r="Y57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71" s="21" cm="1">
        <f t="array" ref="Z57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5416</v>
      </c>
      <c r="AA57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71" s="21" cm="1">
        <f t="array" ref="AB57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5416</v>
      </c>
      <c r="AC57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71" s="21" cm="1">
        <f t="array" ref="AD57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5416</v>
      </c>
      <c r="AE57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71" s="21" cm="1">
        <f t="array" ref="AF57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5416</v>
      </c>
      <c r="AG57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71" s="21" cm="1">
        <f t="array" ref="AH57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5416</v>
      </c>
      <c r="AI57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71" s="21" cm="1">
        <f t="array" ref="AJ57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5416</v>
      </c>
      <c r="AK57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71" s="21" cm="1">
        <f t="array" ref="AL57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5416</v>
      </c>
      <c r="AM57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71" s="21" cm="1">
        <f t="array" ref="AN57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5416</v>
      </c>
      <c r="AO57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71" s="21" cm="1">
        <f t="array" ref="AP57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5416</v>
      </c>
      <c r="AQ57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71" s="21" cm="1">
        <f t="array" ref="AR57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5416</v>
      </c>
      <c r="AS57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71" s="21" cm="1">
        <f t="array" ref="AT57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5416</v>
      </c>
      <c r="AU57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71" s="21" cm="1">
        <f t="array" ref="AV57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5416</v>
      </c>
      <c r="AW57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71" s="41">
        <f>SUMIFS(Tabelle132[[#This Row],[FTE 01]:[SAL 12]],Tabelle132[[#Headers],[FTE 01]:[SAL 12]],"*" &amp; "SAL" &amp;"*")</f>
        <v>64992</v>
      </c>
    </row>
    <row r="572" spans="1:50" ht="20.100000000000001" customHeight="1" x14ac:dyDescent="0.25">
      <c r="A572" s="61" t="s">
        <v>598</v>
      </c>
      <c r="B572" s="113" t="s">
        <v>963</v>
      </c>
      <c r="C572" s="62" t="s">
        <v>53</v>
      </c>
      <c r="D572" s="107" t="s">
        <v>1219</v>
      </c>
      <c r="E572" s="108" t="s">
        <v>1219</v>
      </c>
      <c r="F572" s="63">
        <v>1028</v>
      </c>
      <c r="G572" s="111" t="str">
        <f>VLOOKUP(Tabelle132[[#This Row],[CC
(FIBU)]],INDEX!D:E,2,FALSE)</f>
        <v>Abteilung 45</v>
      </c>
      <c r="H572" s="117" t="s">
        <v>1341</v>
      </c>
      <c r="I572" s="64" t="s">
        <v>54</v>
      </c>
      <c r="J572" s="72">
        <v>40210</v>
      </c>
      <c r="K572" s="72"/>
      <c r="L572" s="73"/>
      <c r="M572" s="77">
        <v>2160</v>
      </c>
      <c r="N572" s="104" t="s">
        <v>1556</v>
      </c>
      <c r="O572" s="78">
        <v>40210</v>
      </c>
      <c r="P572" s="80"/>
      <c r="Q572" s="62" t="s">
        <v>55</v>
      </c>
      <c r="R572" s="5" t="str">
        <f ca="1">IF(Tabelle132[[#This Row],[STOPPED
ON]]&lt;&gt;"","STOPPED",IF(AND(Tabelle132[[#This Row],[ACT. VALID
TILL]]&lt;TODAY(),Tabelle132[[#This Row],[ACT. VALID
TILL]]&lt;&gt;""),"INACTIVE",IF(Tabelle132[[#This Row],[Employee]]="NN","RECRUITE",IF(Tabelle132[[#This Row],[ACT. VALID
FROM]]&gt;TODAY(),"INACTIVE","ACTIVE"))))</f>
        <v>ACTIVE</v>
      </c>
      <c r="S572" s="85"/>
      <c r="T572" s="85"/>
      <c r="U572" s="11">
        <f>COUNTIFS(Tabelle2[Function-
No.],Tabelle132[[#This Row],[FUNC.-NO]],Tabelle2[Pers-
No.],Tabelle132[[#This Row],[P-No.]])</f>
        <v>0</v>
      </c>
      <c r="V572" s="89">
        <v>39</v>
      </c>
      <c r="W572" s="11">
        <f>IF(Tabelle132[[#This Row],[WAZ2]]&gt;39,1,Tabelle132[[#This Row],[WAZ2]]/39)/IF(Tabelle132[[#This Row],[SPLIT]]="YES",2,1)</f>
        <v>1</v>
      </c>
      <c r="X572" s="93">
        <v>5359</v>
      </c>
      <c r="Y57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72" s="21" cm="1">
        <f t="array" ref="Z57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5359</v>
      </c>
      <c r="AA57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72" s="21" cm="1">
        <f t="array" ref="AB57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5359</v>
      </c>
      <c r="AC57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72" s="21" cm="1">
        <f t="array" ref="AD57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5359</v>
      </c>
      <c r="AE57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72" s="21" cm="1">
        <f t="array" ref="AF57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5359</v>
      </c>
      <c r="AG57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72" s="21" cm="1">
        <f t="array" ref="AH57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5359</v>
      </c>
      <c r="AI57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72" s="21" cm="1">
        <f t="array" ref="AJ57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5359</v>
      </c>
      <c r="AK57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72" s="21" cm="1">
        <f t="array" ref="AL57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5359</v>
      </c>
      <c r="AM57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72" s="21" cm="1">
        <f t="array" ref="AN57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5359</v>
      </c>
      <c r="AO57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72" s="21" cm="1">
        <f t="array" ref="AP57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5359</v>
      </c>
      <c r="AQ57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72" s="21" cm="1">
        <f t="array" ref="AR57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5359</v>
      </c>
      <c r="AS57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72" s="21" cm="1">
        <f t="array" ref="AT57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5359</v>
      </c>
      <c r="AU57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72" s="21" cm="1">
        <f t="array" ref="AV57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5359</v>
      </c>
      <c r="AW57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72" s="41">
        <f>SUMIFS(Tabelle132[[#This Row],[FTE 01]:[SAL 12]],Tabelle132[[#Headers],[FTE 01]:[SAL 12]],"*" &amp; "SAL" &amp;"*")</f>
        <v>64308</v>
      </c>
    </row>
    <row r="573" spans="1:50" ht="20.100000000000001" customHeight="1" x14ac:dyDescent="0.25">
      <c r="A573" s="61" t="s">
        <v>595</v>
      </c>
      <c r="B573" s="113" t="s">
        <v>963</v>
      </c>
      <c r="C573" s="62" t="s">
        <v>53</v>
      </c>
      <c r="D573" s="107" t="s">
        <v>1219</v>
      </c>
      <c r="E573" s="108" t="s">
        <v>1219</v>
      </c>
      <c r="F573" s="63">
        <v>1028</v>
      </c>
      <c r="G573" s="111" t="str">
        <f>VLOOKUP(Tabelle132[[#This Row],[CC
(FIBU)]],INDEX!D:E,2,FALSE)</f>
        <v>Abteilung 45</v>
      </c>
      <c r="H573" s="117" t="s">
        <v>1341</v>
      </c>
      <c r="I573" s="64" t="s">
        <v>54</v>
      </c>
      <c r="J573" s="72">
        <v>41091</v>
      </c>
      <c r="K573" s="72"/>
      <c r="L573" s="73"/>
      <c r="M573" s="77">
        <v>2210</v>
      </c>
      <c r="N573" s="104" t="s">
        <v>1606</v>
      </c>
      <c r="O573" s="78">
        <v>41091</v>
      </c>
      <c r="P573" s="80"/>
      <c r="Q573" s="62" t="s">
        <v>55</v>
      </c>
      <c r="R573" s="5" t="str">
        <f ca="1">IF(Tabelle132[[#This Row],[STOPPED
ON]]&lt;&gt;"","STOPPED",IF(AND(Tabelle132[[#This Row],[ACT. VALID
TILL]]&lt;TODAY(),Tabelle132[[#This Row],[ACT. VALID
TILL]]&lt;&gt;""),"INACTIVE",IF(Tabelle132[[#This Row],[Employee]]="NN","RECRUITE",IF(Tabelle132[[#This Row],[ACT. VALID
FROM]]&gt;TODAY(),"INACTIVE","ACTIVE"))))</f>
        <v>ACTIVE</v>
      </c>
      <c r="S573" s="85"/>
      <c r="T573" s="85"/>
      <c r="U573" s="11">
        <f>COUNTIFS(Tabelle2[Function-
No.],Tabelle132[[#This Row],[FUNC.-NO]],Tabelle2[Pers-
No.],Tabelle132[[#This Row],[P-No.]])</f>
        <v>0</v>
      </c>
      <c r="V573" s="89">
        <v>39</v>
      </c>
      <c r="W573" s="11">
        <f>IF(Tabelle132[[#This Row],[WAZ2]]&gt;39,1,Tabelle132[[#This Row],[WAZ2]]/39)/IF(Tabelle132[[#This Row],[SPLIT]]="YES",2,1)</f>
        <v>1</v>
      </c>
      <c r="X573" s="93">
        <v>5254</v>
      </c>
      <c r="Y57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73" s="21" cm="1">
        <f t="array" ref="Z57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5254</v>
      </c>
      <c r="AA57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73" s="21" cm="1">
        <f t="array" ref="AB57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5254</v>
      </c>
      <c r="AC57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73" s="21" cm="1">
        <f t="array" ref="AD57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5254</v>
      </c>
      <c r="AE57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73" s="21" cm="1">
        <f t="array" ref="AF57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5254</v>
      </c>
      <c r="AG57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73" s="21" cm="1">
        <f t="array" ref="AH57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5254</v>
      </c>
      <c r="AI57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73" s="21" cm="1">
        <f t="array" ref="AJ57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5254</v>
      </c>
      <c r="AK57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73" s="21" cm="1">
        <f t="array" ref="AL57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5254</v>
      </c>
      <c r="AM57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73" s="21" cm="1">
        <f t="array" ref="AN57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5254</v>
      </c>
      <c r="AO57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73" s="21" cm="1">
        <f t="array" ref="AP57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5254</v>
      </c>
      <c r="AQ57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73" s="21" cm="1">
        <f t="array" ref="AR57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5254</v>
      </c>
      <c r="AS57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73" s="21" cm="1">
        <f t="array" ref="AT57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5254</v>
      </c>
      <c r="AU57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73" s="21" cm="1">
        <f t="array" ref="AV57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5254</v>
      </c>
      <c r="AW57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73" s="41">
        <f>SUMIFS(Tabelle132[[#This Row],[FTE 01]:[SAL 12]],Tabelle132[[#Headers],[FTE 01]:[SAL 12]],"*" &amp; "SAL" &amp;"*")</f>
        <v>63048</v>
      </c>
    </row>
    <row r="574" spans="1:50" ht="20.100000000000001" customHeight="1" x14ac:dyDescent="0.25">
      <c r="A574" s="61" t="s">
        <v>592</v>
      </c>
      <c r="B574" s="113" t="s">
        <v>963</v>
      </c>
      <c r="C574" s="62" t="s">
        <v>53</v>
      </c>
      <c r="D574" s="107" t="s">
        <v>1219</v>
      </c>
      <c r="E574" s="108" t="s">
        <v>1219</v>
      </c>
      <c r="F574" s="63">
        <v>1028</v>
      </c>
      <c r="G574" s="111" t="str">
        <f>VLOOKUP(Tabelle132[[#This Row],[CC
(FIBU)]],INDEX!D:E,2,FALSE)</f>
        <v>Abteilung 45</v>
      </c>
      <c r="H574" s="117" t="s">
        <v>1341</v>
      </c>
      <c r="I574" s="64" t="s">
        <v>54</v>
      </c>
      <c r="J574" s="72">
        <v>42217</v>
      </c>
      <c r="K574" s="72">
        <v>44348</v>
      </c>
      <c r="L574" s="73"/>
      <c r="M574" s="77">
        <v>2305</v>
      </c>
      <c r="N574" s="104" t="s">
        <v>1701</v>
      </c>
      <c r="O574" s="78">
        <v>42217</v>
      </c>
      <c r="P574" s="80">
        <v>44348</v>
      </c>
      <c r="Q574" s="62" t="s">
        <v>55</v>
      </c>
      <c r="R574" s="5" t="str">
        <f ca="1">IF(Tabelle132[[#This Row],[STOPPED
ON]]&lt;&gt;"","STOPPED",IF(AND(Tabelle132[[#This Row],[ACT. VALID
TILL]]&lt;TODAY(),Tabelle132[[#This Row],[ACT. VALID
TILL]]&lt;&gt;""),"INACTIVE",IF(Tabelle132[[#This Row],[Employee]]="NN","RECRUITE",IF(Tabelle132[[#This Row],[ACT. VALID
FROM]]&gt;TODAY(),"INACTIVE","ACTIVE"))))</f>
        <v>INACTIVE</v>
      </c>
      <c r="S574" s="85"/>
      <c r="T574" s="85"/>
      <c r="U574" s="11">
        <f>COUNTIFS(Tabelle2[Function-
No.],Tabelle132[[#This Row],[FUNC.-NO]],Tabelle2[Pers-
No.],Tabelle132[[#This Row],[P-No.]])</f>
        <v>0</v>
      </c>
      <c r="V574" s="89">
        <v>39</v>
      </c>
      <c r="W574" s="11">
        <f>IF(Tabelle132[[#This Row],[WAZ2]]&gt;39,1,Tabelle132[[#This Row],[WAZ2]]/39)/IF(Tabelle132[[#This Row],[SPLIT]]="YES",2,1)</f>
        <v>1</v>
      </c>
      <c r="X574" s="93">
        <v>5378</v>
      </c>
      <c r="Y57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74" s="21" cm="1">
        <f t="array" ref="Z57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5378</v>
      </c>
      <c r="AA57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74" s="21" cm="1">
        <f t="array" ref="AB57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5378</v>
      </c>
      <c r="AC57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574" s="21" cm="1">
        <f t="array" ref="AD57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7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574" s="21" cm="1">
        <f t="array" ref="AF57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7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574" s="21" cm="1">
        <f t="array" ref="AH57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57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574" s="21" cm="1">
        <f t="array" ref="AJ57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57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574" s="21" cm="1">
        <f t="array" ref="AL57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57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574" s="21" cm="1">
        <f t="array" ref="AN57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57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574" s="21" cm="1">
        <f t="array" ref="AP57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57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574" s="21" cm="1">
        <f t="array" ref="AR57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57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574" s="21" cm="1">
        <f t="array" ref="AT57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57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74" s="21" cm="1">
        <f t="array" ref="AV57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7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74" s="41">
        <f>SUMIFS(Tabelle132[[#This Row],[FTE 01]:[SAL 12]],Tabelle132[[#Headers],[FTE 01]:[SAL 12]],"*" &amp; "SAL" &amp;"*")</f>
        <v>10756</v>
      </c>
    </row>
    <row r="575" spans="1:50" ht="20.100000000000001" customHeight="1" x14ac:dyDescent="0.25">
      <c r="A575" s="61" t="s">
        <v>588</v>
      </c>
      <c r="B575" s="113" t="s">
        <v>963</v>
      </c>
      <c r="C575" s="62" t="s">
        <v>53</v>
      </c>
      <c r="D575" s="107" t="s">
        <v>1219</v>
      </c>
      <c r="E575" s="108" t="s">
        <v>1219</v>
      </c>
      <c r="F575" s="63">
        <v>1028</v>
      </c>
      <c r="G575" s="111" t="str">
        <f>VLOOKUP(Tabelle132[[#This Row],[CC
(FIBU)]],INDEX!D:E,2,FALSE)</f>
        <v>Abteilung 45</v>
      </c>
      <c r="H575" s="117" t="s">
        <v>1341</v>
      </c>
      <c r="I575" s="64" t="s">
        <v>54</v>
      </c>
      <c r="J575" s="72">
        <v>42491</v>
      </c>
      <c r="K575" s="72"/>
      <c r="L575" s="73"/>
      <c r="M575" s="77">
        <v>2343</v>
      </c>
      <c r="N575" s="104" t="s">
        <v>1739</v>
      </c>
      <c r="O575" s="78">
        <v>42491</v>
      </c>
      <c r="P575" s="80"/>
      <c r="Q575" s="62" t="s">
        <v>55</v>
      </c>
      <c r="R575" s="5" t="str">
        <f ca="1">IF(Tabelle132[[#This Row],[STOPPED
ON]]&lt;&gt;"","STOPPED",IF(AND(Tabelle132[[#This Row],[ACT. VALID
TILL]]&lt;TODAY(),Tabelle132[[#This Row],[ACT. VALID
TILL]]&lt;&gt;""),"INACTIVE",IF(Tabelle132[[#This Row],[Employee]]="NN","RECRUITE",IF(Tabelle132[[#This Row],[ACT. VALID
FROM]]&gt;TODAY(),"INACTIVE","ACTIVE"))))</f>
        <v>ACTIVE</v>
      </c>
      <c r="S575" s="85"/>
      <c r="T575" s="85"/>
      <c r="U575" s="11">
        <f>COUNTIFS(Tabelle2[Function-
No.],Tabelle132[[#This Row],[FUNC.-NO]],Tabelle2[Pers-
No.],Tabelle132[[#This Row],[P-No.]])</f>
        <v>0</v>
      </c>
      <c r="V575" s="89">
        <v>39</v>
      </c>
      <c r="W575" s="11">
        <f>IF(Tabelle132[[#This Row],[WAZ2]]&gt;39,1,Tabelle132[[#This Row],[WAZ2]]/39)/IF(Tabelle132[[#This Row],[SPLIT]]="YES",2,1)</f>
        <v>1</v>
      </c>
      <c r="X575" s="93">
        <v>5230</v>
      </c>
      <c r="Y57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75" s="21" cm="1">
        <f t="array" ref="Z57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5230</v>
      </c>
      <c r="AA57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75" s="21" cm="1">
        <f t="array" ref="AB57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5230</v>
      </c>
      <c r="AC57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75" s="21" cm="1">
        <f t="array" ref="AD57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5230</v>
      </c>
      <c r="AE57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75" s="21" cm="1">
        <f t="array" ref="AF57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5230</v>
      </c>
      <c r="AG57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75" s="21" cm="1">
        <f t="array" ref="AH57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5230</v>
      </c>
      <c r="AI57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75" s="21" cm="1">
        <f t="array" ref="AJ57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5230</v>
      </c>
      <c r="AK57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75" s="21" cm="1">
        <f t="array" ref="AL57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5230</v>
      </c>
      <c r="AM57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75" s="21" cm="1">
        <f t="array" ref="AN57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5230</v>
      </c>
      <c r="AO57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75" s="21" cm="1">
        <f t="array" ref="AP57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5230</v>
      </c>
      <c r="AQ57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75" s="21" cm="1">
        <f t="array" ref="AR57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5230</v>
      </c>
      <c r="AS57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75" s="21" cm="1">
        <f t="array" ref="AT57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5230</v>
      </c>
      <c r="AU57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75" s="21" cm="1">
        <f t="array" ref="AV57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5230</v>
      </c>
      <c r="AW57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75" s="41">
        <f>SUMIFS(Tabelle132[[#This Row],[FTE 01]:[SAL 12]],Tabelle132[[#Headers],[FTE 01]:[SAL 12]],"*" &amp; "SAL" &amp;"*")</f>
        <v>62760</v>
      </c>
    </row>
    <row r="576" spans="1:50" ht="20.100000000000001" customHeight="1" x14ac:dyDescent="0.25">
      <c r="A576" s="61" t="s">
        <v>596</v>
      </c>
      <c r="B576" s="113" t="s">
        <v>963</v>
      </c>
      <c r="C576" s="62" t="s">
        <v>53</v>
      </c>
      <c r="D576" s="107" t="s">
        <v>1219</v>
      </c>
      <c r="E576" s="108" t="s">
        <v>1219</v>
      </c>
      <c r="F576" s="63">
        <v>1028</v>
      </c>
      <c r="G576" s="111" t="str">
        <f>VLOOKUP(Tabelle132[[#This Row],[CC
(FIBU)]],INDEX!D:E,2,FALSE)</f>
        <v>Abteilung 45</v>
      </c>
      <c r="H576" s="117" t="s">
        <v>1341</v>
      </c>
      <c r="I576" s="64" t="s">
        <v>54</v>
      </c>
      <c r="J576" s="72">
        <v>42552</v>
      </c>
      <c r="K576" s="72"/>
      <c r="L576" s="73"/>
      <c r="M576" s="77">
        <v>2352</v>
      </c>
      <c r="N576" s="104" t="s">
        <v>1748</v>
      </c>
      <c r="O576" s="78">
        <v>42552</v>
      </c>
      <c r="P576" s="80"/>
      <c r="Q576" s="62" t="s">
        <v>55</v>
      </c>
      <c r="R576" s="5" t="str">
        <f ca="1">IF(Tabelle132[[#This Row],[STOPPED
ON]]&lt;&gt;"","STOPPED",IF(AND(Tabelle132[[#This Row],[ACT. VALID
TILL]]&lt;TODAY(),Tabelle132[[#This Row],[ACT. VALID
TILL]]&lt;&gt;""),"INACTIVE",IF(Tabelle132[[#This Row],[Employee]]="NN","RECRUITE",IF(Tabelle132[[#This Row],[ACT. VALID
FROM]]&gt;TODAY(),"INACTIVE","ACTIVE"))))</f>
        <v>ACTIVE</v>
      </c>
      <c r="S576" s="85"/>
      <c r="T576" s="85"/>
      <c r="U576" s="11">
        <f>COUNTIFS(Tabelle2[Function-
No.],Tabelle132[[#This Row],[FUNC.-NO]],Tabelle2[Pers-
No.],Tabelle132[[#This Row],[P-No.]])</f>
        <v>0</v>
      </c>
      <c r="V576" s="89">
        <v>39</v>
      </c>
      <c r="W576" s="11">
        <f>IF(Tabelle132[[#This Row],[WAZ2]]&gt;39,1,Tabelle132[[#This Row],[WAZ2]]/39)/IF(Tabelle132[[#This Row],[SPLIT]]="YES",2,1)</f>
        <v>1</v>
      </c>
      <c r="X576" s="93">
        <v>5241</v>
      </c>
      <c r="Y57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76" s="21" cm="1">
        <f t="array" ref="Z57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5241</v>
      </c>
      <c r="AA57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76" s="21" cm="1">
        <f t="array" ref="AB57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5241</v>
      </c>
      <c r="AC57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76" s="21" cm="1">
        <f t="array" ref="AD57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5241</v>
      </c>
      <c r="AE57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76" s="21" cm="1">
        <f t="array" ref="AF57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5241</v>
      </c>
      <c r="AG57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76" s="21" cm="1">
        <f t="array" ref="AH57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5241</v>
      </c>
      <c r="AI57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76" s="21" cm="1">
        <f t="array" ref="AJ57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5241</v>
      </c>
      <c r="AK57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76" s="21" cm="1">
        <f t="array" ref="AL57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5241</v>
      </c>
      <c r="AM57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76" s="21" cm="1">
        <f t="array" ref="AN57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5241</v>
      </c>
      <c r="AO57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76" s="21" cm="1">
        <f t="array" ref="AP57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5241</v>
      </c>
      <c r="AQ57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76" s="21" cm="1">
        <f t="array" ref="AR57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5241</v>
      </c>
      <c r="AS57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76" s="21" cm="1">
        <f t="array" ref="AT57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5241</v>
      </c>
      <c r="AU57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76" s="21" cm="1">
        <f t="array" ref="AV57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5241</v>
      </c>
      <c r="AW57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76" s="41">
        <f>SUMIFS(Tabelle132[[#This Row],[FTE 01]:[SAL 12]],Tabelle132[[#Headers],[FTE 01]:[SAL 12]],"*" &amp; "SAL" &amp;"*")</f>
        <v>62892</v>
      </c>
    </row>
    <row r="577" spans="1:50" ht="20.100000000000001" customHeight="1" x14ac:dyDescent="0.25">
      <c r="A577" s="61" t="s">
        <v>589</v>
      </c>
      <c r="B577" s="113" t="s">
        <v>963</v>
      </c>
      <c r="C577" s="62" t="s">
        <v>53</v>
      </c>
      <c r="D577" s="107" t="s">
        <v>1219</v>
      </c>
      <c r="E577" s="108" t="s">
        <v>1219</v>
      </c>
      <c r="F577" s="63">
        <v>1028</v>
      </c>
      <c r="G577" s="111" t="str">
        <f>VLOOKUP(Tabelle132[[#This Row],[CC
(FIBU)]],INDEX!D:E,2,FALSE)</f>
        <v>Abteilung 45</v>
      </c>
      <c r="H577" s="117" t="s">
        <v>1341</v>
      </c>
      <c r="I577" s="64" t="s">
        <v>54</v>
      </c>
      <c r="J577" s="72">
        <v>42583</v>
      </c>
      <c r="K577" s="72"/>
      <c r="L577" s="73"/>
      <c r="M577" s="77">
        <v>2357</v>
      </c>
      <c r="N577" s="104" t="s">
        <v>1753</v>
      </c>
      <c r="O577" s="78">
        <v>42583</v>
      </c>
      <c r="P577" s="80"/>
      <c r="Q577" s="62" t="s">
        <v>55</v>
      </c>
      <c r="R577" s="5" t="str">
        <f ca="1">IF(Tabelle132[[#This Row],[STOPPED
ON]]&lt;&gt;"","STOPPED",IF(AND(Tabelle132[[#This Row],[ACT. VALID
TILL]]&lt;TODAY(),Tabelle132[[#This Row],[ACT. VALID
TILL]]&lt;&gt;""),"INACTIVE",IF(Tabelle132[[#This Row],[Employee]]="NN","RECRUITE",IF(Tabelle132[[#This Row],[ACT. VALID
FROM]]&gt;TODAY(),"INACTIVE","ACTIVE"))))</f>
        <v>ACTIVE</v>
      </c>
      <c r="S577" s="85"/>
      <c r="T577" s="85"/>
      <c r="U577" s="11">
        <f>COUNTIFS(Tabelle2[Function-
No.],Tabelle132[[#This Row],[FUNC.-NO]],Tabelle2[Pers-
No.],Tabelle132[[#This Row],[P-No.]])</f>
        <v>1</v>
      </c>
      <c r="V577" s="89">
        <v>39</v>
      </c>
      <c r="W577" s="11">
        <f>IF(Tabelle132[[#This Row],[WAZ2]]&gt;39,1,Tabelle132[[#This Row],[WAZ2]]/39)/IF(Tabelle132[[#This Row],[SPLIT]]="YES",2,1)</f>
        <v>1</v>
      </c>
      <c r="X577" s="93">
        <v>5209</v>
      </c>
      <c r="Y577"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577" s="21" cm="1">
        <f t="array" ref="Z57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77"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577" s="21" cm="1">
        <f t="array" ref="AB57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77"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577" s="21" cm="1">
        <f t="array" ref="AD57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7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77" s="21" cm="1">
        <f t="array" ref="AF57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168.03225806451599</v>
      </c>
      <c r="AG57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77" s="21" cm="1">
        <f t="array" ref="AH57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5209</v>
      </c>
      <c r="AI57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77" s="21" cm="1">
        <f t="array" ref="AJ57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5209</v>
      </c>
      <c r="AK57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77" s="21" cm="1">
        <f t="array" ref="AL57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5209</v>
      </c>
      <c r="AM57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77" s="21" cm="1">
        <f t="array" ref="AN57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5209</v>
      </c>
      <c r="AO57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77" s="21" cm="1">
        <f t="array" ref="AP57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5209</v>
      </c>
      <c r="AQ57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77" s="21" cm="1">
        <f t="array" ref="AR57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5209</v>
      </c>
      <c r="AS57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77" s="21" cm="1">
        <f t="array" ref="AT57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5209</v>
      </c>
      <c r="AU57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77" s="21" cm="1">
        <f t="array" ref="AV57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5209</v>
      </c>
      <c r="AW57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77" s="41">
        <f>SUMIFS(Tabelle132[[#This Row],[FTE 01]:[SAL 12]],Tabelle132[[#Headers],[FTE 01]:[SAL 12]],"*" &amp; "SAL" &amp;"*")</f>
        <v>41840.032258064515</v>
      </c>
    </row>
    <row r="578" spans="1:50" ht="20.100000000000001" customHeight="1" x14ac:dyDescent="0.25">
      <c r="A578" s="61" t="s">
        <v>593</v>
      </c>
      <c r="B578" s="113" t="s">
        <v>963</v>
      </c>
      <c r="C578" s="62" t="s">
        <v>53</v>
      </c>
      <c r="D578" s="107" t="s">
        <v>1219</v>
      </c>
      <c r="E578" s="108" t="s">
        <v>1219</v>
      </c>
      <c r="F578" s="63">
        <v>1028</v>
      </c>
      <c r="G578" s="111" t="str">
        <f>VLOOKUP(Tabelle132[[#This Row],[CC
(FIBU)]],INDEX!D:E,2,FALSE)</f>
        <v>Abteilung 45</v>
      </c>
      <c r="H578" s="117" t="s">
        <v>1341</v>
      </c>
      <c r="I578" s="64" t="s">
        <v>54</v>
      </c>
      <c r="J578" s="72">
        <v>43647</v>
      </c>
      <c r="K578" s="72"/>
      <c r="L578" s="73"/>
      <c r="M578" s="77">
        <v>2598</v>
      </c>
      <c r="N578" s="104" t="s">
        <v>1994</v>
      </c>
      <c r="O578" s="78">
        <v>43647</v>
      </c>
      <c r="P578" s="80"/>
      <c r="Q578" s="62" t="s">
        <v>55</v>
      </c>
      <c r="R578" s="5" t="str">
        <f ca="1">IF(Tabelle132[[#This Row],[STOPPED
ON]]&lt;&gt;"","STOPPED",IF(AND(Tabelle132[[#This Row],[ACT. VALID
TILL]]&lt;TODAY(),Tabelle132[[#This Row],[ACT. VALID
TILL]]&lt;&gt;""),"INACTIVE",IF(Tabelle132[[#This Row],[Employee]]="NN","RECRUITE",IF(Tabelle132[[#This Row],[ACT. VALID
FROM]]&gt;TODAY(),"INACTIVE","ACTIVE"))))</f>
        <v>ACTIVE</v>
      </c>
      <c r="S578" s="85"/>
      <c r="T578" s="85"/>
      <c r="U578" s="11">
        <f>COUNTIFS(Tabelle2[Function-
No.],Tabelle132[[#This Row],[FUNC.-NO]],Tabelle2[Pers-
No.],Tabelle132[[#This Row],[P-No.]])</f>
        <v>0</v>
      </c>
      <c r="V578" s="89">
        <v>39</v>
      </c>
      <c r="W578" s="11">
        <f>IF(Tabelle132[[#This Row],[WAZ2]]&gt;39,1,Tabelle132[[#This Row],[WAZ2]]/39)/IF(Tabelle132[[#This Row],[SPLIT]]="YES",2,1)</f>
        <v>1</v>
      </c>
      <c r="X578" s="93">
        <v>5182</v>
      </c>
      <c r="Y57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78" s="21" cm="1">
        <f t="array" ref="Z57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5182</v>
      </c>
      <c r="AA57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78" s="21" cm="1">
        <f t="array" ref="AB57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5182</v>
      </c>
      <c r="AC57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78" s="21" cm="1">
        <f t="array" ref="AD57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5182</v>
      </c>
      <c r="AE57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78" s="21" cm="1">
        <f t="array" ref="AF57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5182</v>
      </c>
      <c r="AG57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78" s="21" cm="1">
        <f t="array" ref="AH57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5182</v>
      </c>
      <c r="AI57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78" s="21" cm="1">
        <f t="array" ref="AJ57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5182</v>
      </c>
      <c r="AK57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78" s="21" cm="1">
        <f t="array" ref="AL57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5182</v>
      </c>
      <c r="AM57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78" s="21" cm="1">
        <f t="array" ref="AN57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5182</v>
      </c>
      <c r="AO57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78" s="21" cm="1">
        <f t="array" ref="AP57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5182</v>
      </c>
      <c r="AQ57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78" s="21" cm="1">
        <f t="array" ref="AR57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5182</v>
      </c>
      <c r="AS57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78" s="21" cm="1">
        <f t="array" ref="AT57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5182</v>
      </c>
      <c r="AU57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78" s="21" cm="1">
        <f t="array" ref="AV57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5182</v>
      </c>
      <c r="AW57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78" s="41">
        <f>SUMIFS(Tabelle132[[#This Row],[FTE 01]:[SAL 12]],Tabelle132[[#Headers],[FTE 01]:[SAL 12]],"*" &amp; "SAL" &amp;"*")</f>
        <v>62184</v>
      </c>
    </row>
    <row r="579" spans="1:50" ht="20.100000000000001" customHeight="1" x14ac:dyDescent="0.25">
      <c r="A579" s="61" t="s">
        <v>594</v>
      </c>
      <c r="B579" s="113" t="s">
        <v>963</v>
      </c>
      <c r="C579" s="62" t="s">
        <v>53</v>
      </c>
      <c r="D579" s="107" t="s">
        <v>1219</v>
      </c>
      <c r="E579" s="108" t="s">
        <v>1219</v>
      </c>
      <c r="F579" s="63">
        <v>1028</v>
      </c>
      <c r="G579" s="111" t="str">
        <f>VLOOKUP(Tabelle132[[#This Row],[CC
(FIBU)]],INDEX!D:E,2,FALSE)</f>
        <v>Abteilung 45</v>
      </c>
      <c r="H579" s="117" t="s">
        <v>1341</v>
      </c>
      <c r="I579" s="64" t="s">
        <v>54</v>
      </c>
      <c r="J579" s="72">
        <v>43800</v>
      </c>
      <c r="K579" s="72"/>
      <c r="L579" s="73"/>
      <c r="M579" s="77">
        <v>2638</v>
      </c>
      <c r="N579" s="104" t="s">
        <v>2034</v>
      </c>
      <c r="O579" s="78">
        <v>43800</v>
      </c>
      <c r="P579" s="80"/>
      <c r="Q579" s="62" t="s">
        <v>55</v>
      </c>
      <c r="R579" s="5" t="str">
        <f ca="1">IF(Tabelle132[[#This Row],[STOPPED
ON]]&lt;&gt;"","STOPPED",IF(AND(Tabelle132[[#This Row],[ACT. VALID
TILL]]&lt;TODAY(),Tabelle132[[#This Row],[ACT. VALID
TILL]]&lt;&gt;""),"INACTIVE",IF(Tabelle132[[#This Row],[Employee]]="NN","RECRUITE",IF(Tabelle132[[#This Row],[ACT. VALID
FROM]]&gt;TODAY(),"INACTIVE","ACTIVE"))))</f>
        <v>ACTIVE</v>
      </c>
      <c r="S579" s="85"/>
      <c r="T579" s="85"/>
      <c r="U579" s="11">
        <f>COUNTIFS(Tabelle2[Function-
No.],Tabelle132[[#This Row],[FUNC.-NO]],Tabelle2[Pers-
No.],Tabelle132[[#This Row],[P-No.]])</f>
        <v>0</v>
      </c>
      <c r="V579" s="89">
        <v>39</v>
      </c>
      <c r="W579" s="11">
        <f>IF(Tabelle132[[#This Row],[WAZ2]]&gt;39,1,Tabelle132[[#This Row],[WAZ2]]/39)/IF(Tabelle132[[#This Row],[SPLIT]]="YES",2,1)</f>
        <v>1</v>
      </c>
      <c r="X579" s="93">
        <v>5333</v>
      </c>
      <c r="Y57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79" s="21" cm="1">
        <f t="array" ref="Z57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5333</v>
      </c>
      <c r="AA57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79" s="21" cm="1">
        <f t="array" ref="AB57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5333</v>
      </c>
      <c r="AC57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79" s="21" cm="1">
        <f t="array" ref="AD57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5333</v>
      </c>
      <c r="AE57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79" s="21" cm="1">
        <f t="array" ref="AF57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5333</v>
      </c>
      <c r="AG57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79" s="21" cm="1">
        <f t="array" ref="AH57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5333</v>
      </c>
      <c r="AI57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79" s="21" cm="1">
        <f t="array" ref="AJ57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5333</v>
      </c>
      <c r="AK57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79" s="21" cm="1">
        <f t="array" ref="AL57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5333</v>
      </c>
      <c r="AM57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79" s="21" cm="1">
        <f t="array" ref="AN57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5333</v>
      </c>
      <c r="AO57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79" s="21" cm="1">
        <f t="array" ref="AP57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5333</v>
      </c>
      <c r="AQ57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79" s="21" cm="1">
        <f t="array" ref="AR57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5333</v>
      </c>
      <c r="AS57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79" s="21" cm="1">
        <f t="array" ref="AT57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5333</v>
      </c>
      <c r="AU57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79" s="21" cm="1">
        <f t="array" ref="AV57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5333</v>
      </c>
      <c r="AW57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79" s="41">
        <f>SUMIFS(Tabelle132[[#This Row],[FTE 01]:[SAL 12]],Tabelle132[[#Headers],[FTE 01]:[SAL 12]],"*" &amp; "SAL" &amp;"*")</f>
        <v>63996</v>
      </c>
    </row>
    <row r="580" spans="1:50" ht="20.100000000000001" customHeight="1" x14ac:dyDescent="0.25">
      <c r="A580" s="61" t="s">
        <v>599</v>
      </c>
      <c r="B580" s="113" t="s">
        <v>963</v>
      </c>
      <c r="C580" s="62" t="s">
        <v>53</v>
      </c>
      <c r="D580" s="107" t="s">
        <v>1219</v>
      </c>
      <c r="E580" s="108" t="s">
        <v>1219</v>
      </c>
      <c r="F580" s="63">
        <v>1028</v>
      </c>
      <c r="G580" s="111" t="str">
        <f>VLOOKUP(Tabelle132[[#This Row],[CC
(FIBU)]],INDEX!D:E,2,FALSE)</f>
        <v>Abteilung 45</v>
      </c>
      <c r="H580" s="117" t="s">
        <v>1341</v>
      </c>
      <c r="I580" s="64" t="s">
        <v>54</v>
      </c>
      <c r="J580" s="72">
        <v>43800</v>
      </c>
      <c r="K580" s="72"/>
      <c r="L580" s="73"/>
      <c r="M580" s="77">
        <v>2639</v>
      </c>
      <c r="N580" s="104" t="s">
        <v>2035</v>
      </c>
      <c r="O580" s="78">
        <v>43800</v>
      </c>
      <c r="P580" s="80"/>
      <c r="Q580" s="62" t="s">
        <v>55</v>
      </c>
      <c r="R580" s="5" t="str">
        <f ca="1">IF(Tabelle132[[#This Row],[STOPPED
ON]]&lt;&gt;"","STOPPED",IF(AND(Tabelle132[[#This Row],[ACT. VALID
TILL]]&lt;TODAY(),Tabelle132[[#This Row],[ACT. VALID
TILL]]&lt;&gt;""),"INACTIVE",IF(Tabelle132[[#This Row],[Employee]]="NN","RECRUITE",IF(Tabelle132[[#This Row],[ACT. VALID
FROM]]&gt;TODAY(),"INACTIVE","ACTIVE"))))</f>
        <v>ACTIVE</v>
      </c>
      <c r="S580" s="85"/>
      <c r="T580" s="85"/>
      <c r="U580" s="11">
        <f>COUNTIFS(Tabelle2[Function-
No.],Tabelle132[[#This Row],[FUNC.-NO]],Tabelle2[Pers-
No.],Tabelle132[[#This Row],[P-No.]])</f>
        <v>0</v>
      </c>
      <c r="V580" s="89">
        <v>39</v>
      </c>
      <c r="W580" s="11">
        <f>IF(Tabelle132[[#This Row],[WAZ2]]&gt;39,1,Tabelle132[[#This Row],[WAZ2]]/39)/IF(Tabelle132[[#This Row],[SPLIT]]="YES",2,1)</f>
        <v>1</v>
      </c>
      <c r="X580" s="93">
        <v>5305</v>
      </c>
      <c r="Y58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80" s="21" cm="1">
        <f t="array" ref="Z58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5305</v>
      </c>
      <c r="AA58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80" s="21" cm="1">
        <f t="array" ref="AB58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5305</v>
      </c>
      <c r="AC58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80" s="21" cm="1">
        <f t="array" ref="AD58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5305</v>
      </c>
      <c r="AE58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80" s="21" cm="1">
        <f t="array" ref="AF58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5305</v>
      </c>
      <c r="AG58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80" s="21" cm="1">
        <f t="array" ref="AH58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5305</v>
      </c>
      <c r="AI58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80" s="21" cm="1">
        <f t="array" ref="AJ58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5305</v>
      </c>
      <c r="AK58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80" s="21" cm="1">
        <f t="array" ref="AL58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5305</v>
      </c>
      <c r="AM58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80" s="21" cm="1">
        <f t="array" ref="AN58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5305</v>
      </c>
      <c r="AO58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80" s="21" cm="1">
        <f t="array" ref="AP58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5305</v>
      </c>
      <c r="AQ58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80" s="21" cm="1">
        <f t="array" ref="AR58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5305</v>
      </c>
      <c r="AS58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80" s="21" cm="1">
        <f t="array" ref="AT58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5305</v>
      </c>
      <c r="AU58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80" s="21" cm="1">
        <f t="array" ref="AV58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5305</v>
      </c>
      <c r="AW58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80" s="41">
        <f>SUMIFS(Tabelle132[[#This Row],[FTE 01]:[SAL 12]],Tabelle132[[#Headers],[FTE 01]:[SAL 12]],"*" &amp; "SAL" &amp;"*")</f>
        <v>63660</v>
      </c>
    </row>
    <row r="581" spans="1:50" ht="20.100000000000001" customHeight="1" x14ac:dyDescent="0.25">
      <c r="A581" s="61" t="s">
        <v>604</v>
      </c>
      <c r="B581" s="113" t="s">
        <v>964</v>
      </c>
      <c r="C581" s="62" t="s">
        <v>53</v>
      </c>
      <c r="D581" s="107" t="s">
        <v>1219</v>
      </c>
      <c r="E581" s="108" t="s">
        <v>1219</v>
      </c>
      <c r="F581" s="63">
        <v>1028</v>
      </c>
      <c r="G581" s="111" t="str">
        <f>VLOOKUP(Tabelle132[[#This Row],[CC
(FIBU)]],INDEX!D:E,2,FALSE)</f>
        <v>Abteilung 45</v>
      </c>
      <c r="H581" s="117" t="s">
        <v>1341</v>
      </c>
      <c r="I581" s="64" t="s">
        <v>54</v>
      </c>
      <c r="J581" s="72">
        <v>44075</v>
      </c>
      <c r="K581" s="72"/>
      <c r="L581" s="73"/>
      <c r="M581" s="77">
        <v>2665</v>
      </c>
      <c r="N581" s="104" t="s">
        <v>2061</v>
      </c>
      <c r="O581" s="78">
        <v>44075</v>
      </c>
      <c r="P581" s="80"/>
      <c r="Q581" s="62" t="s">
        <v>55</v>
      </c>
      <c r="R581" s="5" t="str">
        <f ca="1">IF(Tabelle132[[#This Row],[STOPPED
ON]]&lt;&gt;"","STOPPED",IF(AND(Tabelle132[[#This Row],[ACT. VALID
TILL]]&lt;TODAY(),Tabelle132[[#This Row],[ACT. VALID
TILL]]&lt;&gt;""),"INACTIVE",IF(Tabelle132[[#This Row],[Employee]]="NN","RECRUITE",IF(Tabelle132[[#This Row],[ACT. VALID
FROM]]&gt;TODAY(),"INACTIVE","ACTIVE"))))</f>
        <v>ACTIVE</v>
      </c>
      <c r="S581" s="85"/>
      <c r="T581" s="85"/>
      <c r="U581" s="11">
        <f>COUNTIFS(Tabelle2[Function-
No.],Tabelle132[[#This Row],[FUNC.-NO]],Tabelle2[Pers-
No.],Tabelle132[[#This Row],[P-No.]])</f>
        <v>0</v>
      </c>
      <c r="V581" s="89">
        <v>39</v>
      </c>
      <c r="W581" s="11">
        <f>IF(Tabelle132[[#This Row],[WAZ2]]&gt;39,1,Tabelle132[[#This Row],[WAZ2]]/39)/IF(Tabelle132[[#This Row],[SPLIT]]="YES",2,1)</f>
        <v>1</v>
      </c>
      <c r="X581" s="93">
        <v>5105</v>
      </c>
      <c r="Y58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81" s="21" cm="1">
        <f t="array" ref="Z58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5105</v>
      </c>
      <c r="AA58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81" s="21" cm="1">
        <f t="array" ref="AB58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5105</v>
      </c>
      <c r="AC58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81" s="21" cm="1">
        <f t="array" ref="AD58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5105</v>
      </c>
      <c r="AE58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81" s="21" cm="1">
        <f t="array" ref="AF58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5105</v>
      </c>
      <c r="AG58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81" s="21" cm="1">
        <f t="array" ref="AH58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5105</v>
      </c>
      <c r="AI58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81" s="21" cm="1">
        <f t="array" ref="AJ58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5105</v>
      </c>
      <c r="AK58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81" s="21" cm="1">
        <f t="array" ref="AL58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5105</v>
      </c>
      <c r="AM58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81" s="21" cm="1">
        <f t="array" ref="AN58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5105</v>
      </c>
      <c r="AO58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81" s="21" cm="1">
        <f t="array" ref="AP58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5105</v>
      </c>
      <c r="AQ58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81" s="21" cm="1">
        <f t="array" ref="AR58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5105</v>
      </c>
      <c r="AS58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81" s="21" cm="1">
        <f t="array" ref="AT58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5105</v>
      </c>
      <c r="AU58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81" s="21" cm="1">
        <f t="array" ref="AV58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5105</v>
      </c>
      <c r="AW58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81" s="41">
        <f>SUMIFS(Tabelle132[[#This Row],[FTE 01]:[SAL 12]],Tabelle132[[#Headers],[FTE 01]:[SAL 12]],"*" &amp; "SAL" &amp;"*")</f>
        <v>61260</v>
      </c>
    </row>
    <row r="582" spans="1:50" ht="20.100000000000001" customHeight="1" x14ac:dyDescent="0.25">
      <c r="A582" s="61" t="s">
        <v>602</v>
      </c>
      <c r="B582" s="113" t="s">
        <v>963</v>
      </c>
      <c r="C582" s="62" t="s">
        <v>53</v>
      </c>
      <c r="D582" s="107" t="s">
        <v>1219</v>
      </c>
      <c r="E582" s="108" t="s">
        <v>1219</v>
      </c>
      <c r="F582" s="63">
        <v>1028</v>
      </c>
      <c r="G582" s="111" t="str">
        <f>VLOOKUP(Tabelle132[[#This Row],[CC
(FIBU)]],INDEX!D:E,2,FALSE)</f>
        <v>Abteilung 45</v>
      </c>
      <c r="H582" s="117" t="s">
        <v>1341</v>
      </c>
      <c r="I582" s="64" t="s">
        <v>54</v>
      </c>
      <c r="J582" s="72">
        <v>44136</v>
      </c>
      <c r="K582" s="72"/>
      <c r="L582" s="73"/>
      <c r="M582" s="77">
        <v>2682</v>
      </c>
      <c r="N582" s="104" t="s">
        <v>2078</v>
      </c>
      <c r="O582" s="78">
        <v>44136</v>
      </c>
      <c r="P582" s="80"/>
      <c r="Q582" s="62" t="s">
        <v>55</v>
      </c>
      <c r="R582" s="5" t="str">
        <f ca="1">IF(Tabelle132[[#This Row],[STOPPED
ON]]&lt;&gt;"","STOPPED",IF(AND(Tabelle132[[#This Row],[ACT. VALID
TILL]]&lt;TODAY(),Tabelle132[[#This Row],[ACT. VALID
TILL]]&lt;&gt;""),"INACTIVE",IF(Tabelle132[[#This Row],[Employee]]="NN","RECRUITE",IF(Tabelle132[[#This Row],[ACT. VALID
FROM]]&gt;TODAY(),"INACTIVE","ACTIVE"))))</f>
        <v>ACTIVE</v>
      </c>
      <c r="S582" s="85"/>
      <c r="T582" s="85"/>
      <c r="U582" s="11">
        <f>COUNTIFS(Tabelle2[Function-
No.],Tabelle132[[#This Row],[FUNC.-NO]],Tabelle2[Pers-
No.],Tabelle132[[#This Row],[P-No.]])</f>
        <v>1</v>
      </c>
      <c r="V582" s="89">
        <v>39</v>
      </c>
      <c r="W582" s="11">
        <f>IF(Tabelle132[[#This Row],[WAZ2]]&gt;39,1,Tabelle132[[#This Row],[WAZ2]]/39)/IF(Tabelle132[[#This Row],[SPLIT]]="YES",2,1)</f>
        <v>1</v>
      </c>
      <c r="X582" s="93">
        <v>5170</v>
      </c>
      <c r="Y58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82" s="21" cm="1">
        <f t="array" ref="Z58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5170</v>
      </c>
      <c r="AA58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82" s="21" cm="1">
        <f t="array" ref="AB58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3100</v>
      </c>
      <c r="AC58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82" s="21" cm="1">
        <f t="array" ref="AD58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3100</v>
      </c>
      <c r="AE58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82" s="21" cm="1">
        <f t="array" ref="AF58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3100</v>
      </c>
      <c r="AG58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82" s="21" cm="1">
        <f t="array" ref="AH58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3100</v>
      </c>
      <c r="AI58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82" s="21" cm="1">
        <f t="array" ref="AJ58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3100</v>
      </c>
      <c r="AK58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82" s="21" cm="1">
        <f t="array" ref="AL58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3100</v>
      </c>
      <c r="AM58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82" s="21" cm="1">
        <f t="array" ref="AN58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3100</v>
      </c>
      <c r="AO58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82" s="21" cm="1">
        <f t="array" ref="AP58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3100</v>
      </c>
      <c r="AQ58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82" s="21" cm="1">
        <f t="array" ref="AR58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3100</v>
      </c>
      <c r="AS58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82" s="21" cm="1">
        <f t="array" ref="AT58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3100</v>
      </c>
      <c r="AU58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82" s="21" cm="1">
        <f t="array" ref="AV58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3100</v>
      </c>
      <c r="AW58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82" s="41">
        <f>SUMIFS(Tabelle132[[#This Row],[FTE 01]:[SAL 12]],Tabelle132[[#Headers],[FTE 01]:[SAL 12]],"*" &amp; "SAL" &amp;"*")</f>
        <v>39270</v>
      </c>
    </row>
    <row r="583" spans="1:50" ht="20.100000000000001" customHeight="1" x14ac:dyDescent="0.25">
      <c r="A583" s="61" t="s">
        <v>601</v>
      </c>
      <c r="B583" s="113" t="s">
        <v>963</v>
      </c>
      <c r="C583" s="62" t="s">
        <v>53</v>
      </c>
      <c r="D583" s="107" t="s">
        <v>1219</v>
      </c>
      <c r="E583" s="108" t="s">
        <v>1219</v>
      </c>
      <c r="F583" s="63">
        <v>1028</v>
      </c>
      <c r="G583" s="111" t="str">
        <f>VLOOKUP(Tabelle132[[#This Row],[CC
(FIBU)]],INDEX!D:E,2,FALSE)</f>
        <v>Abteilung 45</v>
      </c>
      <c r="H583" s="117" t="s">
        <v>1341</v>
      </c>
      <c r="I583" s="64" t="s">
        <v>54</v>
      </c>
      <c r="J583" s="72">
        <v>44136</v>
      </c>
      <c r="K583" s="72">
        <v>44500</v>
      </c>
      <c r="L583" s="73"/>
      <c r="M583" s="77">
        <v>2683</v>
      </c>
      <c r="N583" s="104" t="s">
        <v>2079</v>
      </c>
      <c r="O583" s="78">
        <v>44136</v>
      </c>
      <c r="P583" s="80">
        <v>44500</v>
      </c>
      <c r="Q583" s="62" t="s">
        <v>55</v>
      </c>
      <c r="R583" s="5" t="str">
        <f ca="1">IF(Tabelle132[[#This Row],[STOPPED
ON]]&lt;&gt;"","STOPPED",IF(AND(Tabelle132[[#This Row],[ACT. VALID
TILL]]&lt;TODAY(),Tabelle132[[#This Row],[ACT. VALID
TILL]]&lt;&gt;""),"INACTIVE",IF(Tabelle132[[#This Row],[Employee]]="NN","RECRUITE",IF(Tabelle132[[#This Row],[ACT. VALID
FROM]]&gt;TODAY(),"INACTIVE","ACTIVE"))))</f>
        <v>ACTIVE</v>
      </c>
      <c r="S583" s="85"/>
      <c r="T583" s="85"/>
      <c r="U583" s="11">
        <f>COUNTIFS(Tabelle2[Function-
No.],Tabelle132[[#This Row],[FUNC.-NO]],Tabelle2[Pers-
No.],Tabelle132[[#This Row],[P-No.]])</f>
        <v>0</v>
      </c>
      <c r="V583" s="89">
        <v>39</v>
      </c>
      <c r="W583" s="11">
        <f>IF(Tabelle132[[#This Row],[WAZ2]]&gt;39,1,Tabelle132[[#This Row],[WAZ2]]/39)/IF(Tabelle132[[#This Row],[SPLIT]]="YES",2,1)</f>
        <v>1</v>
      </c>
      <c r="X583" s="93">
        <v>5104</v>
      </c>
      <c r="Y58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83" s="21" cm="1">
        <f t="array" ref="Z58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5104</v>
      </c>
      <c r="AA58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83" s="21" cm="1">
        <f t="array" ref="AB58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5104</v>
      </c>
      <c r="AC58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83" s="21" cm="1">
        <f t="array" ref="AD58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5104</v>
      </c>
      <c r="AE58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83" s="21" cm="1">
        <f t="array" ref="AF58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5104</v>
      </c>
      <c r="AG58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83" s="21" cm="1">
        <f t="array" ref="AH58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5104</v>
      </c>
      <c r="AI58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83" s="21" cm="1">
        <f t="array" ref="AJ58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5104</v>
      </c>
      <c r="AK58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83" s="21" cm="1">
        <f t="array" ref="AL58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5104</v>
      </c>
      <c r="AM58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583" s="21" cm="1">
        <f t="array" ref="AN58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58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583" s="21" cm="1">
        <f t="array" ref="AP58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58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583" s="21" cm="1">
        <f t="array" ref="AR58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58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583" s="21" cm="1">
        <f t="array" ref="AT58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58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83" s="21" cm="1">
        <f t="array" ref="AV58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8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83" s="41">
        <f>SUMIFS(Tabelle132[[#This Row],[FTE 01]:[SAL 12]],Tabelle132[[#Headers],[FTE 01]:[SAL 12]],"*" &amp; "SAL" &amp;"*")</f>
        <v>35728</v>
      </c>
    </row>
    <row r="584" spans="1:50" ht="20.100000000000001" customHeight="1" x14ac:dyDescent="0.25">
      <c r="A584" s="61" t="s">
        <v>600</v>
      </c>
      <c r="B584" s="113" t="s">
        <v>963</v>
      </c>
      <c r="C584" s="62" t="s">
        <v>237</v>
      </c>
      <c r="D584" s="107" t="s">
        <v>1219</v>
      </c>
      <c r="E584" s="108" t="s">
        <v>1219</v>
      </c>
      <c r="F584" s="63">
        <v>1028</v>
      </c>
      <c r="G584" s="111" t="str">
        <f>VLOOKUP(Tabelle132[[#This Row],[CC
(FIBU)]],INDEX!D:E,2,FALSE)</f>
        <v>Abteilung 45</v>
      </c>
      <c r="H584" s="117" t="s">
        <v>1341</v>
      </c>
      <c r="I584" s="64" t="s">
        <v>54</v>
      </c>
      <c r="J584" s="72">
        <v>44166</v>
      </c>
      <c r="K584" s="72"/>
      <c r="L584" s="73"/>
      <c r="M584" s="77">
        <v>2689</v>
      </c>
      <c r="N584" s="104" t="s">
        <v>2085</v>
      </c>
      <c r="O584" s="78">
        <v>44166</v>
      </c>
      <c r="P584" s="80"/>
      <c r="Q584" s="62" t="s">
        <v>55</v>
      </c>
      <c r="R584" s="5" t="str">
        <f ca="1">IF(Tabelle132[[#This Row],[STOPPED
ON]]&lt;&gt;"","STOPPED",IF(AND(Tabelle132[[#This Row],[ACT. VALID
TILL]]&lt;TODAY(),Tabelle132[[#This Row],[ACT. VALID
TILL]]&lt;&gt;""),"INACTIVE",IF(Tabelle132[[#This Row],[Employee]]="NN","RECRUITE",IF(Tabelle132[[#This Row],[ACT. VALID
FROM]]&gt;TODAY(),"INACTIVE","ACTIVE"))))</f>
        <v>ACTIVE</v>
      </c>
      <c r="S584" s="85"/>
      <c r="T584" s="85"/>
      <c r="U584" s="11">
        <f>COUNTIFS(Tabelle2[Function-
No.],Tabelle132[[#This Row],[FUNC.-NO]],Tabelle2[Pers-
No.],Tabelle132[[#This Row],[P-No.]])</f>
        <v>0</v>
      </c>
      <c r="V584" s="89">
        <v>39</v>
      </c>
      <c r="W584" s="11">
        <f>IF(Tabelle132[[#This Row],[WAZ2]]&gt;39,1,Tabelle132[[#This Row],[WAZ2]]/39)/IF(Tabelle132[[#This Row],[SPLIT]]="YES",2,1)</f>
        <v>1</v>
      </c>
      <c r="X584" s="93">
        <v>5306</v>
      </c>
      <c r="Y58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84" s="21" cm="1">
        <f t="array" ref="Z58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5306</v>
      </c>
      <c r="AA58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84" s="21" cm="1">
        <f t="array" ref="AB58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5306</v>
      </c>
      <c r="AC58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84" s="21" cm="1">
        <f t="array" ref="AD58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5306</v>
      </c>
      <c r="AE58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84" s="21" cm="1">
        <f t="array" ref="AF58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5306</v>
      </c>
      <c r="AG58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84" s="21" cm="1">
        <f t="array" ref="AH58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5306</v>
      </c>
      <c r="AI58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84" s="21" cm="1">
        <f t="array" ref="AJ58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5306</v>
      </c>
      <c r="AK58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84" s="21" cm="1">
        <f t="array" ref="AL58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5306</v>
      </c>
      <c r="AM58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84" s="21" cm="1">
        <f t="array" ref="AN58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5306</v>
      </c>
      <c r="AO58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84" s="21" cm="1">
        <f t="array" ref="AP58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5306</v>
      </c>
      <c r="AQ58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84" s="21" cm="1">
        <f t="array" ref="AR58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5306</v>
      </c>
      <c r="AS58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84" s="21" cm="1">
        <f t="array" ref="AT58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5306</v>
      </c>
      <c r="AU58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84" s="21" cm="1">
        <f t="array" ref="AV58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5306</v>
      </c>
      <c r="AW58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84" s="41">
        <f>SUMIFS(Tabelle132[[#This Row],[FTE 01]:[SAL 12]],Tabelle132[[#Headers],[FTE 01]:[SAL 12]],"*" &amp; "SAL" &amp;"*")</f>
        <v>63672</v>
      </c>
    </row>
    <row r="585" spans="1:50" ht="20.100000000000001" customHeight="1" x14ac:dyDescent="0.25">
      <c r="A585" s="61" t="s">
        <v>603</v>
      </c>
      <c r="B585" s="113" t="s">
        <v>963</v>
      </c>
      <c r="C585" s="62" t="s">
        <v>237</v>
      </c>
      <c r="D585" s="107" t="s">
        <v>1219</v>
      </c>
      <c r="E585" s="108" t="s">
        <v>1219</v>
      </c>
      <c r="F585" s="63">
        <v>1028</v>
      </c>
      <c r="G585" s="111" t="str">
        <f>VLOOKUP(Tabelle132[[#This Row],[CC
(FIBU)]],INDEX!D:E,2,FALSE)</f>
        <v>Abteilung 45</v>
      </c>
      <c r="H585" s="117" t="s">
        <v>1341</v>
      </c>
      <c r="I585" s="64" t="s">
        <v>54</v>
      </c>
      <c r="J585" s="72">
        <v>44228</v>
      </c>
      <c r="K585" s="72"/>
      <c r="L585" s="73"/>
      <c r="M585" s="77">
        <v>2694</v>
      </c>
      <c r="N585" s="104" t="s">
        <v>2090</v>
      </c>
      <c r="O585" s="78">
        <v>44228</v>
      </c>
      <c r="P585" s="80"/>
      <c r="Q585" s="62" t="s">
        <v>55</v>
      </c>
      <c r="R585" s="5" t="str">
        <f ca="1">IF(Tabelle132[[#This Row],[STOPPED
ON]]&lt;&gt;"","STOPPED",IF(AND(Tabelle132[[#This Row],[ACT. VALID
TILL]]&lt;TODAY(),Tabelle132[[#This Row],[ACT. VALID
TILL]]&lt;&gt;""),"INACTIVE",IF(Tabelle132[[#This Row],[Employee]]="NN","RECRUITE",IF(Tabelle132[[#This Row],[ACT. VALID
FROM]]&gt;TODAY(),"INACTIVE","ACTIVE"))))</f>
        <v>ACTIVE</v>
      </c>
      <c r="S585" s="85"/>
      <c r="T585" s="85"/>
      <c r="U585" s="11">
        <f>COUNTIFS(Tabelle2[Function-
No.],Tabelle132[[#This Row],[FUNC.-NO]],Tabelle2[Pers-
No.],Tabelle132[[#This Row],[P-No.]])</f>
        <v>0</v>
      </c>
      <c r="V585" s="89">
        <v>39</v>
      </c>
      <c r="W585" s="11">
        <f>IF(Tabelle132[[#This Row],[WAZ2]]&gt;39,1,Tabelle132[[#This Row],[WAZ2]]/39)/IF(Tabelle132[[#This Row],[SPLIT]]="YES",2,1)</f>
        <v>1</v>
      </c>
      <c r="X585" s="93">
        <v>5307</v>
      </c>
      <c r="Y58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85" s="21" cm="1">
        <f t="array" ref="Z58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5307</v>
      </c>
      <c r="AA58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85" s="21" cm="1">
        <f t="array" ref="AB58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5307</v>
      </c>
      <c r="AC58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85" s="21" cm="1">
        <f t="array" ref="AD58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5307</v>
      </c>
      <c r="AE58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85" s="21" cm="1">
        <f t="array" ref="AF58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5307</v>
      </c>
      <c r="AG58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85" s="21" cm="1">
        <f t="array" ref="AH58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5307</v>
      </c>
      <c r="AI58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85" s="21" cm="1">
        <f t="array" ref="AJ58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5307</v>
      </c>
      <c r="AK58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85" s="21" cm="1">
        <f t="array" ref="AL58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5307</v>
      </c>
      <c r="AM58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85" s="21" cm="1">
        <f t="array" ref="AN58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5307</v>
      </c>
      <c r="AO58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85" s="21" cm="1">
        <f t="array" ref="AP58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5307</v>
      </c>
      <c r="AQ58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85" s="21" cm="1">
        <f t="array" ref="AR58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5307</v>
      </c>
      <c r="AS58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85" s="21" cm="1">
        <f t="array" ref="AT58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5307</v>
      </c>
      <c r="AU58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85" s="21" cm="1">
        <f t="array" ref="AV58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5307</v>
      </c>
      <c r="AW58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85" s="41">
        <f>SUMIFS(Tabelle132[[#This Row],[FTE 01]:[SAL 12]],Tabelle132[[#Headers],[FTE 01]:[SAL 12]],"*" &amp; "SAL" &amp;"*")</f>
        <v>63684</v>
      </c>
    </row>
    <row r="586" spans="1:50" ht="20.100000000000001" customHeight="1" x14ac:dyDescent="0.25">
      <c r="A586" s="61" t="s">
        <v>608</v>
      </c>
      <c r="B586" s="113" t="s">
        <v>963</v>
      </c>
      <c r="C586" s="62" t="s">
        <v>237</v>
      </c>
      <c r="D586" s="107" t="s">
        <v>1219</v>
      </c>
      <c r="E586" s="108" t="s">
        <v>1219</v>
      </c>
      <c r="F586" s="63">
        <v>1028</v>
      </c>
      <c r="G586" s="111" t="str">
        <f>VLOOKUP(Tabelle132[[#This Row],[CC
(FIBU)]],INDEX!D:E,2,FALSE)</f>
        <v>Abteilung 45</v>
      </c>
      <c r="H586" s="117" t="s">
        <v>1341</v>
      </c>
      <c r="I586" s="64" t="s">
        <v>54</v>
      </c>
      <c r="J586" s="72">
        <v>44287</v>
      </c>
      <c r="K586" s="72"/>
      <c r="L586" s="73"/>
      <c r="M586" s="77">
        <v>2703</v>
      </c>
      <c r="N586" s="104" t="s">
        <v>2099</v>
      </c>
      <c r="O586" s="78">
        <v>44287</v>
      </c>
      <c r="P586" s="80"/>
      <c r="Q586" s="62" t="s">
        <v>55</v>
      </c>
      <c r="R586" s="5" t="str">
        <f ca="1">IF(Tabelle132[[#This Row],[STOPPED
ON]]&lt;&gt;"","STOPPED",IF(AND(Tabelle132[[#This Row],[ACT. VALID
TILL]]&lt;TODAY(),Tabelle132[[#This Row],[ACT. VALID
TILL]]&lt;&gt;""),"INACTIVE",IF(Tabelle132[[#This Row],[Employee]]="NN","RECRUITE",IF(Tabelle132[[#This Row],[ACT. VALID
FROM]]&gt;TODAY(),"INACTIVE","ACTIVE"))))</f>
        <v>ACTIVE</v>
      </c>
      <c r="S586" s="85"/>
      <c r="T586" s="85"/>
      <c r="U586" s="11">
        <f>COUNTIFS(Tabelle2[Function-
No.],Tabelle132[[#This Row],[FUNC.-NO]],Tabelle2[Pers-
No.],Tabelle132[[#This Row],[P-No.]])</f>
        <v>0</v>
      </c>
      <c r="V586" s="89">
        <v>39</v>
      </c>
      <c r="W586" s="11">
        <f>IF(Tabelle132[[#This Row],[WAZ2]]&gt;39,1,Tabelle132[[#This Row],[WAZ2]]/39)/IF(Tabelle132[[#This Row],[SPLIT]]="YES",2,1)</f>
        <v>1</v>
      </c>
      <c r="X586" s="93">
        <v>5308</v>
      </c>
      <c r="Y58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86" s="21" cm="1">
        <f t="array" ref="Z58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5308</v>
      </c>
      <c r="AA58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86" s="21" cm="1">
        <f t="array" ref="AB58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5308</v>
      </c>
      <c r="AC58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86" s="21" cm="1">
        <f t="array" ref="AD58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5308</v>
      </c>
      <c r="AE58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86" s="21" cm="1">
        <f t="array" ref="AF58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5308</v>
      </c>
      <c r="AG58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86" s="21" cm="1">
        <f t="array" ref="AH58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5308</v>
      </c>
      <c r="AI58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86" s="21" cm="1">
        <f t="array" ref="AJ58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5308</v>
      </c>
      <c r="AK58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86" s="21" cm="1">
        <f t="array" ref="AL58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5308</v>
      </c>
      <c r="AM58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86" s="21" cm="1">
        <f t="array" ref="AN58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5308</v>
      </c>
      <c r="AO58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86" s="21" cm="1">
        <f t="array" ref="AP58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5308</v>
      </c>
      <c r="AQ58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86" s="21" cm="1">
        <f t="array" ref="AR58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5308</v>
      </c>
      <c r="AS58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86" s="21" cm="1">
        <f t="array" ref="AT58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5308</v>
      </c>
      <c r="AU58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86" s="21" cm="1">
        <f t="array" ref="AV58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5308</v>
      </c>
      <c r="AW58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86" s="41">
        <f>SUMIFS(Tabelle132[[#This Row],[FTE 01]:[SAL 12]],Tabelle132[[#Headers],[FTE 01]:[SAL 12]],"*" &amp; "SAL" &amp;"*")</f>
        <v>63696</v>
      </c>
    </row>
    <row r="587" spans="1:50" ht="20.100000000000001" customHeight="1" x14ac:dyDescent="0.25">
      <c r="A587" s="61" t="s">
        <v>592</v>
      </c>
      <c r="B587" s="113" t="s">
        <v>963</v>
      </c>
      <c r="C587" s="62" t="s">
        <v>53</v>
      </c>
      <c r="D587" s="107" t="s">
        <v>1219</v>
      </c>
      <c r="E587" s="108" t="s">
        <v>1219</v>
      </c>
      <c r="F587" s="63">
        <v>1028</v>
      </c>
      <c r="G587" s="111" t="str">
        <f>VLOOKUP(Tabelle132[[#This Row],[CC
(FIBU)]],INDEX!D:E,2,FALSE)</f>
        <v>Abteilung 45</v>
      </c>
      <c r="H587" s="117" t="s">
        <v>1341</v>
      </c>
      <c r="I587" s="64"/>
      <c r="J587" s="72">
        <v>44409</v>
      </c>
      <c r="K587" s="72"/>
      <c r="L587" s="73"/>
      <c r="M587" s="77" t="s">
        <v>239</v>
      </c>
      <c r="N587" s="104" t="s">
        <v>240</v>
      </c>
      <c r="O587" s="78"/>
      <c r="P587" s="80"/>
      <c r="Q587" s="62" t="s">
        <v>55</v>
      </c>
      <c r="R587" s="5" t="str">
        <f ca="1">IF(Tabelle132[[#This Row],[STOPPED
ON]]&lt;&gt;"","STOPPED",IF(AND(Tabelle132[[#This Row],[ACT. VALID
TILL]]&lt;TODAY(),Tabelle132[[#This Row],[ACT. VALID
TILL]]&lt;&gt;""),"INACTIVE",IF(Tabelle132[[#This Row],[Employee]]="NN","RECRUITE",IF(Tabelle132[[#This Row],[ACT. VALID
FROM]]&gt;TODAY(),"INACTIVE","ACTIVE"))))</f>
        <v>RECRUITE</v>
      </c>
      <c r="S587" s="85"/>
      <c r="T587" s="85"/>
      <c r="U587" s="11">
        <f>COUNTIFS(Tabelle2[Function-
No.],Tabelle132[[#This Row],[FUNC.-NO]],Tabelle2[Pers-
No.],Tabelle132[[#This Row],[P-No.]])</f>
        <v>0</v>
      </c>
      <c r="V587" s="89">
        <v>39</v>
      </c>
      <c r="W587" s="11">
        <f>IF(Tabelle132[[#This Row],[WAZ2]]&gt;39,1,Tabelle132[[#This Row],[WAZ2]]/39)/IF(Tabelle132[[#This Row],[SPLIT]]="YES",2,1)</f>
        <v>1</v>
      </c>
      <c r="X587" s="93">
        <v>5379</v>
      </c>
      <c r="Y58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587" s="21" cm="1">
        <f t="array" ref="Z58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8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587" s="21" cm="1">
        <f t="array" ref="AB58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8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587" s="21" cm="1">
        <f t="array" ref="AD58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8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587" s="21" cm="1">
        <f t="array" ref="AF58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8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87" s="21" cm="1">
        <f t="array" ref="AH58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5379</v>
      </c>
      <c r="AI58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87" s="21" cm="1">
        <f t="array" ref="AJ58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5379</v>
      </c>
      <c r="AK58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87" s="21" cm="1">
        <f t="array" ref="AL58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5379</v>
      </c>
      <c r="AM58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87" s="21" cm="1">
        <f t="array" ref="AN58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5379</v>
      </c>
      <c r="AO58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87" s="21" cm="1">
        <f t="array" ref="AP58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5379</v>
      </c>
      <c r="AQ58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87" s="21" cm="1">
        <f t="array" ref="AR58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5379</v>
      </c>
      <c r="AS58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87" s="21" cm="1">
        <f t="array" ref="AT58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5379</v>
      </c>
      <c r="AU58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87" s="21" cm="1">
        <f t="array" ref="AV58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5379</v>
      </c>
      <c r="AW58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87" s="41">
        <f>SUMIFS(Tabelle132[[#This Row],[FTE 01]:[SAL 12]],Tabelle132[[#Headers],[FTE 01]:[SAL 12]],"*" &amp; "SAL" &amp;"*")</f>
        <v>43032</v>
      </c>
    </row>
    <row r="588" spans="1:50" ht="20.100000000000001" customHeight="1" x14ac:dyDescent="0.25">
      <c r="A588" s="61" t="s">
        <v>606</v>
      </c>
      <c r="B588" s="113" t="s">
        <v>1094</v>
      </c>
      <c r="C588" s="62" t="s">
        <v>53</v>
      </c>
      <c r="D588" s="107" t="s">
        <v>1219</v>
      </c>
      <c r="E588" s="108" t="s">
        <v>1219</v>
      </c>
      <c r="F588" s="63">
        <v>1029</v>
      </c>
      <c r="G588" s="111" t="str">
        <f>VLOOKUP(Tabelle132[[#This Row],[CC
(FIBU)]],INDEX!D:E,2,FALSE)</f>
        <v>Abteilung 40</v>
      </c>
      <c r="H588" s="117" t="s">
        <v>1281</v>
      </c>
      <c r="I588" s="64" t="s">
        <v>545</v>
      </c>
      <c r="J588" s="72">
        <v>41365</v>
      </c>
      <c r="K588" s="72"/>
      <c r="L588" s="73"/>
      <c r="M588" s="77">
        <v>2226</v>
      </c>
      <c r="N588" s="104" t="s">
        <v>1622</v>
      </c>
      <c r="O588" s="78">
        <v>41365</v>
      </c>
      <c r="P588" s="80"/>
      <c r="Q588" s="62" t="s">
        <v>55</v>
      </c>
      <c r="R588" s="5" t="str">
        <f ca="1">IF(Tabelle132[[#This Row],[STOPPED
ON]]&lt;&gt;"","STOPPED",IF(AND(Tabelle132[[#This Row],[ACT. VALID
TILL]]&lt;TODAY(),Tabelle132[[#This Row],[ACT. VALID
TILL]]&lt;&gt;""),"INACTIVE",IF(Tabelle132[[#This Row],[Employee]]="NN","RECRUITE",IF(Tabelle132[[#This Row],[ACT. VALID
FROM]]&gt;TODAY(),"INACTIVE","ACTIVE"))))</f>
        <v>ACTIVE</v>
      </c>
      <c r="S588" s="85"/>
      <c r="T588" s="85"/>
      <c r="U588" s="11">
        <f>COUNTIFS(Tabelle2[Function-
No.],Tabelle132[[#This Row],[FUNC.-NO]],Tabelle2[Pers-
No.],Tabelle132[[#This Row],[P-No.]])</f>
        <v>0</v>
      </c>
      <c r="V588" s="89">
        <v>39</v>
      </c>
      <c r="W588" s="11">
        <f>IF(Tabelle132[[#This Row],[WAZ2]]&gt;39,1,Tabelle132[[#This Row],[WAZ2]]/39)/IF(Tabelle132[[#This Row],[SPLIT]]="YES",2,1)</f>
        <v>0.5</v>
      </c>
      <c r="X588" s="93">
        <v>5550</v>
      </c>
      <c r="Y58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588" s="21" cm="1">
        <f t="array" ref="Z58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2775</v>
      </c>
      <c r="AA58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588" s="21" cm="1">
        <f t="array" ref="AB58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2775</v>
      </c>
      <c r="AC58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588" s="21" cm="1">
        <f t="array" ref="AD58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2775</v>
      </c>
      <c r="AE58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588" s="21" cm="1">
        <f t="array" ref="AF58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2775</v>
      </c>
      <c r="AG58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588" s="21" cm="1">
        <f t="array" ref="AH58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2775</v>
      </c>
      <c r="AI58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588" s="21" cm="1">
        <f t="array" ref="AJ58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2775</v>
      </c>
      <c r="AK58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588" s="21" cm="1">
        <f t="array" ref="AL58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2775</v>
      </c>
      <c r="AM58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588" s="21" cm="1">
        <f t="array" ref="AN58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2775</v>
      </c>
      <c r="AO58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588" s="21" cm="1">
        <f t="array" ref="AP58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2775</v>
      </c>
      <c r="AQ58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588" s="21" cm="1">
        <f t="array" ref="AR58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2775</v>
      </c>
      <c r="AS58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588" s="21" cm="1">
        <f t="array" ref="AT58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2775</v>
      </c>
      <c r="AU58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588" s="21" cm="1">
        <f t="array" ref="AV58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2775</v>
      </c>
      <c r="AW58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88" s="41">
        <f>SUMIFS(Tabelle132[[#This Row],[FTE 01]:[SAL 12]],Tabelle132[[#Headers],[FTE 01]:[SAL 12]],"*" &amp; "SAL" &amp;"*")</f>
        <v>33300</v>
      </c>
    </row>
    <row r="589" spans="1:50" ht="20.100000000000001" customHeight="1" x14ac:dyDescent="0.25">
      <c r="A589" s="61" t="s">
        <v>607</v>
      </c>
      <c r="B589" s="113" t="s">
        <v>1096</v>
      </c>
      <c r="C589" s="62" t="s">
        <v>53</v>
      </c>
      <c r="D589" s="107" t="s">
        <v>1219</v>
      </c>
      <c r="E589" s="108" t="s">
        <v>1219</v>
      </c>
      <c r="F589" s="63">
        <v>1029</v>
      </c>
      <c r="G589" s="111" t="str">
        <f>VLOOKUP(Tabelle132[[#This Row],[CC
(FIBU)]],INDEX!D:E,2,FALSE)</f>
        <v>Abteilung 40</v>
      </c>
      <c r="H589" s="117" t="s">
        <v>1374</v>
      </c>
      <c r="I589" s="64" t="s">
        <v>54</v>
      </c>
      <c r="J589" s="72">
        <v>42536</v>
      </c>
      <c r="K589" s="72"/>
      <c r="L589" s="73"/>
      <c r="M589" s="77">
        <v>2346</v>
      </c>
      <c r="N589" s="104" t="s">
        <v>1742</v>
      </c>
      <c r="O589" s="78">
        <v>42536</v>
      </c>
      <c r="P589" s="80"/>
      <c r="Q589" s="62" t="s">
        <v>55</v>
      </c>
      <c r="R589" s="5" t="str">
        <f ca="1">IF(Tabelle132[[#This Row],[STOPPED
ON]]&lt;&gt;"","STOPPED",IF(AND(Tabelle132[[#This Row],[ACT. VALID
TILL]]&lt;TODAY(),Tabelle132[[#This Row],[ACT. VALID
TILL]]&lt;&gt;""),"INACTIVE",IF(Tabelle132[[#This Row],[Employee]]="NN","RECRUITE",IF(Tabelle132[[#This Row],[ACT. VALID
FROM]]&gt;TODAY(),"INACTIVE","ACTIVE"))))</f>
        <v>ACTIVE</v>
      </c>
      <c r="S589" s="85"/>
      <c r="T589" s="85"/>
      <c r="U589" s="11">
        <f>COUNTIFS(Tabelle2[Function-
No.],Tabelle132[[#This Row],[FUNC.-NO]],Tabelle2[Pers-
No.],Tabelle132[[#This Row],[P-No.]])</f>
        <v>0</v>
      </c>
      <c r="V589" s="89">
        <v>39</v>
      </c>
      <c r="W589" s="11">
        <f>IF(Tabelle132[[#This Row],[WAZ2]]&gt;39,1,Tabelle132[[#This Row],[WAZ2]]/39)/IF(Tabelle132[[#This Row],[SPLIT]]="YES",2,1)</f>
        <v>1</v>
      </c>
      <c r="X589" s="93">
        <v>5096</v>
      </c>
      <c r="Y58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89" s="21" cm="1">
        <f t="array" ref="Z58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5096</v>
      </c>
      <c r="AA58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89" s="21" cm="1">
        <f t="array" ref="AB58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5096</v>
      </c>
      <c r="AC58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89" s="21" cm="1">
        <f t="array" ref="AD58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5096</v>
      </c>
      <c r="AE58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89" s="21" cm="1">
        <f t="array" ref="AF58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5096</v>
      </c>
      <c r="AG58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89" s="21" cm="1">
        <f t="array" ref="AH58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5096</v>
      </c>
      <c r="AI58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89" s="21" cm="1">
        <f t="array" ref="AJ58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5096</v>
      </c>
      <c r="AK58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89" s="21" cm="1">
        <f t="array" ref="AL58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5096</v>
      </c>
      <c r="AM58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89" s="21" cm="1">
        <f t="array" ref="AN58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5096</v>
      </c>
      <c r="AO58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89" s="21" cm="1">
        <f t="array" ref="AP58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5096</v>
      </c>
      <c r="AQ58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89" s="21" cm="1">
        <f t="array" ref="AR58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5096</v>
      </c>
      <c r="AS58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89" s="21" cm="1">
        <f t="array" ref="AT58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5096</v>
      </c>
      <c r="AU58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89" s="21" cm="1">
        <f t="array" ref="AV58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5096</v>
      </c>
      <c r="AW58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89" s="41">
        <f>SUMIFS(Tabelle132[[#This Row],[FTE 01]:[SAL 12]],Tabelle132[[#Headers],[FTE 01]:[SAL 12]],"*" &amp; "SAL" &amp;"*")</f>
        <v>61152</v>
      </c>
    </row>
    <row r="590" spans="1:50" ht="20.100000000000001" customHeight="1" x14ac:dyDescent="0.25">
      <c r="A590" s="61" t="s">
        <v>609</v>
      </c>
      <c r="B590" s="113" t="s">
        <v>888</v>
      </c>
      <c r="C590" s="62" t="s">
        <v>53</v>
      </c>
      <c r="D590" s="107" t="s">
        <v>1220</v>
      </c>
      <c r="E590" s="108" t="s">
        <v>1220</v>
      </c>
      <c r="F590" s="63">
        <v>1024</v>
      </c>
      <c r="G590" s="111" t="str">
        <f>VLOOKUP(Tabelle132[[#This Row],[CC
(FIBU)]],INDEX!D:E,2,FALSE)</f>
        <v>Abteilung 7</v>
      </c>
      <c r="H590" s="117" t="s">
        <v>1298</v>
      </c>
      <c r="I590" s="64" t="s">
        <v>54</v>
      </c>
      <c r="J590" s="72">
        <v>39356</v>
      </c>
      <c r="K590" s="72"/>
      <c r="L590" s="73"/>
      <c r="M590" s="77">
        <v>2137</v>
      </c>
      <c r="N590" s="104" t="s">
        <v>1533</v>
      </c>
      <c r="O590" s="78">
        <v>39356</v>
      </c>
      <c r="P590" s="80"/>
      <c r="Q590" s="62" t="s">
        <v>55</v>
      </c>
      <c r="R590" s="5" t="str">
        <f ca="1">IF(Tabelle132[[#This Row],[STOPPED
ON]]&lt;&gt;"","STOPPED",IF(AND(Tabelle132[[#This Row],[ACT. VALID
TILL]]&lt;TODAY(),Tabelle132[[#This Row],[ACT. VALID
TILL]]&lt;&gt;""),"INACTIVE",IF(Tabelle132[[#This Row],[Employee]]="NN","RECRUITE",IF(Tabelle132[[#This Row],[ACT. VALID
FROM]]&gt;TODAY(),"INACTIVE","ACTIVE"))))</f>
        <v>ACTIVE</v>
      </c>
      <c r="S590" s="85"/>
      <c r="T590" s="85"/>
      <c r="U590" s="11">
        <f>COUNTIFS(Tabelle2[Function-
No.],Tabelle132[[#This Row],[FUNC.-NO]],Tabelle2[Pers-
No.],Tabelle132[[#This Row],[P-No.]])</f>
        <v>0</v>
      </c>
      <c r="V590" s="89">
        <v>20</v>
      </c>
      <c r="W590" s="11">
        <f>IF(Tabelle132[[#This Row],[WAZ2]]&gt;39,1,Tabelle132[[#This Row],[WAZ2]]/39)/IF(Tabelle132[[#This Row],[SPLIT]]="YES",2,1)</f>
        <v>0.51282051282051277</v>
      </c>
      <c r="X590" s="93">
        <v>5064</v>
      </c>
      <c r="Y59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0.51282051282051277</v>
      </c>
      <c r="Z590" s="21" cm="1">
        <f t="array" ref="Z59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5064</v>
      </c>
      <c r="AA59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0.51282051282051277</v>
      </c>
      <c r="AB590" s="21" cm="1">
        <f t="array" ref="AB59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5064</v>
      </c>
      <c r="AC59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0.51282051282051277</v>
      </c>
      <c r="AD590" s="21" cm="1">
        <f t="array" ref="AD59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5064</v>
      </c>
      <c r="AE59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0.51282051282051277</v>
      </c>
      <c r="AF590" s="21" cm="1">
        <f t="array" ref="AF59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5064</v>
      </c>
      <c r="AG59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0.51282051282051277</v>
      </c>
      <c r="AH590" s="21" cm="1">
        <f t="array" ref="AH59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5064</v>
      </c>
      <c r="AI59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0.51282051282051277</v>
      </c>
      <c r="AJ590" s="21" cm="1">
        <f t="array" ref="AJ59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5064</v>
      </c>
      <c r="AK59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0.51282051282051277</v>
      </c>
      <c r="AL590" s="21" cm="1">
        <f t="array" ref="AL59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5064</v>
      </c>
      <c r="AM59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0.51282051282051277</v>
      </c>
      <c r="AN590" s="21" cm="1">
        <f t="array" ref="AN59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5064</v>
      </c>
      <c r="AO59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0.51282051282051277</v>
      </c>
      <c r="AP590" s="21" cm="1">
        <f t="array" ref="AP59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5064</v>
      </c>
      <c r="AQ59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0.51282051282051277</v>
      </c>
      <c r="AR590" s="21" cm="1">
        <f t="array" ref="AR59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5064</v>
      </c>
      <c r="AS59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0.51282051282051277</v>
      </c>
      <c r="AT590" s="21" cm="1">
        <f t="array" ref="AT59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5064</v>
      </c>
      <c r="AU59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0.51282051282051277</v>
      </c>
      <c r="AV590" s="21" cm="1">
        <f t="array" ref="AV59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5064</v>
      </c>
      <c r="AW59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90" s="41">
        <f>SUMIFS(Tabelle132[[#This Row],[FTE 01]:[SAL 12]],Tabelle132[[#Headers],[FTE 01]:[SAL 12]],"*" &amp; "SAL" &amp;"*")</f>
        <v>60768</v>
      </c>
    </row>
    <row r="591" spans="1:50" ht="20.100000000000001" customHeight="1" x14ac:dyDescent="0.25">
      <c r="A591" s="61" t="s">
        <v>610</v>
      </c>
      <c r="B591" s="113" t="s">
        <v>967</v>
      </c>
      <c r="C591" s="62" t="s">
        <v>53</v>
      </c>
      <c r="D591" s="107" t="s">
        <v>1220</v>
      </c>
      <c r="E591" s="108" t="s">
        <v>1220</v>
      </c>
      <c r="F591" s="63">
        <v>1024</v>
      </c>
      <c r="G591" s="111" t="str">
        <f>VLOOKUP(Tabelle132[[#This Row],[CC
(FIBU)]],INDEX!D:E,2,FALSE)</f>
        <v>Abteilung 7</v>
      </c>
      <c r="H591" s="117" t="s">
        <v>1348</v>
      </c>
      <c r="I591" s="64" t="s">
        <v>54</v>
      </c>
      <c r="J591" s="72">
        <v>44075</v>
      </c>
      <c r="K591" s="72"/>
      <c r="L591" s="73"/>
      <c r="M591" s="77">
        <v>2668</v>
      </c>
      <c r="N591" s="104" t="s">
        <v>2064</v>
      </c>
      <c r="O591" s="78">
        <v>44075</v>
      </c>
      <c r="P591" s="80"/>
      <c r="Q591" s="62" t="s">
        <v>55</v>
      </c>
      <c r="R591" s="5" t="str">
        <f ca="1">IF(Tabelle132[[#This Row],[STOPPED
ON]]&lt;&gt;"","STOPPED",IF(AND(Tabelle132[[#This Row],[ACT. VALID
TILL]]&lt;TODAY(),Tabelle132[[#This Row],[ACT. VALID
TILL]]&lt;&gt;""),"INACTIVE",IF(Tabelle132[[#This Row],[Employee]]="NN","RECRUITE",IF(Tabelle132[[#This Row],[ACT. VALID
FROM]]&gt;TODAY(),"INACTIVE","ACTIVE"))))</f>
        <v>ACTIVE</v>
      </c>
      <c r="S591" s="85"/>
      <c r="T591" s="85"/>
      <c r="U591" s="11">
        <f>COUNTIFS(Tabelle2[Function-
No.],Tabelle132[[#This Row],[FUNC.-NO]],Tabelle2[Pers-
No.],Tabelle132[[#This Row],[P-No.]])</f>
        <v>0</v>
      </c>
      <c r="V591" s="89">
        <v>39</v>
      </c>
      <c r="W591" s="11">
        <f>IF(Tabelle132[[#This Row],[WAZ2]]&gt;39,1,Tabelle132[[#This Row],[WAZ2]]/39)/IF(Tabelle132[[#This Row],[SPLIT]]="YES",2,1)</f>
        <v>1</v>
      </c>
      <c r="X591" s="93">
        <v>5756</v>
      </c>
      <c r="Y59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91" s="21" cm="1">
        <f t="array" ref="Z59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5756</v>
      </c>
      <c r="AA59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91" s="21" cm="1">
        <f t="array" ref="AB59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5756</v>
      </c>
      <c r="AC59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91" s="21" cm="1">
        <f t="array" ref="AD59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5756</v>
      </c>
      <c r="AE59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91" s="21" cm="1">
        <f t="array" ref="AF59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5756</v>
      </c>
      <c r="AG59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91" s="21" cm="1">
        <f t="array" ref="AH59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5756</v>
      </c>
      <c r="AI59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91" s="21" cm="1">
        <f t="array" ref="AJ59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5756</v>
      </c>
      <c r="AK59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91" s="21" cm="1">
        <f t="array" ref="AL59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5756</v>
      </c>
      <c r="AM59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91" s="21" cm="1">
        <f t="array" ref="AN59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5756</v>
      </c>
      <c r="AO59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91" s="21" cm="1">
        <f t="array" ref="AP59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5756</v>
      </c>
      <c r="AQ59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91" s="21" cm="1">
        <f t="array" ref="AR59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5756</v>
      </c>
      <c r="AS59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91" s="21" cm="1">
        <f t="array" ref="AT59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5756</v>
      </c>
      <c r="AU59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91" s="21" cm="1">
        <f t="array" ref="AV59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5756</v>
      </c>
      <c r="AW59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91" s="41">
        <f>SUMIFS(Tabelle132[[#This Row],[FTE 01]:[SAL 12]],Tabelle132[[#Headers],[FTE 01]:[SAL 12]],"*" &amp; "SAL" &amp;"*")</f>
        <v>69072</v>
      </c>
    </row>
    <row r="592" spans="1:50" ht="20.100000000000001" customHeight="1" x14ac:dyDescent="0.25">
      <c r="A592" s="61" t="s">
        <v>612</v>
      </c>
      <c r="B592" s="113" t="s">
        <v>962</v>
      </c>
      <c r="C592" s="62" t="s">
        <v>53</v>
      </c>
      <c r="D592" s="107" t="s">
        <v>1220</v>
      </c>
      <c r="E592" s="108" t="s">
        <v>1220</v>
      </c>
      <c r="F592" s="63">
        <v>1025</v>
      </c>
      <c r="G592" s="111" t="str">
        <f>VLOOKUP(Tabelle132[[#This Row],[CC
(FIBU)]],INDEX!D:E,2,FALSE)</f>
        <v>Abteilung 46</v>
      </c>
      <c r="H592" s="117" t="s">
        <v>1278</v>
      </c>
      <c r="I592" s="64" t="s">
        <v>54</v>
      </c>
      <c r="J592" s="72">
        <v>33695</v>
      </c>
      <c r="K592" s="72"/>
      <c r="L592" s="73"/>
      <c r="M592" s="77">
        <v>2026</v>
      </c>
      <c r="N592" s="104" t="s">
        <v>1422</v>
      </c>
      <c r="O592" s="78">
        <v>33695</v>
      </c>
      <c r="P592" s="80"/>
      <c r="Q592" s="62" t="s">
        <v>55</v>
      </c>
      <c r="R592" s="5" t="str">
        <f ca="1">IF(Tabelle132[[#This Row],[STOPPED
ON]]&lt;&gt;"","STOPPED",IF(AND(Tabelle132[[#This Row],[ACT. VALID
TILL]]&lt;TODAY(),Tabelle132[[#This Row],[ACT. VALID
TILL]]&lt;&gt;""),"INACTIVE",IF(Tabelle132[[#This Row],[Employee]]="NN","RECRUITE",IF(Tabelle132[[#This Row],[ACT. VALID
FROM]]&gt;TODAY(),"INACTIVE","ACTIVE"))))</f>
        <v>ACTIVE</v>
      </c>
      <c r="S592" s="85"/>
      <c r="T592" s="85"/>
      <c r="U592" s="11">
        <f>COUNTIFS(Tabelle2[Function-
No.],Tabelle132[[#This Row],[FUNC.-NO]],Tabelle2[Pers-
No.],Tabelle132[[#This Row],[P-No.]])</f>
        <v>1</v>
      </c>
      <c r="V592" s="89">
        <v>39</v>
      </c>
      <c r="W592" s="11">
        <f>IF(Tabelle132[[#This Row],[WAZ2]]&gt;39,1,Tabelle132[[#This Row],[WAZ2]]/39)/IF(Tabelle132[[#This Row],[SPLIT]]="YES",2,1)</f>
        <v>1</v>
      </c>
      <c r="X592" s="93">
        <v>5592</v>
      </c>
      <c r="Y592"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592" s="21" cm="1">
        <f t="array" ref="Z59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92"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592" s="21" cm="1">
        <f t="array" ref="AB59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92"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592" s="21" cm="1">
        <f t="array" ref="AD59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9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92" s="21" cm="1">
        <f t="array" ref="AF59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4690.0645161290322</v>
      </c>
      <c r="AG59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92" s="21" cm="1">
        <f t="array" ref="AH59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5592</v>
      </c>
      <c r="AI59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92" s="21" cm="1">
        <f t="array" ref="AJ59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5592</v>
      </c>
      <c r="AK59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92" s="21" cm="1">
        <f t="array" ref="AL59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5592</v>
      </c>
      <c r="AM59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92" s="21" cm="1">
        <f t="array" ref="AN59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5592</v>
      </c>
      <c r="AO59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92" s="21" cm="1">
        <f t="array" ref="AP59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5592</v>
      </c>
      <c r="AQ59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92" s="21" cm="1">
        <f t="array" ref="AR59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5592</v>
      </c>
      <c r="AS59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92" s="21" cm="1">
        <f t="array" ref="AT59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5592</v>
      </c>
      <c r="AU59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92" s="21" cm="1">
        <f t="array" ref="AV59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5592</v>
      </c>
      <c r="AW59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92" s="41">
        <f>SUMIFS(Tabelle132[[#This Row],[FTE 01]:[SAL 12]],Tabelle132[[#Headers],[FTE 01]:[SAL 12]],"*" &amp; "SAL" &amp;"*")</f>
        <v>49426.06451612903</v>
      </c>
    </row>
    <row r="593" spans="1:50" ht="20.100000000000001" customHeight="1" x14ac:dyDescent="0.25">
      <c r="A593" s="61" t="s">
        <v>615</v>
      </c>
      <c r="B593" s="113" t="s">
        <v>1135</v>
      </c>
      <c r="C593" s="62" t="s">
        <v>53</v>
      </c>
      <c r="D593" s="107" t="s">
        <v>1220</v>
      </c>
      <c r="E593" s="108" t="s">
        <v>1220</v>
      </c>
      <c r="F593" s="63">
        <v>1025</v>
      </c>
      <c r="G593" s="111" t="str">
        <f>VLOOKUP(Tabelle132[[#This Row],[CC
(FIBU)]],INDEX!D:E,2,FALSE)</f>
        <v>Abteilung 46</v>
      </c>
      <c r="H593" s="117" t="s">
        <v>1278</v>
      </c>
      <c r="I593" s="64" t="s">
        <v>54</v>
      </c>
      <c r="J593" s="72">
        <v>42109</v>
      </c>
      <c r="K593" s="72"/>
      <c r="L593" s="73"/>
      <c r="M593" s="77">
        <v>2293</v>
      </c>
      <c r="N593" s="104" t="s">
        <v>1689</v>
      </c>
      <c r="O593" s="78">
        <v>42109</v>
      </c>
      <c r="P593" s="80"/>
      <c r="Q593" s="62" t="s">
        <v>55</v>
      </c>
      <c r="R593" s="5" t="str">
        <f ca="1">IF(Tabelle132[[#This Row],[STOPPED
ON]]&lt;&gt;"","STOPPED",IF(AND(Tabelle132[[#This Row],[ACT. VALID
TILL]]&lt;TODAY(),Tabelle132[[#This Row],[ACT. VALID
TILL]]&lt;&gt;""),"INACTIVE",IF(Tabelle132[[#This Row],[Employee]]="NN","RECRUITE",IF(Tabelle132[[#This Row],[ACT. VALID
FROM]]&gt;TODAY(),"INACTIVE","ACTIVE"))))</f>
        <v>ACTIVE</v>
      </c>
      <c r="S593" s="85"/>
      <c r="T593" s="85"/>
      <c r="U593" s="11">
        <f>COUNTIFS(Tabelle2[Function-
No.],Tabelle132[[#This Row],[FUNC.-NO]],Tabelle2[Pers-
No.],Tabelle132[[#This Row],[P-No.]])</f>
        <v>0</v>
      </c>
      <c r="V593" s="89">
        <v>39</v>
      </c>
      <c r="W593" s="11">
        <f>IF(Tabelle132[[#This Row],[WAZ2]]&gt;39,1,Tabelle132[[#This Row],[WAZ2]]/39)/IF(Tabelle132[[#This Row],[SPLIT]]="YES",2,1)</f>
        <v>1</v>
      </c>
      <c r="X593" s="93">
        <v>5246</v>
      </c>
      <c r="Y59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93" s="21" cm="1">
        <f t="array" ref="Z59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5246</v>
      </c>
      <c r="AA59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93" s="21" cm="1">
        <f t="array" ref="AB59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5246</v>
      </c>
      <c r="AC59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93" s="21" cm="1">
        <f t="array" ref="AD59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5246</v>
      </c>
      <c r="AE59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93" s="21" cm="1">
        <f t="array" ref="AF59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5246</v>
      </c>
      <c r="AG59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93" s="21" cm="1">
        <f t="array" ref="AH59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5246</v>
      </c>
      <c r="AI59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93" s="21" cm="1">
        <f t="array" ref="AJ59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5246</v>
      </c>
      <c r="AK59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93" s="21" cm="1">
        <f t="array" ref="AL59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5246</v>
      </c>
      <c r="AM59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93" s="21" cm="1">
        <f t="array" ref="AN59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5246</v>
      </c>
      <c r="AO59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93" s="21" cm="1">
        <f t="array" ref="AP59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5246</v>
      </c>
      <c r="AQ59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93" s="21" cm="1">
        <f t="array" ref="AR59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5246</v>
      </c>
      <c r="AS59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93" s="21" cm="1">
        <f t="array" ref="AT59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5246</v>
      </c>
      <c r="AU59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93" s="21" cm="1">
        <f t="array" ref="AV59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5246</v>
      </c>
      <c r="AW59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93" s="41">
        <f>SUMIFS(Tabelle132[[#This Row],[FTE 01]:[SAL 12]],Tabelle132[[#Headers],[FTE 01]:[SAL 12]],"*" &amp; "SAL" &amp;"*")</f>
        <v>62952</v>
      </c>
    </row>
    <row r="594" spans="1:50" ht="20.100000000000001" customHeight="1" x14ac:dyDescent="0.25">
      <c r="A594" s="61" t="s">
        <v>613</v>
      </c>
      <c r="B594" s="113" t="s">
        <v>1095</v>
      </c>
      <c r="C594" s="62" t="s">
        <v>53</v>
      </c>
      <c r="D594" s="107" t="s">
        <v>1220</v>
      </c>
      <c r="E594" s="108" t="s">
        <v>1220</v>
      </c>
      <c r="F594" s="63">
        <v>1025</v>
      </c>
      <c r="G594" s="111" t="str">
        <f>VLOOKUP(Tabelle132[[#This Row],[CC
(FIBU)]],INDEX!D:E,2,FALSE)</f>
        <v>Abteilung 46</v>
      </c>
      <c r="H594" s="117" t="s">
        <v>1307</v>
      </c>
      <c r="I594" s="64" t="s">
        <v>545</v>
      </c>
      <c r="J594" s="72">
        <v>42905</v>
      </c>
      <c r="K594" s="72"/>
      <c r="L594" s="73"/>
      <c r="M594" s="77">
        <v>2397</v>
      </c>
      <c r="N594" s="104" t="s">
        <v>1793</v>
      </c>
      <c r="O594" s="78">
        <v>42905</v>
      </c>
      <c r="P594" s="80"/>
      <c r="Q594" s="62" t="s">
        <v>55</v>
      </c>
      <c r="R594" s="5" t="str">
        <f ca="1">IF(Tabelle132[[#This Row],[STOPPED
ON]]&lt;&gt;"","STOPPED",IF(AND(Tabelle132[[#This Row],[ACT. VALID
TILL]]&lt;TODAY(),Tabelle132[[#This Row],[ACT. VALID
TILL]]&lt;&gt;""),"INACTIVE",IF(Tabelle132[[#This Row],[Employee]]="NN","RECRUITE",IF(Tabelle132[[#This Row],[ACT. VALID
FROM]]&gt;TODAY(),"INACTIVE","ACTIVE"))))</f>
        <v>ACTIVE</v>
      </c>
      <c r="S594" s="85"/>
      <c r="T594" s="85"/>
      <c r="U594" s="11">
        <f>COUNTIFS(Tabelle2[Function-
No.],Tabelle132[[#This Row],[FUNC.-NO]],Tabelle2[Pers-
No.],Tabelle132[[#This Row],[P-No.]])</f>
        <v>0</v>
      </c>
      <c r="V594" s="89">
        <v>39</v>
      </c>
      <c r="W594" s="11">
        <f>IF(Tabelle132[[#This Row],[WAZ2]]&gt;39,1,Tabelle132[[#This Row],[WAZ2]]/39)/IF(Tabelle132[[#This Row],[SPLIT]]="YES",2,1)</f>
        <v>0.5</v>
      </c>
      <c r="X594" s="93">
        <v>5689</v>
      </c>
      <c r="Y59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594" s="21" cm="1">
        <f t="array" ref="Z59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2844.5</v>
      </c>
      <c r="AA59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594" s="21" cm="1">
        <f t="array" ref="AB59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2844.5</v>
      </c>
      <c r="AC59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594" s="21" cm="1">
        <f t="array" ref="AD59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2844.5</v>
      </c>
      <c r="AE59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594" s="21" cm="1">
        <f t="array" ref="AF59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2844.5</v>
      </c>
      <c r="AG59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594" s="21" cm="1">
        <f t="array" ref="AH59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2844.5</v>
      </c>
      <c r="AI59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594" s="21" cm="1">
        <f t="array" ref="AJ59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2844.5</v>
      </c>
      <c r="AK59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594" s="21" cm="1">
        <f t="array" ref="AL59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2844.5</v>
      </c>
      <c r="AM59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594" s="21" cm="1">
        <f t="array" ref="AN59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2844.5</v>
      </c>
      <c r="AO59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594" s="21" cm="1">
        <f t="array" ref="AP59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2844.5</v>
      </c>
      <c r="AQ59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594" s="21" cm="1">
        <f t="array" ref="AR59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2844.5</v>
      </c>
      <c r="AS59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594" s="21" cm="1">
        <f t="array" ref="AT59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2844.5</v>
      </c>
      <c r="AU59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594" s="21" cm="1">
        <f t="array" ref="AV59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2844.5</v>
      </c>
      <c r="AW59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94" s="41">
        <f>SUMIFS(Tabelle132[[#This Row],[FTE 01]:[SAL 12]],Tabelle132[[#Headers],[FTE 01]:[SAL 12]],"*" &amp; "SAL" &amp;"*")</f>
        <v>34134</v>
      </c>
    </row>
    <row r="595" spans="1:50" ht="20.100000000000001" customHeight="1" x14ac:dyDescent="0.25">
      <c r="A595" s="61" t="s">
        <v>616</v>
      </c>
      <c r="B595" s="113" t="s">
        <v>1135</v>
      </c>
      <c r="C595" s="62" t="s">
        <v>53</v>
      </c>
      <c r="D595" s="107" t="s">
        <v>1220</v>
      </c>
      <c r="E595" s="108" t="s">
        <v>1220</v>
      </c>
      <c r="F595" s="63">
        <v>1025</v>
      </c>
      <c r="G595" s="111" t="str">
        <f>VLOOKUP(Tabelle132[[#This Row],[CC
(FIBU)]],INDEX!D:E,2,FALSE)</f>
        <v>Abteilung 46</v>
      </c>
      <c r="H595" s="117" t="s">
        <v>1278</v>
      </c>
      <c r="I595" s="64" t="s">
        <v>54</v>
      </c>
      <c r="J595" s="72">
        <v>43199</v>
      </c>
      <c r="K595" s="72"/>
      <c r="L595" s="73"/>
      <c r="M595" s="77">
        <v>2474</v>
      </c>
      <c r="N595" s="104" t="s">
        <v>1870</v>
      </c>
      <c r="O595" s="78">
        <v>43199</v>
      </c>
      <c r="P595" s="80"/>
      <c r="Q595" s="62" t="s">
        <v>55</v>
      </c>
      <c r="R595" s="5" t="str">
        <f ca="1">IF(Tabelle132[[#This Row],[STOPPED
ON]]&lt;&gt;"","STOPPED",IF(AND(Tabelle132[[#This Row],[ACT. VALID
TILL]]&lt;TODAY(),Tabelle132[[#This Row],[ACT. VALID
TILL]]&lt;&gt;""),"INACTIVE",IF(Tabelle132[[#This Row],[Employee]]="NN","RECRUITE",IF(Tabelle132[[#This Row],[ACT. VALID
FROM]]&gt;TODAY(),"INACTIVE","ACTIVE"))))</f>
        <v>ACTIVE</v>
      </c>
      <c r="S595" s="85"/>
      <c r="T595" s="85"/>
      <c r="U595" s="11">
        <f>COUNTIFS(Tabelle2[Function-
No.],Tabelle132[[#This Row],[FUNC.-NO]],Tabelle2[Pers-
No.],Tabelle132[[#This Row],[P-No.]])</f>
        <v>0</v>
      </c>
      <c r="V595" s="89">
        <v>39</v>
      </c>
      <c r="W595" s="11">
        <f>IF(Tabelle132[[#This Row],[WAZ2]]&gt;39,1,Tabelle132[[#This Row],[WAZ2]]/39)/IF(Tabelle132[[#This Row],[SPLIT]]="YES",2,1)</f>
        <v>1</v>
      </c>
      <c r="X595" s="93">
        <v>5130</v>
      </c>
      <c r="Y59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95" s="21" cm="1">
        <f t="array" ref="Z59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5130</v>
      </c>
      <c r="AA59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95" s="21" cm="1">
        <f t="array" ref="AB59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5130</v>
      </c>
      <c r="AC59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95" s="21" cm="1">
        <f t="array" ref="AD59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5130</v>
      </c>
      <c r="AE59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95" s="21" cm="1">
        <f t="array" ref="AF59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5130</v>
      </c>
      <c r="AG59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95" s="21" cm="1">
        <f t="array" ref="AH59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5130</v>
      </c>
      <c r="AI59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95" s="21" cm="1">
        <f t="array" ref="AJ59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5130</v>
      </c>
      <c r="AK59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95" s="21" cm="1">
        <f t="array" ref="AL59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5130</v>
      </c>
      <c r="AM59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95" s="21" cm="1">
        <f t="array" ref="AN59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5130</v>
      </c>
      <c r="AO59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95" s="21" cm="1">
        <f t="array" ref="AP59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5130</v>
      </c>
      <c r="AQ59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95" s="21" cm="1">
        <f t="array" ref="AR59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5130</v>
      </c>
      <c r="AS59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95" s="21" cm="1">
        <f t="array" ref="AT59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5130</v>
      </c>
      <c r="AU59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95" s="21" cm="1">
        <f t="array" ref="AV59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5130</v>
      </c>
      <c r="AW59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95" s="41">
        <f>SUMIFS(Tabelle132[[#This Row],[FTE 01]:[SAL 12]],Tabelle132[[#Headers],[FTE 01]:[SAL 12]],"*" &amp; "SAL" &amp;"*")</f>
        <v>61560</v>
      </c>
    </row>
    <row r="596" spans="1:50" ht="20.100000000000001" customHeight="1" x14ac:dyDescent="0.25">
      <c r="A596" s="61" t="s">
        <v>611</v>
      </c>
      <c r="B596" s="113" t="s">
        <v>962</v>
      </c>
      <c r="C596" s="62" t="s">
        <v>53</v>
      </c>
      <c r="D596" s="107" t="s">
        <v>1220</v>
      </c>
      <c r="E596" s="108" t="s">
        <v>1220</v>
      </c>
      <c r="F596" s="63">
        <v>1025</v>
      </c>
      <c r="G596" s="111" t="str">
        <f>VLOOKUP(Tabelle132[[#This Row],[CC
(FIBU)]],INDEX!D:E,2,FALSE)</f>
        <v>Abteilung 46</v>
      </c>
      <c r="H596" s="117" t="s">
        <v>1278</v>
      </c>
      <c r="I596" s="64" t="s">
        <v>54</v>
      </c>
      <c r="J596" s="72">
        <v>43466</v>
      </c>
      <c r="K596" s="72"/>
      <c r="L596" s="73"/>
      <c r="M596" s="77">
        <v>2547</v>
      </c>
      <c r="N596" s="104" t="s">
        <v>1943</v>
      </c>
      <c r="O596" s="78">
        <v>43466</v>
      </c>
      <c r="P596" s="80"/>
      <c r="Q596" s="62" t="s">
        <v>55</v>
      </c>
      <c r="R596" s="5" t="str">
        <f ca="1">IF(Tabelle132[[#This Row],[STOPPED
ON]]&lt;&gt;"","STOPPED",IF(AND(Tabelle132[[#This Row],[ACT. VALID
TILL]]&lt;TODAY(),Tabelle132[[#This Row],[ACT. VALID
TILL]]&lt;&gt;""),"INACTIVE",IF(Tabelle132[[#This Row],[Employee]]="NN","RECRUITE",IF(Tabelle132[[#This Row],[ACT. VALID
FROM]]&gt;TODAY(),"INACTIVE","ACTIVE"))))</f>
        <v>ACTIVE</v>
      </c>
      <c r="S596" s="85"/>
      <c r="T596" s="85"/>
      <c r="U596" s="11">
        <f>COUNTIFS(Tabelle2[Function-
No.],Tabelle132[[#This Row],[FUNC.-NO]],Tabelle2[Pers-
No.],Tabelle132[[#This Row],[P-No.]])</f>
        <v>0</v>
      </c>
      <c r="V596" s="89">
        <v>39</v>
      </c>
      <c r="W596" s="11">
        <f>IF(Tabelle132[[#This Row],[WAZ2]]&gt;39,1,Tabelle132[[#This Row],[WAZ2]]/39)/IF(Tabelle132[[#This Row],[SPLIT]]="YES",2,1)</f>
        <v>1</v>
      </c>
      <c r="X596" s="93">
        <v>5526</v>
      </c>
      <c r="Y59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96" s="21" cm="1">
        <f t="array" ref="Z59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5526</v>
      </c>
      <c r="AA59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96" s="21" cm="1">
        <f t="array" ref="AB59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5526</v>
      </c>
      <c r="AC59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96" s="21" cm="1">
        <f t="array" ref="AD59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5526</v>
      </c>
      <c r="AE59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96" s="21" cm="1">
        <f t="array" ref="AF59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5526</v>
      </c>
      <c r="AG59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96" s="21" cm="1">
        <f t="array" ref="AH59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5526</v>
      </c>
      <c r="AI59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96" s="21" cm="1">
        <f t="array" ref="AJ59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5526</v>
      </c>
      <c r="AK59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96" s="21" cm="1">
        <f t="array" ref="AL59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5526</v>
      </c>
      <c r="AM59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96" s="21" cm="1">
        <f t="array" ref="AN59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5526</v>
      </c>
      <c r="AO59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96" s="21" cm="1">
        <f t="array" ref="AP59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5526</v>
      </c>
      <c r="AQ59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96" s="21" cm="1">
        <f t="array" ref="AR59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5526</v>
      </c>
      <c r="AS59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96" s="21" cm="1">
        <f t="array" ref="AT59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5526</v>
      </c>
      <c r="AU59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96" s="21" cm="1">
        <f t="array" ref="AV59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5526</v>
      </c>
      <c r="AW59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96" s="41">
        <f>SUMIFS(Tabelle132[[#This Row],[FTE 01]:[SAL 12]],Tabelle132[[#Headers],[FTE 01]:[SAL 12]],"*" &amp; "SAL" &amp;"*")</f>
        <v>66312</v>
      </c>
    </row>
    <row r="597" spans="1:50" ht="20.100000000000001" customHeight="1" x14ac:dyDescent="0.25">
      <c r="A597" s="61" t="s">
        <v>618</v>
      </c>
      <c r="B597" s="113" t="s">
        <v>1104</v>
      </c>
      <c r="C597" s="62" t="s">
        <v>53</v>
      </c>
      <c r="D597" s="107" t="s">
        <v>1220</v>
      </c>
      <c r="E597" s="108" t="s">
        <v>1220</v>
      </c>
      <c r="F597" s="63">
        <v>1026</v>
      </c>
      <c r="G597" s="111" t="str">
        <f>VLOOKUP(Tabelle132[[#This Row],[CC
(FIBU)]],INDEX!D:E,2,FALSE)</f>
        <v>Abteilung 43</v>
      </c>
      <c r="H597" s="117" t="s">
        <v>1298</v>
      </c>
      <c r="I597" s="64" t="s">
        <v>545</v>
      </c>
      <c r="J597" s="72">
        <v>43525</v>
      </c>
      <c r="K597" s="72"/>
      <c r="L597" s="73"/>
      <c r="M597" s="77">
        <v>2567</v>
      </c>
      <c r="N597" s="104" t="s">
        <v>1963</v>
      </c>
      <c r="O597" s="78">
        <v>43525</v>
      </c>
      <c r="P597" s="80"/>
      <c r="Q597" s="62" t="s">
        <v>55</v>
      </c>
      <c r="R597" s="5" t="str">
        <f ca="1">IF(Tabelle132[[#This Row],[STOPPED
ON]]&lt;&gt;"","STOPPED",IF(AND(Tabelle132[[#This Row],[ACT. VALID
TILL]]&lt;TODAY(),Tabelle132[[#This Row],[ACT. VALID
TILL]]&lt;&gt;""),"INACTIVE",IF(Tabelle132[[#This Row],[Employee]]="NN","RECRUITE",IF(Tabelle132[[#This Row],[ACT. VALID
FROM]]&gt;TODAY(),"INACTIVE","ACTIVE"))))</f>
        <v>ACTIVE</v>
      </c>
      <c r="S597" s="85"/>
      <c r="T597" s="85"/>
      <c r="U597" s="11">
        <f>COUNTIFS(Tabelle2[Function-
No.],Tabelle132[[#This Row],[FUNC.-NO]],Tabelle2[Pers-
No.],Tabelle132[[#This Row],[P-No.]])</f>
        <v>0</v>
      </c>
      <c r="V597" s="89">
        <v>39</v>
      </c>
      <c r="W597" s="11">
        <f>IF(Tabelle132[[#This Row],[WAZ2]]&gt;39,1,Tabelle132[[#This Row],[WAZ2]]/39)/IF(Tabelle132[[#This Row],[SPLIT]]="YES",2,1)</f>
        <v>0.5</v>
      </c>
      <c r="X597" s="93">
        <v>5153</v>
      </c>
      <c r="Y59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597" s="21" cm="1">
        <f t="array" ref="Z59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2576.5</v>
      </c>
      <c r="AA59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597" s="21" cm="1">
        <f t="array" ref="AB59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2576.5</v>
      </c>
      <c r="AC59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597" s="21" cm="1">
        <f t="array" ref="AD59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2576.5</v>
      </c>
      <c r="AE59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597" s="21" cm="1">
        <f t="array" ref="AF59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2576.5</v>
      </c>
      <c r="AG59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597" s="21" cm="1">
        <f t="array" ref="AH59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2576.5</v>
      </c>
      <c r="AI59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597" s="21" cm="1">
        <f t="array" ref="AJ59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2576.5</v>
      </c>
      <c r="AK59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597" s="21" cm="1">
        <f t="array" ref="AL59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2576.5</v>
      </c>
      <c r="AM59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597" s="21" cm="1">
        <f t="array" ref="AN59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2576.5</v>
      </c>
      <c r="AO59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597" s="21" cm="1">
        <f t="array" ref="AP59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2576.5</v>
      </c>
      <c r="AQ59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597" s="21" cm="1">
        <f t="array" ref="AR59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2576.5</v>
      </c>
      <c r="AS59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597" s="21" cm="1">
        <f t="array" ref="AT59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2576.5</v>
      </c>
      <c r="AU59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597" s="21" cm="1">
        <f t="array" ref="AV59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2576.5</v>
      </c>
      <c r="AW59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97" s="41">
        <f>SUMIFS(Tabelle132[[#This Row],[FTE 01]:[SAL 12]],Tabelle132[[#Headers],[FTE 01]:[SAL 12]],"*" &amp; "SAL" &amp;"*")</f>
        <v>30918</v>
      </c>
    </row>
    <row r="598" spans="1:50" ht="20.100000000000001" customHeight="1" x14ac:dyDescent="0.25">
      <c r="A598" s="61" t="s">
        <v>624</v>
      </c>
      <c r="B598" s="113" t="s">
        <v>1130</v>
      </c>
      <c r="C598" s="62" t="s">
        <v>53</v>
      </c>
      <c r="D598" s="107" t="s">
        <v>1220</v>
      </c>
      <c r="E598" s="108" t="s">
        <v>1220</v>
      </c>
      <c r="F598" s="63">
        <v>1027</v>
      </c>
      <c r="G598" s="111" t="str">
        <f>VLOOKUP(Tabelle132[[#This Row],[CC
(FIBU)]],INDEX!D:E,2,FALSE)</f>
        <v>Abteilung 44</v>
      </c>
      <c r="H598" s="117" t="s">
        <v>1324</v>
      </c>
      <c r="I598" s="64" t="s">
        <v>54</v>
      </c>
      <c r="J598" s="72">
        <v>36312</v>
      </c>
      <c r="K598" s="72"/>
      <c r="L598" s="73"/>
      <c r="M598" s="77">
        <v>2057</v>
      </c>
      <c r="N598" s="104" t="s">
        <v>1453</v>
      </c>
      <c r="O598" s="78">
        <v>36312</v>
      </c>
      <c r="P598" s="80"/>
      <c r="Q598" s="62" t="s">
        <v>55</v>
      </c>
      <c r="R598" s="5" t="str">
        <f ca="1">IF(Tabelle132[[#This Row],[STOPPED
ON]]&lt;&gt;"","STOPPED",IF(AND(Tabelle132[[#This Row],[ACT. VALID
TILL]]&lt;TODAY(),Tabelle132[[#This Row],[ACT. VALID
TILL]]&lt;&gt;""),"INACTIVE",IF(Tabelle132[[#This Row],[Employee]]="NN","RECRUITE",IF(Tabelle132[[#This Row],[ACT. VALID
FROM]]&gt;TODAY(),"INACTIVE","ACTIVE"))))</f>
        <v>ACTIVE</v>
      </c>
      <c r="S598" s="85"/>
      <c r="T598" s="85"/>
      <c r="U598" s="11">
        <f>COUNTIFS(Tabelle2[Function-
No.],Tabelle132[[#This Row],[FUNC.-NO]],Tabelle2[Pers-
No.],Tabelle132[[#This Row],[P-No.]])</f>
        <v>0</v>
      </c>
      <c r="V598" s="89">
        <v>39</v>
      </c>
      <c r="W598" s="11">
        <f>IF(Tabelle132[[#This Row],[WAZ2]]&gt;39,1,Tabelle132[[#This Row],[WAZ2]]/39)/IF(Tabelle132[[#This Row],[SPLIT]]="YES",2,1)</f>
        <v>1</v>
      </c>
      <c r="X598" s="93">
        <v>5200</v>
      </c>
      <c r="Y59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98" s="21" cm="1">
        <f t="array" ref="Z59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5200</v>
      </c>
      <c r="AA59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98" s="21" cm="1">
        <f t="array" ref="AB59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5200</v>
      </c>
      <c r="AC59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98" s="21" cm="1">
        <f t="array" ref="AD59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5200</v>
      </c>
      <c r="AE59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98" s="21" cm="1">
        <f t="array" ref="AF59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5200</v>
      </c>
      <c r="AG59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98" s="21" cm="1">
        <f t="array" ref="AH59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5200</v>
      </c>
      <c r="AI59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98" s="21" cm="1">
        <f t="array" ref="AJ59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5200</v>
      </c>
      <c r="AK59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98" s="21" cm="1">
        <f t="array" ref="AL59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5200</v>
      </c>
      <c r="AM59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98" s="21" cm="1">
        <f t="array" ref="AN59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5200</v>
      </c>
      <c r="AO59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98" s="21" cm="1">
        <f t="array" ref="AP59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5200</v>
      </c>
      <c r="AQ59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98" s="21" cm="1">
        <f t="array" ref="AR59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5200</v>
      </c>
      <c r="AS59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98" s="21" cm="1">
        <f t="array" ref="AT59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5200</v>
      </c>
      <c r="AU59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98" s="21" cm="1">
        <f t="array" ref="AV59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5200</v>
      </c>
      <c r="AW59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98" s="41">
        <f>SUMIFS(Tabelle132[[#This Row],[FTE 01]:[SAL 12]],Tabelle132[[#Headers],[FTE 01]:[SAL 12]],"*" &amp; "SAL" &amp;"*")</f>
        <v>62400</v>
      </c>
    </row>
    <row r="599" spans="1:50" ht="20.100000000000001" customHeight="1" x14ac:dyDescent="0.25">
      <c r="A599" s="61" t="s">
        <v>617</v>
      </c>
      <c r="B599" s="113" t="s">
        <v>1104</v>
      </c>
      <c r="C599" s="62" t="s">
        <v>53</v>
      </c>
      <c r="D599" s="107" t="s">
        <v>1220</v>
      </c>
      <c r="E599" s="108" t="s">
        <v>1220</v>
      </c>
      <c r="F599" s="63">
        <v>1027</v>
      </c>
      <c r="G599" s="111" t="str">
        <f>VLOOKUP(Tabelle132[[#This Row],[CC
(FIBU)]],INDEX!D:E,2,FALSE)</f>
        <v>Abteilung 44</v>
      </c>
      <c r="H599" s="117" t="s">
        <v>1298</v>
      </c>
      <c r="I599" s="64" t="s">
        <v>54</v>
      </c>
      <c r="J599" s="72">
        <v>37073</v>
      </c>
      <c r="K599" s="72"/>
      <c r="L599" s="73"/>
      <c r="M599" s="77">
        <v>2082</v>
      </c>
      <c r="N599" s="104" t="s">
        <v>1478</v>
      </c>
      <c r="O599" s="78">
        <v>37073</v>
      </c>
      <c r="P599" s="80"/>
      <c r="Q599" s="62" t="s">
        <v>55</v>
      </c>
      <c r="R599" s="5" t="str">
        <f ca="1">IF(Tabelle132[[#This Row],[STOPPED
ON]]&lt;&gt;"","STOPPED",IF(AND(Tabelle132[[#This Row],[ACT. VALID
TILL]]&lt;TODAY(),Tabelle132[[#This Row],[ACT. VALID
TILL]]&lt;&gt;""),"INACTIVE",IF(Tabelle132[[#This Row],[Employee]]="NN","RECRUITE",IF(Tabelle132[[#This Row],[ACT. VALID
FROM]]&gt;TODAY(),"INACTIVE","ACTIVE"))))</f>
        <v>ACTIVE</v>
      </c>
      <c r="S599" s="85"/>
      <c r="T599" s="85"/>
      <c r="U599" s="11">
        <f>COUNTIFS(Tabelle2[Function-
No.],Tabelle132[[#This Row],[FUNC.-NO]],Tabelle2[Pers-
No.],Tabelle132[[#This Row],[P-No.]])</f>
        <v>0</v>
      </c>
      <c r="V599" s="89">
        <v>39</v>
      </c>
      <c r="W599" s="11">
        <f>IF(Tabelle132[[#This Row],[WAZ2]]&gt;39,1,Tabelle132[[#This Row],[WAZ2]]/39)/IF(Tabelle132[[#This Row],[SPLIT]]="YES",2,1)</f>
        <v>1</v>
      </c>
      <c r="X599" s="93">
        <v>5578</v>
      </c>
      <c r="Y59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99" s="21" cm="1">
        <f t="array" ref="Z59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5578</v>
      </c>
      <c r="AA59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99" s="21" cm="1">
        <f t="array" ref="AB59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5578</v>
      </c>
      <c r="AC59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99" s="21" cm="1">
        <f t="array" ref="AD59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5578</v>
      </c>
      <c r="AE59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99" s="21" cm="1">
        <f t="array" ref="AF59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5578</v>
      </c>
      <c r="AG59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99" s="21" cm="1">
        <f t="array" ref="AH59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5578</v>
      </c>
      <c r="AI59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99" s="21" cm="1">
        <f t="array" ref="AJ59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5578</v>
      </c>
      <c r="AK59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99" s="21" cm="1">
        <f t="array" ref="AL59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5578</v>
      </c>
      <c r="AM59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99" s="21" cm="1">
        <f t="array" ref="AN59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5578</v>
      </c>
      <c r="AO59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99" s="21" cm="1">
        <f t="array" ref="AP59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5578</v>
      </c>
      <c r="AQ59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99" s="21" cm="1">
        <f t="array" ref="AR59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5578</v>
      </c>
      <c r="AS59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99" s="21" cm="1">
        <f t="array" ref="AT59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5578</v>
      </c>
      <c r="AU59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99" s="21" cm="1">
        <f t="array" ref="AV59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5578</v>
      </c>
      <c r="AW59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99" s="41">
        <f>SUMIFS(Tabelle132[[#This Row],[FTE 01]:[SAL 12]],Tabelle132[[#Headers],[FTE 01]:[SAL 12]],"*" &amp; "SAL" &amp;"*")</f>
        <v>66936</v>
      </c>
    </row>
    <row r="600" spans="1:50" ht="20.100000000000001" customHeight="1" x14ac:dyDescent="0.25">
      <c r="A600" s="61" t="s">
        <v>623</v>
      </c>
      <c r="B600" s="113" t="s">
        <v>1109</v>
      </c>
      <c r="C600" s="62" t="s">
        <v>53</v>
      </c>
      <c r="D600" s="107" t="s">
        <v>1220</v>
      </c>
      <c r="E600" s="108" t="s">
        <v>1220</v>
      </c>
      <c r="F600" s="63">
        <v>1027</v>
      </c>
      <c r="G600" s="111" t="str">
        <f>VLOOKUP(Tabelle132[[#This Row],[CC
(FIBU)]],INDEX!D:E,2,FALSE)</f>
        <v>Abteilung 44</v>
      </c>
      <c r="H600" s="117" t="s">
        <v>1324</v>
      </c>
      <c r="I600" s="64" t="s">
        <v>54</v>
      </c>
      <c r="J600" s="72">
        <v>41290</v>
      </c>
      <c r="K600" s="72"/>
      <c r="L600" s="73"/>
      <c r="M600" s="77">
        <v>2225</v>
      </c>
      <c r="N600" s="104" t="s">
        <v>1621</v>
      </c>
      <c r="O600" s="78">
        <v>41290</v>
      </c>
      <c r="P600" s="80"/>
      <c r="Q600" s="62" t="s">
        <v>55</v>
      </c>
      <c r="R600" s="5" t="str">
        <f ca="1">IF(Tabelle132[[#This Row],[STOPPED
ON]]&lt;&gt;"","STOPPED",IF(AND(Tabelle132[[#This Row],[ACT. VALID
TILL]]&lt;TODAY(),Tabelle132[[#This Row],[ACT. VALID
TILL]]&lt;&gt;""),"INACTIVE",IF(Tabelle132[[#This Row],[Employee]]="NN","RECRUITE",IF(Tabelle132[[#This Row],[ACT. VALID
FROM]]&gt;TODAY(),"INACTIVE","ACTIVE"))))</f>
        <v>ACTIVE</v>
      </c>
      <c r="S600" s="85"/>
      <c r="T600" s="85"/>
      <c r="U600" s="11">
        <f>COUNTIFS(Tabelle2[Function-
No.],Tabelle132[[#This Row],[FUNC.-NO]],Tabelle2[Pers-
No.],Tabelle132[[#This Row],[P-No.]])</f>
        <v>0</v>
      </c>
      <c r="V600" s="89">
        <v>39</v>
      </c>
      <c r="W600" s="11">
        <f>IF(Tabelle132[[#This Row],[WAZ2]]&gt;39,1,Tabelle132[[#This Row],[WAZ2]]/39)/IF(Tabelle132[[#This Row],[SPLIT]]="YES",2,1)</f>
        <v>1</v>
      </c>
      <c r="X600" s="93">
        <v>5143</v>
      </c>
      <c r="Y60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00" s="21" cm="1">
        <f t="array" ref="Z60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5143</v>
      </c>
      <c r="AA60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00" s="21" cm="1">
        <f t="array" ref="AB60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5143</v>
      </c>
      <c r="AC60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00" s="21" cm="1">
        <f t="array" ref="AD60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5143</v>
      </c>
      <c r="AE60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00" s="21" cm="1">
        <f t="array" ref="AF60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5143</v>
      </c>
      <c r="AG60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00" s="21" cm="1">
        <f t="array" ref="AH60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5143</v>
      </c>
      <c r="AI60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00" s="21" cm="1">
        <f t="array" ref="AJ60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5143</v>
      </c>
      <c r="AK60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00" s="21" cm="1">
        <f t="array" ref="AL60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5143</v>
      </c>
      <c r="AM60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00" s="21" cm="1">
        <f t="array" ref="AN60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5143</v>
      </c>
      <c r="AO60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00" s="21" cm="1">
        <f t="array" ref="AP60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5143</v>
      </c>
      <c r="AQ60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00" s="21" cm="1">
        <f t="array" ref="AR60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5143</v>
      </c>
      <c r="AS60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00" s="21" cm="1">
        <f t="array" ref="AT60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5143</v>
      </c>
      <c r="AU60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00" s="21" cm="1">
        <f t="array" ref="AV60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5143</v>
      </c>
      <c r="AW60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00" s="41">
        <f>SUMIFS(Tabelle132[[#This Row],[FTE 01]:[SAL 12]],Tabelle132[[#Headers],[FTE 01]:[SAL 12]],"*" &amp; "SAL" &amp;"*")</f>
        <v>61716</v>
      </c>
    </row>
    <row r="601" spans="1:50" ht="20.100000000000001" customHeight="1" x14ac:dyDescent="0.25">
      <c r="A601" s="61" t="s">
        <v>620</v>
      </c>
      <c r="B601" s="113" t="s">
        <v>1109</v>
      </c>
      <c r="C601" s="62" t="s">
        <v>53</v>
      </c>
      <c r="D601" s="107" t="s">
        <v>1220</v>
      </c>
      <c r="E601" s="108" t="s">
        <v>1220</v>
      </c>
      <c r="F601" s="63">
        <v>1027</v>
      </c>
      <c r="G601" s="111" t="str">
        <f>VLOOKUP(Tabelle132[[#This Row],[CC
(FIBU)]],INDEX!D:E,2,FALSE)</f>
        <v>Abteilung 44</v>
      </c>
      <c r="H601" s="117" t="s">
        <v>1324</v>
      </c>
      <c r="I601" s="64" t="s">
        <v>54</v>
      </c>
      <c r="J601" s="72">
        <v>42767</v>
      </c>
      <c r="K601" s="72">
        <v>44347</v>
      </c>
      <c r="L601" s="73"/>
      <c r="M601" s="77">
        <v>2386</v>
      </c>
      <c r="N601" s="104" t="s">
        <v>1782</v>
      </c>
      <c r="O601" s="78">
        <v>42767</v>
      </c>
      <c r="P601" s="80">
        <v>44347</v>
      </c>
      <c r="Q601" s="62" t="s">
        <v>55</v>
      </c>
      <c r="R601" s="5" t="str">
        <f ca="1">IF(Tabelle132[[#This Row],[STOPPED
ON]]&lt;&gt;"","STOPPED",IF(AND(Tabelle132[[#This Row],[ACT. VALID
TILL]]&lt;TODAY(),Tabelle132[[#This Row],[ACT. VALID
TILL]]&lt;&gt;""),"INACTIVE",IF(Tabelle132[[#This Row],[Employee]]="NN","RECRUITE",IF(Tabelle132[[#This Row],[ACT. VALID
FROM]]&gt;TODAY(),"INACTIVE","ACTIVE"))))</f>
        <v>INACTIVE</v>
      </c>
      <c r="S601" s="85"/>
      <c r="T601" s="85"/>
      <c r="U601" s="11">
        <f>COUNTIFS(Tabelle2[Function-
No.],Tabelle132[[#This Row],[FUNC.-NO]],Tabelle2[Pers-
No.],Tabelle132[[#This Row],[P-No.]])</f>
        <v>0</v>
      </c>
      <c r="V601" s="89">
        <v>39</v>
      </c>
      <c r="W601" s="11">
        <f>IF(Tabelle132[[#This Row],[WAZ2]]&gt;39,1,Tabelle132[[#This Row],[WAZ2]]/39)/IF(Tabelle132[[#This Row],[SPLIT]]="YES",2,1)</f>
        <v>1</v>
      </c>
      <c r="X601" s="93">
        <v>5499</v>
      </c>
      <c r="Y60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01" s="21" cm="1">
        <f t="array" ref="Z60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5499</v>
      </c>
      <c r="AA60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01" s="21" cm="1">
        <f t="array" ref="AB60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5499</v>
      </c>
      <c r="AC60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601" s="21" cm="1">
        <f t="array" ref="AD60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60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601" s="21" cm="1">
        <f t="array" ref="AF60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60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601" s="21" cm="1">
        <f t="array" ref="AH60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60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601" s="21" cm="1">
        <f t="array" ref="AJ60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60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601" s="21" cm="1">
        <f t="array" ref="AL60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60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601" s="21" cm="1">
        <f t="array" ref="AN60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60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601" s="21" cm="1">
        <f t="array" ref="AP60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60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601" s="21" cm="1">
        <f t="array" ref="AR60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60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601" s="21" cm="1">
        <f t="array" ref="AT60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60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601" s="21" cm="1">
        <f t="array" ref="AV60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60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01" s="41">
        <f>SUMIFS(Tabelle132[[#This Row],[FTE 01]:[SAL 12]],Tabelle132[[#Headers],[FTE 01]:[SAL 12]],"*" &amp; "SAL" &amp;"*")</f>
        <v>10998</v>
      </c>
    </row>
    <row r="602" spans="1:50" ht="20.100000000000001" customHeight="1" x14ac:dyDescent="0.25">
      <c r="A602" s="61" t="s">
        <v>622</v>
      </c>
      <c r="B602" s="113" t="s">
        <v>1109</v>
      </c>
      <c r="C602" s="62" t="s">
        <v>53</v>
      </c>
      <c r="D602" s="107" t="s">
        <v>1220</v>
      </c>
      <c r="E602" s="108" t="s">
        <v>1220</v>
      </c>
      <c r="F602" s="63">
        <v>1027</v>
      </c>
      <c r="G602" s="111" t="str">
        <f>VLOOKUP(Tabelle132[[#This Row],[CC
(FIBU)]],INDEX!D:E,2,FALSE)</f>
        <v>Abteilung 44</v>
      </c>
      <c r="H602" s="117" t="s">
        <v>1324</v>
      </c>
      <c r="I602" s="64" t="s">
        <v>54</v>
      </c>
      <c r="J602" s="72">
        <v>43282</v>
      </c>
      <c r="K602" s="72">
        <v>44408</v>
      </c>
      <c r="L602" s="73"/>
      <c r="M602" s="77">
        <v>2495</v>
      </c>
      <c r="N602" s="104" t="s">
        <v>1891</v>
      </c>
      <c r="O602" s="78">
        <v>43282</v>
      </c>
      <c r="P602" s="80">
        <v>44408</v>
      </c>
      <c r="Q602" s="62" t="s">
        <v>55</v>
      </c>
      <c r="R602" s="5" t="str">
        <f ca="1">IF(Tabelle132[[#This Row],[STOPPED
ON]]&lt;&gt;"","STOPPED",IF(AND(Tabelle132[[#This Row],[ACT. VALID
TILL]]&lt;TODAY(),Tabelle132[[#This Row],[ACT. VALID
TILL]]&lt;&gt;""),"INACTIVE",IF(Tabelle132[[#This Row],[Employee]]="NN","RECRUITE",IF(Tabelle132[[#This Row],[ACT. VALID
FROM]]&gt;TODAY(),"INACTIVE","ACTIVE"))))</f>
        <v>ACTIVE</v>
      </c>
      <c r="S602" s="85"/>
      <c r="T602" s="85"/>
      <c r="U602" s="11">
        <f>COUNTIFS(Tabelle2[Function-
No.],Tabelle132[[#This Row],[FUNC.-NO]],Tabelle2[Pers-
No.],Tabelle132[[#This Row],[P-No.]])</f>
        <v>0</v>
      </c>
      <c r="V602" s="89">
        <v>39</v>
      </c>
      <c r="W602" s="11">
        <f>IF(Tabelle132[[#This Row],[WAZ2]]&gt;39,1,Tabelle132[[#This Row],[WAZ2]]/39)/IF(Tabelle132[[#This Row],[SPLIT]]="YES",2,1)</f>
        <v>1</v>
      </c>
      <c r="X602" s="93">
        <v>5124</v>
      </c>
      <c r="Y60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02" s="21" cm="1">
        <f t="array" ref="Z60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5124</v>
      </c>
      <c r="AA60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02" s="21" cm="1">
        <f t="array" ref="AB60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5124</v>
      </c>
      <c r="AC60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02" s="21" cm="1">
        <f t="array" ref="AD60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5124</v>
      </c>
      <c r="AE60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02" s="21" cm="1">
        <f t="array" ref="AF60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5124</v>
      </c>
      <c r="AG60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602" s="21" cm="1">
        <f t="array" ref="AH60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60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602" s="21" cm="1">
        <f t="array" ref="AJ60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60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602" s="21" cm="1">
        <f t="array" ref="AL60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60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602" s="21" cm="1">
        <f t="array" ref="AN60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60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602" s="21" cm="1">
        <f t="array" ref="AP60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60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602" s="21" cm="1">
        <f t="array" ref="AR60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60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602" s="21" cm="1">
        <f t="array" ref="AT60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60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602" s="21" cm="1">
        <f t="array" ref="AV60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60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02" s="41">
        <f>SUMIFS(Tabelle132[[#This Row],[FTE 01]:[SAL 12]],Tabelle132[[#Headers],[FTE 01]:[SAL 12]],"*" &amp; "SAL" &amp;"*")</f>
        <v>20496</v>
      </c>
    </row>
    <row r="603" spans="1:50" ht="20.100000000000001" customHeight="1" x14ac:dyDescent="0.25">
      <c r="A603" s="61" t="s">
        <v>619</v>
      </c>
      <c r="B603" s="113" t="s">
        <v>1107</v>
      </c>
      <c r="C603" s="62" t="s">
        <v>53</v>
      </c>
      <c r="D603" s="107" t="s">
        <v>1220</v>
      </c>
      <c r="E603" s="108" t="s">
        <v>1220</v>
      </c>
      <c r="F603" s="63">
        <v>1027</v>
      </c>
      <c r="G603" s="111" t="str">
        <f>VLOOKUP(Tabelle132[[#This Row],[CC
(FIBU)]],INDEX!D:E,2,FALSE)</f>
        <v>Abteilung 44</v>
      </c>
      <c r="H603" s="117" t="s">
        <v>1298</v>
      </c>
      <c r="I603" s="64" t="s">
        <v>54</v>
      </c>
      <c r="J603" s="72">
        <v>44044</v>
      </c>
      <c r="K603" s="72"/>
      <c r="L603" s="73"/>
      <c r="M603" s="77">
        <v>2659</v>
      </c>
      <c r="N603" s="104" t="s">
        <v>2055</v>
      </c>
      <c r="O603" s="78">
        <v>44044</v>
      </c>
      <c r="P603" s="80"/>
      <c r="Q603" s="62" t="s">
        <v>55</v>
      </c>
      <c r="R603" s="5" t="str">
        <f ca="1">IF(Tabelle132[[#This Row],[STOPPED
ON]]&lt;&gt;"","STOPPED",IF(AND(Tabelle132[[#This Row],[ACT. VALID
TILL]]&lt;TODAY(),Tabelle132[[#This Row],[ACT. VALID
TILL]]&lt;&gt;""),"INACTIVE",IF(Tabelle132[[#This Row],[Employee]]="NN","RECRUITE",IF(Tabelle132[[#This Row],[ACT. VALID
FROM]]&gt;TODAY(),"INACTIVE","ACTIVE"))))</f>
        <v>ACTIVE</v>
      </c>
      <c r="S603" s="85"/>
      <c r="T603" s="85"/>
      <c r="U603" s="11">
        <f>COUNTIFS(Tabelle2[Function-
No.],Tabelle132[[#This Row],[FUNC.-NO]],Tabelle2[Pers-
No.],Tabelle132[[#This Row],[P-No.]])</f>
        <v>0</v>
      </c>
      <c r="V603" s="89">
        <v>39</v>
      </c>
      <c r="W603" s="11">
        <f>IF(Tabelle132[[#This Row],[WAZ2]]&gt;39,1,Tabelle132[[#This Row],[WAZ2]]/39)/IF(Tabelle132[[#This Row],[SPLIT]]="YES",2,1)</f>
        <v>1</v>
      </c>
      <c r="X603" s="93">
        <v>5708</v>
      </c>
      <c r="Y60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03" s="21" cm="1">
        <f t="array" ref="Z60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5708</v>
      </c>
      <c r="AA60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03" s="21" cm="1">
        <f t="array" ref="AB60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5708</v>
      </c>
      <c r="AC60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03" s="21" cm="1">
        <f t="array" ref="AD60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5708</v>
      </c>
      <c r="AE60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03" s="21" cm="1">
        <f t="array" ref="AF60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5708</v>
      </c>
      <c r="AG60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03" s="21" cm="1">
        <f t="array" ref="AH60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5708</v>
      </c>
      <c r="AI60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03" s="21" cm="1">
        <f t="array" ref="AJ60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5708</v>
      </c>
      <c r="AK60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03" s="21" cm="1">
        <f t="array" ref="AL60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5708</v>
      </c>
      <c r="AM60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03" s="21" cm="1">
        <f t="array" ref="AN60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5708</v>
      </c>
      <c r="AO60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03" s="21" cm="1">
        <f t="array" ref="AP60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5708</v>
      </c>
      <c r="AQ60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03" s="21" cm="1">
        <f t="array" ref="AR60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5708</v>
      </c>
      <c r="AS60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03" s="21" cm="1">
        <f t="array" ref="AT60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5708</v>
      </c>
      <c r="AU60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03" s="21" cm="1">
        <f t="array" ref="AV60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5708</v>
      </c>
      <c r="AW60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03" s="41">
        <f>SUMIFS(Tabelle132[[#This Row],[FTE 01]:[SAL 12]],Tabelle132[[#Headers],[FTE 01]:[SAL 12]],"*" &amp; "SAL" &amp;"*")</f>
        <v>68496</v>
      </c>
    </row>
    <row r="604" spans="1:50" ht="20.100000000000001" customHeight="1" x14ac:dyDescent="0.25">
      <c r="A604" s="61" t="s">
        <v>620</v>
      </c>
      <c r="B604" s="113" t="s">
        <v>1109</v>
      </c>
      <c r="C604" s="62" t="s">
        <v>53</v>
      </c>
      <c r="D604" s="107" t="s">
        <v>1220</v>
      </c>
      <c r="E604" s="108" t="s">
        <v>1220</v>
      </c>
      <c r="F604" s="63">
        <v>1027</v>
      </c>
      <c r="G604" s="111" t="str">
        <f>VLOOKUP(Tabelle132[[#This Row],[CC
(FIBU)]],INDEX!D:E,2,FALSE)</f>
        <v>Abteilung 44</v>
      </c>
      <c r="H604" s="117" t="s">
        <v>1324</v>
      </c>
      <c r="I604" s="64" t="s">
        <v>54</v>
      </c>
      <c r="J604" s="72">
        <v>44348</v>
      </c>
      <c r="K604" s="72"/>
      <c r="L604" s="73"/>
      <c r="M604" s="77">
        <v>2722</v>
      </c>
      <c r="N604" s="104" t="s">
        <v>2118</v>
      </c>
      <c r="O604" s="78">
        <v>44348</v>
      </c>
      <c r="P604" s="80"/>
      <c r="Q604" s="62" t="s">
        <v>55</v>
      </c>
      <c r="R604" s="5" t="str">
        <f ca="1">IF(Tabelle132[[#This Row],[STOPPED
ON]]&lt;&gt;"","STOPPED",IF(AND(Tabelle132[[#This Row],[ACT. VALID
TILL]]&lt;TODAY(),Tabelle132[[#This Row],[ACT. VALID
TILL]]&lt;&gt;""),"INACTIVE",IF(Tabelle132[[#This Row],[Employee]]="NN","RECRUITE",IF(Tabelle132[[#This Row],[ACT. VALID
FROM]]&gt;TODAY(),"INACTIVE","ACTIVE"))))</f>
        <v>ACTIVE</v>
      </c>
      <c r="S604" s="85"/>
      <c r="T604" s="85"/>
      <c r="U604" s="11">
        <f>COUNTIFS(Tabelle2[Function-
No.],Tabelle132[[#This Row],[FUNC.-NO]],Tabelle2[Pers-
No.],Tabelle132[[#This Row],[P-No.]])</f>
        <v>0</v>
      </c>
      <c r="V604" s="89">
        <v>39</v>
      </c>
      <c r="W604" s="11">
        <f>IF(Tabelle132[[#This Row],[WAZ2]]&gt;39,1,Tabelle132[[#This Row],[WAZ2]]/39)/IF(Tabelle132[[#This Row],[SPLIT]]="YES",2,1)</f>
        <v>1</v>
      </c>
      <c r="X604" s="93">
        <v>5158</v>
      </c>
      <c r="Y60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604" s="21" cm="1">
        <f t="array" ref="Z60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0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604" s="21" cm="1">
        <f t="array" ref="AB60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60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04" s="21" cm="1">
        <f t="array" ref="AD60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5158</v>
      </c>
      <c r="AE60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04" s="21" cm="1">
        <f t="array" ref="AF60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5158</v>
      </c>
      <c r="AG60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04" s="21" cm="1">
        <f t="array" ref="AH60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5158</v>
      </c>
      <c r="AI60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04" s="21" cm="1">
        <f t="array" ref="AJ60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5158</v>
      </c>
      <c r="AK60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04" s="21" cm="1">
        <f t="array" ref="AL60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5158</v>
      </c>
      <c r="AM60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04" s="21" cm="1">
        <f t="array" ref="AN60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5158</v>
      </c>
      <c r="AO60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04" s="21" cm="1">
        <f t="array" ref="AP60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5158</v>
      </c>
      <c r="AQ60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04" s="21" cm="1">
        <f t="array" ref="AR60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5158</v>
      </c>
      <c r="AS60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04" s="21" cm="1">
        <f t="array" ref="AT60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5158</v>
      </c>
      <c r="AU60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04" s="21" cm="1">
        <f t="array" ref="AV60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5158</v>
      </c>
      <c r="AW60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04" s="41">
        <f>SUMIFS(Tabelle132[[#This Row],[FTE 01]:[SAL 12]],Tabelle132[[#Headers],[FTE 01]:[SAL 12]],"*" &amp; "SAL" &amp;"*")</f>
        <v>51580</v>
      </c>
    </row>
    <row r="605" spans="1:50" ht="20.100000000000001" customHeight="1" x14ac:dyDescent="0.25">
      <c r="A605" s="61" t="s">
        <v>622</v>
      </c>
      <c r="B605" s="113" t="s">
        <v>1109</v>
      </c>
      <c r="C605" s="62" t="s">
        <v>53</v>
      </c>
      <c r="D605" s="107" t="s">
        <v>1220</v>
      </c>
      <c r="E605" s="108" t="s">
        <v>1220</v>
      </c>
      <c r="F605" s="63">
        <v>1027</v>
      </c>
      <c r="G605" s="111" t="str">
        <f>VLOOKUP(Tabelle132[[#This Row],[CC
(FIBU)]],INDEX!D:E,2,FALSE)</f>
        <v>Abteilung 44</v>
      </c>
      <c r="H605" s="117" t="s">
        <v>1324</v>
      </c>
      <c r="I605" s="64" t="s">
        <v>54</v>
      </c>
      <c r="J605" s="72">
        <v>44409</v>
      </c>
      <c r="K605" s="72"/>
      <c r="L605" s="73"/>
      <c r="M605" s="77" t="s">
        <v>239</v>
      </c>
      <c r="N605" s="104" t="s">
        <v>240</v>
      </c>
      <c r="O605" s="78"/>
      <c r="P605" s="80"/>
      <c r="Q605" s="62"/>
      <c r="R605" s="5" t="str">
        <f ca="1">IF(Tabelle132[[#This Row],[STOPPED
ON]]&lt;&gt;"","STOPPED",IF(AND(Tabelle132[[#This Row],[ACT. VALID
TILL]]&lt;TODAY(),Tabelle132[[#This Row],[ACT. VALID
TILL]]&lt;&gt;""),"INACTIVE",IF(Tabelle132[[#This Row],[Employee]]="NN","RECRUITE",IF(Tabelle132[[#This Row],[ACT. VALID
FROM]]&gt;TODAY(),"INACTIVE","ACTIVE"))))</f>
        <v>RECRUITE</v>
      </c>
      <c r="S605" s="85"/>
      <c r="T605" s="85"/>
      <c r="U605" s="11">
        <f>COUNTIFS(Tabelle2[Function-
No.],Tabelle132[[#This Row],[FUNC.-NO]],Tabelle2[Pers-
No.],Tabelle132[[#This Row],[P-No.]])</f>
        <v>0</v>
      </c>
      <c r="V605" s="89">
        <v>39</v>
      </c>
      <c r="W605" s="11">
        <f>IF(Tabelle132[[#This Row],[WAZ2]]&gt;39,1,Tabelle132[[#This Row],[WAZ2]]/39)/IF(Tabelle132[[#This Row],[SPLIT]]="YES",2,1)</f>
        <v>1</v>
      </c>
      <c r="X605" s="93">
        <v>5125</v>
      </c>
      <c r="Y60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605" s="21" cm="1">
        <f t="array" ref="Z60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0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605" s="21" cm="1">
        <f t="array" ref="AB60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60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605" s="21" cm="1">
        <f t="array" ref="AD60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60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605" s="21" cm="1">
        <f t="array" ref="AF60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60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05" s="21" cm="1">
        <f t="array" ref="AH60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5125</v>
      </c>
      <c r="AI60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05" s="21" cm="1">
        <f t="array" ref="AJ60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5125</v>
      </c>
      <c r="AK60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05" s="21" cm="1">
        <f t="array" ref="AL60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5125</v>
      </c>
      <c r="AM60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05" s="21" cm="1">
        <f t="array" ref="AN60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5125</v>
      </c>
      <c r="AO60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05" s="21" cm="1">
        <f t="array" ref="AP60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5125</v>
      </c>
      <c r="AQ60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05" s="21" cm="1">
        <f t="array" ref="AR60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5125</v>
      </c>
      <c r="AS60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05" s="21" cm="1">
        <f t="array" ref="AT60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5125</v>
      </c>
      <c r="AU60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05" s="21" cm="1">
        <f t="array" ref="AV60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5125</v>
      </c>
      <c r="AW60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05" s="41">
        <f>SUMIFS(Tabelle132[[#This Row],[FTE 01]:[SAL 12]],Tabelle132[[#Headers],[FTE 01]:[SAL 12]],"*" &amp; "SAL" &amp;"*")</f>
        <v>41000</v>
      </c>
    </row>
    <row r="606" spans="1:50" ht="20.100000000000001" customHeight="1" x14ac:dyDescent="0.25">
      <c r="A606" s="61" t="s">
        <v>621</v>
      </c>
      <c r="B606" s="113" t="s">
        <v>1109</v>
      </c>
      <c r="C606" s="62" t="s">
        <v>53</v>
      </c>
      <c r="D606" s="107" t="s">
        <v>1220</v>
      </c>
      <c r="E606" s="108" t="s">
        <v>1220</v>
      </c>
      <c r="F606" s="63">
        <v>1027</v>
      </c>
      <c r="G606" s="111" t="str">
        <f>VLOOKUP(Tabelle132[[#This Row],[CC
(FIBU)]],INDEX!D:E,2,FALSE)</f>
        <v>Abteilung 44</v>
      </c>
      <c r="H606" s="117" t="s">
        <v>1324</v>
      </c>
      <c r="I606" s="64" t="s">
        <v>54</v>
      </c>
      <c r="J606" s="72">
        <v>44317</v>
      </c>
      <c r="K606" s="72"/>
      <c r="L606" s="73"/>
      <c r="M606" s="77" t="s">
        <v>239</v>
      </c>
      <c r="N606" s="104" t="s">
        <v>240</v>
      </c>
      <c r="O606" s="78"/>
      <c r="P606" s="80"/>
      <c r="Q606" s="62" t="s">
        <v>55</v>
      </c>
      <c r="R606" s="5" t="str">
        <f ca="1">IF(Tabelle132[[#This Row],[STOPPED
ON]]&lt;&gt;"","STOPPED",IF(AND(Tabelle132[[#This Row],[ACT. VALID
TILL]]&lt;TODAY(),Tabelle132[[#This Row],[ACT. VALID
TILL]]&lt;&gt;""),"INACTIVE",IF(Tabelle132[[#This Row],[Employee]]="NN","RECRUITE",IF(Tabelle132[[#This Row],[ACT. VALID
FROM]]&gt;TODAY(),"INACTIVE","ACTIVE"))))</f>
        <v>RECRUITE</v>
      </c>
      <c r="S606" s="85"/>
      <c r="T606" s="85"/>
      <c r="U606" s="11">
        <f>COUNTIFS(Tabelle2[Function-
No.],Tabelle132[[#This Row],[FUNC.-NO]],Tabelle2[Pers-
No.],Tabelle132[[#This Row],[P-No.]])</f>
        <v>0</v>
      </c>
      <c r="V606" s="89">
        <v>39</v>
      </c>
      <c r="W606" s="11">
        <f>IF(Tabelle132[[#This Row],[WAZ2]]&gt;39,1,Tabelle132[[#This Row],[WAZ2]]/39)/IF(Tabelle132[[#This Row],[SPLIT]]="YES",2,1)</f>
        <v>1</v>
      </c>
      <c r="X606" s="93">
        <v>5136</v>
      </c>
      <c r="Y60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606" s="21" cm="1">
        <f t="array" ref="Z60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0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06" s="21" cm="1">
        <f t="array" ref="AB60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5136</v>
      </c>
      <c r="AC60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06" s="21" cm="1">
        <f t="array" ref="AD60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5136</v>
      </c>
      <c r="AE60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06" s="21" cm="1">
        <f t="array" ref="AF60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5136</v>
      </c>
      <c r="AG60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06" s="21" cm="1">
        <f t="array" ref="AH60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5136</v>
      </c>
      <c r="AI60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06" s="21" cm="1">
        <f t="array" ref="AJ60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5136</v>
      </c>
      <c r="AK60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06" s="21" cm="1">
        <f t="array" ref="AL60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5136</v>
      </c>
      <c r="AM60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06" s="21" cm="1">
        <f t="array" ref="AN60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5136</v>
      </c>
      <c r="AO60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06" s="21" cm="1">
        <f t="array" ref="AP60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5136</v>
      </c>
      <c r="AQ60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06" s="21" cm="1">
        <f t="array" ref="AR60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5136</v>
      </c>
      <c r="AS60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06" s="21" cm="1">
        <f t="array" ref="AT60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5136</v>
      </c>
      <c r="AU60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06" s="21" cm="1">
        <f t="array" ref="AV60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5136</v>
      </c>
      <c r="AW60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06" s="41">
        <f>SUMIFS(Tabelle132[[#This Row],[FTE 01]:[SAL 12]],Tabelle132[[#Headers],[FTE 01]:[SAL 12]],"*" &amp; "SAL" &amp;"*")</f>
        <v>56496</v>
      </c>
    </row>
    <row r="607" spans="1:50" ht="20.100000000000001" customHeight="1" x14ac:dyDescent="0.25">
      <c r="A607" s="61" t="s">
        <v>629</v>
      </c>
      <c r="B607" s="113" t="s">
        <v>963</v>
      </c>
      <c r="C607" s="62" t="s">
        <v>53</v>
      </c>
      <c r="D607" s="107" t="s">
        <v>1220</v>
      </c>
      <c r="E607" s="108" t="s">
        <v>1220</v>
      </c>
      <c r="F607" s="63">
        <v>1028</v>
      </c>
      <c r="G607" s="111" t="str">
        <f>VLOOKUP(Tabelle132[[#This Row],[CC
(FIBU)]],INDEX!D:E,2,FALSE)</f>
        <v>Abteilung 45</v>
      </c>
      <c r="H607" s="117" t="s">
        <v>1278</v>
      </c>
      <c r="I607" s="64" t="s">
        <v>54</v>
      </c>
      <c r="J607" s="72">
        <v>34165</v>
      </c>
      <c r="K607" s="72"/>
      <c r="L607" s="73"/>
      <c r="M607" s="77">
        <v>2031</v>
      </c>
      <c r="N607" s="104" t="s">
        <v>1427</v>
      </c>
      <c r="O607" s="78">
        <v>34165</v>
      </c>
      <c r="P607" s="80"/>
      <c r="Q607" s="62" t="s">
        <v>55</v>
      </c>
      <c r="R607" s="5" t="str">
        <f ca="1">IF(Tabelle132[[#This Row],[STOPPED
ON]]&lt;&gt;"","STOPPED",IF(AND(Tabelle132[[#This Row],[ACT. VALID
TILL]]&lt;TODAY(),Tabelle132[[#This Row],[ACT. VALID
TILL]]&lt;&gt;""),"INACTIVE",IF(Tabelle132[[#This Row],[Employee]]="NN","RECRUITE",IF(Tabelle132[[#This Row],[ACT. VALID
FROM]]&gt;TODAY(),"INACTIVE","ACTIVE"))))</f>
        <v>ACTIVE</v>
      </c>
      <c r="S607" s="85"/>
      <c r="T607" s="85"/>
      <c r="U607" s="11">
        <f>COUNTIFS(Tabelle2[Function-
No.],Tabelle132[[#This Row],[FUNC.-NO]],Tabelle2[Pers-
No.],Tabelle132[[#This Row],[P-No.]])</f>
        <v>1</v>
      </c>
      <c r="V607" s="89">
        <v>39</v>
      </c>
      <c r="W607" s="11">
        <f>IF(Tabelle132[[#This Row],[WAZ2]]&gt;39,1,Tabelle132[[#This Row],[WAZ2]]/39)/IF(Tabelle132[[#This Row],[SPLIT]]="YES",2,1)</f>
        <v>1</v>
      </c>
      <c r="X607" s="93">
        <v>5178</v>
      </c>
      <c r="Y607"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607" s="21" cm="1">
        <f t="array" ref="Z60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07"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607" s="21" cm="1">
        <f t="array" ref="AB60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60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07" s="21" cm="1">
        <f t="array" ref="AD60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5178</v>
      </c>
      <c r="AE60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07" s="21" cm="1">
        <f t="array" ref="AF60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5178</v>
      </c>
      <c r="AG60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07" s="21" cm="1">
        <f t="array" ref="AH60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5178</v>
      </c>
      <c r="AI60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07" s="21" cm="1">
        <f t="array" ref="AJ60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5178</v>
      </c>
      <c r="AK60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07" s="21" cm="1">
        <f t="array" ref="AL60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5178</v>
      </c>
      <c r="AM60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07" s="21" cm="1">
        <f t="array" ref="AN60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5178</v>
      </c>
      <c r="AO60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07" s="21" cm="1">
        <f t="array" ref="AP60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5178</v>
      </c>
      <c r="AQ60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07" s="21" cm="1">
        <f t="array" ref="AR60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5178</v>
      </c>
      <c r="AS60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07" s="21" cm="1">
        <f t="array" ref="AT60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5178</v>
      </c>
      <c r="AU60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07" s="21" cm="1">
        <f t="array" ref="AV60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5178</v>
      </c>
      <c r="AW60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07" s="41">
        <f>SUMIFS(Tabelle132[[#This Row],[FTE 01]:[SAL 12]],Tabelle132[[#Headers],[FTE 01]:[SAL 12]],"*" &amp; "SAL" &amp;"*")</f>
        <v>51780</v>
      </c>
    </row>
    <row r="608" spans="1:50" ht="20.100000000000001" customHeight="1" x14ac:dyDescent="0.25">
      <c r="A608" s="61" t="s">
        <v>645</v>
      </c>
      <c r="B608" s="113" t="s">
        <v>1116</v>
      </c>
      <c r="C608" s="62" t="s">
        <v>53</v>
      </c>
      <c r="D608" s="107" t="s">
        <v>1220</v>
      </c>
      <c r="E608" s="108" t="s">
        <v>1220</v>
      </c>
      <c r="F608" s="63">
        <v>1028</v>
      </c>
      <c r="G608" s="111" t="str">
        <f>VLOOKUP(Tabelle132[[#This Row],[CC
(FIBU)]],INDEX!D:E,2,FALSE)</f>
        <v>Abteilung 45</v>
      </c>
      <c r="H608" s="117" t="s">
        <v>1278</v>
      </c>
      <c r="I608" s="64" t="s">
        <v>54</v>
      </c>
      <c r="J608" s="72">
        <v>34608</v>
      </c>
      <c r="K608" s="72"/>
      <c r="L608" s="73"/>
      <c r="M608" s="77">
        <v>2035</v>
      </c>
      <c r="N608" s="104" t="s">
        <v>1431</v>
      </c>
      <c r="O608" s="78">
        <v>34608</v>
      </c>
      <c r="P608" s="80"/>
      <c r="Q608" s="62" t="s">
        <v>55</v>
      </c>
      <c r="R608" s="5" t="str">
        <f ca="1">IF(Tabelle132[[#This Row],[STOPPED
ON]]&lt;&gt;"","STOPPED",IF(AND(Tabelle132[[#This Row],[ACT. VALID
TILL]]&lt;TODAY(),Tabelle132[[#This Row],[ACT. VALID
TILL]]&lt;&gt;""),"INACTIVE",IF(Tabelle132[[#This Row],[Employee]]="NN","RECRUITE",IF(Tabelle132[[#This Row],[ACT. VALID
FROM]]&gt;TODAY(),"INACTIVE","ACTIVE"))))</f>
        <v>ACTIVE</v>
      </c>
      <c r="S608" s="85"/>
      <c r="T608" s="85"/>
      <c r="U608" s="11">
        <f>COUNTIFS(Tabelle2[Function-
No.],Tabelle132[[#This Row],[FUNC.-NO]],Tabelle2[Pers-
No.],Tabelle132[[#This Row],[P-No.]])</f>
        <v>0</v>
      </c>
      <c r="V608" s="89">
        <v>39</v>
      </c>
      <c r="W608" s="11">
        <f>IF(Tabelle132[[#This Row],[WAZ2]]&gt;39,1,Tabelle132[[#This Row],[WAZ2]]/39)/IF(Tabelle132[[#This Row],[SPLIT]]="YES",2,1)</f>
        <v>1</v>
      </c>
      <c r="X608" s="93">
        <v>5564</v>
      </c>
      <c r="Y60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08" s="21" cm="1">
        <f t="array" ref="Z60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5564</v>
      </c>
      <c r="AA60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08" s="21" cm="1">
        <f t="array" ref="AB60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5564</v>
      </c>
      <c r="AC60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08" s="21" cm="1">
        <f t="array" ref="AD60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5564</v>
      </c>
      <c r="AE60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08" s="21" cm="1">
        <f t="array" ref="AF60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5564</v>
      </c>
      <c r="AG60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08" s="21" cm="1">
        <f t="array" ref="AH60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5564</v>
      </c>
      <c r="AI60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08" s="21" cm="1">
        <f t="array" ref="AJ60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5564</v>
      </c>
      <c r="AK60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08" s="21" cm="1">
        <f t="array" ref="AL60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5564</v>
      </c>
      <c r="AM60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08" s="21" cm="1">
        <f t="array" ref="AN60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5564</v>
      </c>
      <c r="AO60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08" s="21" cm="1">
        <f t="array" ref="AP60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5564</v>
      </c>
      <c r="AQ60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08" s="21" cm="1">
        <f t="array" ref="AR60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5564</v>
      </c>
      <c r="AS60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08" s="21" cm="1">
        <f t="array" ref="AT60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5564</v>
      </c>
      <c r="AU60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08" s="21" cm="1">
        <f t="array" ref="AV60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5564</v>
      </c>
      <c r="AW60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08" s="41">
        <f>SUMIFS(Tabelle132[[#This Row],[FTE 01]:[SAL 12]],Tabelle132[[#Headers],[FTE 01]:[SAL 12]],"*" &amp; "SAL" &amp;"*")</f>
        <v>66768</v>
      </c>
    </row>
    <row r="609" spans="1:50" ht="20.100000000000001" customHeight="1" x14ac:dyDescent="0.25">
      <c r="A609" s="61" t="s">
        <v>648</v>
      </c>
      <c r="B609" s="113" t="s">
        <v>1116</v>
      </c>
      <c r="C609" s="62" t="s">
        <v>53</v>
      </c>
      <c r="D609" s="107" t="s">
        <v>1220</v>
      </c>
      <c r="E609" s="108" t="s">
        <v>1220</v>
      </c>
      <c r="F609" s="63">
        <v>1028</v>
      </c>
      <c r="G609" s="111" t="str">
        <f>VLOOKUP(Tabelle132[[#This Row],[CC
(FIBU)]],INDEX!D:E,2,FALSE)</f>
        <v>Abteilung 45</v>
      </c>
      <c r="H609" s="117" t="s">
        <v>1278</v>
      </c>
      <c r="I609" s="64" t="s">
        <v>54</v>
      </c>
      <c r="J609" s="72">
        <v>37073</v>
      </c>
      <c r="K609" s="72"/>
      <c r="L609" s="73"/>
      <c r="M609" s="77">
        <v>2080</v>
      </c>
      <c r="N609" s="104" t="s">
        <v>1476</v>
      </c>
      <c r="O609" s="78">
        <v>37073</v>
      </c>
      <c r="P609" s="80"/>
      <c r="Q609" s="62" t="s">
        <v>55</v>
      </c>
      <c r="R609" s="5" t="str">
        <f ca="1">IF(Tabelle132[[#This Row],[STOPPED
ON]]&lt;&gt;"","STOPPED",IF(AND(Tabelle132[[#This Row],[ACT. VALID
TILL]]&lt;TODAY(),Tabelle132[[#This Row],[ACT. VALID
TILL]]&lt;&gt;""),"INACTIVE",IF(Tabelle132[[#This Row],[Employee]]="NN","RECRUITE",IF(Tabelle132[[#This Row],[ACT. VALID
FROM]]&gt;TODAY(),"INACTIVE","ACTIVE"))))</f>
        <v>ACTIVE</v>
      </c>
      <c r="S609" s="85"/>
      <c r="T609" s="85"/>
      <c r="U609" s="11">
        <f>COUNTIFS(Tabelle2[Function-
No.],Tabelle132[[#This Row],[FUNC.-NO]],Tabelle2[Pers-
No.],Tabelle132[[#This Row],[P-No.]])</f>
        <v>0</v>
      </c>
      <c r="V609" s="89">
        <v>39</v>
      </c>
      <c r="W609" s="11">
        <f>IF(Tabelle132[[#This Row],[WAZ2]]&gt;39,1,Tabelle132[[#This Row],[WAZ2]]/39)/IF(Tabelle132[[#This Row],[SPLIT]]="YES",2,1)</f>
        <v>1</v>
      </c>
      <c r="X609" s="93">
        <v>5450</v>
      </c>
      <c r="Y60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09" s="21" cm="1">
        <f t="array" ref="Z60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5450</v>
      </c>
      <c r="AA60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09" s="21" cm="1">
        <f t="array" ref="AB60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5450</v>
      </c>
      <c r="AC60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09" s="21" cm="1">
        <f t="array" ref="AD60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5450</v>
      </c>
      <c r="AE60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09" s="21" cm="1">
        <f t="array" ref="AF60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5450</v>
      </c>
      <c r="AG60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09" s="21" cm="1">
        <f t="array" ref="AH60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5450</v>
      </c>
      <c r="AI60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09" s="21" cm="1">
        <f t="array" ref="AJ60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5450</v>
      </c>
      <c r="AK60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09" s="21" cm="1">
        <f t="array" ref="AL60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5450</v>
      </c>
      <c r="AM60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09" s="21" cm="1">
        <f t="array" ref="AN60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5450</v>
      </c>
      <c r="AO60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09" s="21" cm="1">
        <f t="array" ref="AP60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5450</v>
      </c>
      <c r="AQ60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09" s="21" cm="1">
        <f t="array" ref="AR60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5450</v>
      </c>
      <c r="AS60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09" s="21" cm="1">
        <f t="array" ref="AT60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5450</v>
      </c>
      <c r="AU60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09" s="21" cm="1">
        <f t="array" ref="AV60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5450</v>
      </c>
      <c r="AW60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09" s="41">
        <f>SUMIFS(Tabelle132[[#This Row],[FTE 01]:[SAL 12]],Tabelle132[[#Headers],[FTE 01]:[SAL 12]],"*" &amp; "SAL" &amp;"*")</f>
        <v>65400</v>
      </c>
    </row>
    <row r="610" spans="1:50" ht="20.100000000000001" customHeight="1" x14ac:dyDescent="0.25">
      <c r="A610" s="61" t="s">
        <v>646</v>
      </c>
      <c r="B610" s="113" t="s">
        <v>1116</v>
      </c>
      <c r="C610" s="62" t="s">
        <v>53</v>
      </c>
      <c r="D610" s="107" t="s">
        <v>1220</v>
      </c>
      <c r="E610" s="108" t="s">
        <v>1220</v>
      </c>
      <c r="F610" s="63">
        <v>1028</v>
      </c>
      <c r="G610" s="111" t="str">
        <f>VLOOKUP(Tabelle132[[#This Row],[CC
(FIBU)]],INDEX!D:E,2,FALSE)</f>
        <v>Abteilung 45</v>
      </c>
      <c r="H610" s="117" t="s">
        <v>1278</v>
      </c>
      <c r="I610" s="64" t="s">
        <v>54</v>
      </c>
      <c r="J610" s="72">
        <v>37150</v>
      </c>
      <c r="K610" s="72"/>
      <c r="L610" s="73"/>
      <c r="M610" s="77">
        <v>2085</v>
      </c>
      <c r="N610" s="104" t="s">
        <v>1481</v>
      </c>
      <c r="O610" s="78">
        <v>37150</v>
      </c>
      <c r="P610" s="80"/>
      <c r="Q610" s="62" t="s">
        <v>55</v>
      </c>
      <c r="R610" s="5" t="str">
        <f ca="1">IF(Tabelle132[[#This Row],[STOPPED
ON]]&lt;&gt;"","STOPPED",IF(AND(Tabelle132[[#This Row],[ACT. VALID
TILL]]&lt;TODAY(),Tabelle132[[#This Row],[ACT. VALID
TILL]]&lt;&gt;""),"INACTIVE",IF(Tabelle132[[#This Row],[Employee]]="NN","RECRUITE",IF(Tabelle132[[#This Row],[ACT. VALID
FROM]]&gt;TODAY(),"INACTIVE","ACTIVE"))))</f>
        <v>ACTIVE</v>
      </c>
      <c r="S610" s="85"/>
      <c r="T610" s="85"/>
      <c r="U610" s="11">
        <f>COUNTIFS(Tabelle2[Function-
No.],Tabelle132[[#This Row],[FUNC.-NO]],Tabelle2[Pers-
No.],Tabelle132[[#This Row],[P-No.]])</f>
        <v>0</v>
      </c>
      <c r="V610" s="89">
        <v>39</v>
      </c>
      <c r="W610" s="11">
        <f>IF(Tabelle132[[#This Row],[WAZ2]]&gt;39,1,Tabelle132[[#This Row],[WAZ2]]/39)/IF(Tabelle132[[#This Row],[SPLIT]]="YES",2,1)</f>
        <v>1</v>
      </c>
      <c r="X610" s="93">
        <v>5387</v>
      </c>
      <c r="Y61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10" s="21" cm="1">
        <f t="array" ref="Z61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5387</v>
      </c>
      <c r="AA61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10" s="21" cm="1">
        <f t="array" ref="AB61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5387</v>
      </c>
      <c r="AC61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10" s="21" cm="1">
        <f t="array" ref="AD61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5387</v>
      </c>
      <c r="AE61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10" s="21" cm="1">
        <f t="array" ref="AF61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5387</v>
      </c>
      <c r="AG61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10" s="21" cm="1">
        <f t="array" ref="AH61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5387</v>
      </c>
      <c r="AI61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10" s="21" cm="1">
        <f t="array" ref="AJ61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5387</v>
      </c>
      <c r="AK61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10" s="21" cm="1">
        <f t="array" ref="AL61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5387</v>
      </c>
      <c r="AM61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10" s="21" cm="1">
        <f t="array" ref="AN61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5387</v>
      </c>
      <c r="AO61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10" s="21" cm="1">
        <f t="array" ref="AP61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5387</v>
      </c>
      <c r="AQ61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10" s="21" cm="1">
        <f t="array" ref="AR61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5387</v>
      </c>
      <c r="AS61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10" s="21" cm="1">
        <f t="array" ref="AT61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5387</v>
      </c>
      <c r="AU61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10" s="21" cm="1">
        <f t="array" ref="AV61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5387</v>
      </c>
      <c r="AW61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10" s="41">
        <f>SUMIFS(Tabelle132[[#This Row],[FTE 01]:[SAL 12]],Tabelle132[[#Headers],[FTE 01]:[SAL 12]],"*" &amp; "SAL" &amp;"*")</f>
        <v>64644</v>
      </c>
    </row>
    <row r="611" spans="1:50" ht="20.100000000000001" customHeight="1" x14ac:dyDescent="0.25">
      <c r="A611" s="61" t="s">
        <v>632</v>
      </c>
      <c r="B611" s="113" t="s">
        <v>963</v>
      </c>
      <c r="C611" s="62" t="s">
        <v>53</v>
      </c>
      <c r="D611" s="107" t="s">
        <v>1220</v>
      </c>
      <c r="E611" s="108" t="s">
        <v>1220</v>
      </c>
      <c r="F611" s="63">
        <v>1028</v>
      </c>
      <c r="G611" s="111" t="str">
        <f>VLOOKUP(Tabelle132[[#This Row],[CC
(FIBU)]],INDEX!D:E,2,FALSE)</f>
        <v>Abteilung 45</v>
      </c>
      <c r="H611" s="117" t="s">
        <v>1278</v>
      </c>
      <c r="I611" s="64" t="s">
        <v>54</v>
      </c>
      <c r="J611" s="72">
        <v>37530</v>
      </c>
      <c r="K611" s="72"/>
      <c r="L611" s="73"/>
      <c r="M611" s="77">
        <v>2091</v>
      </c>
      <c r="N611" s="104" t="s">
        <v>1487</v>
      </c>
      <c r="O611" s="78">
        <v>37530</v>
      </c>
      <c r="P611" s="80"/>
      <c r="Q611" s="62" t="s">
        <v>55</v>
      </c>
      <c r="R611" s="5" t="str">
        <f ca="1">IF(Tabelle132[[#This Row],[STOPPED
ON]]&lt;&gt;"","STOPPED",IF(AND(Tabelle132[[#This Row],[ACT. VALID
TILL]]&lt;TODAY(),Tabelle132[[#This Row],[ACT. VALID
TILL]]&lt;&gt;""),"INACTIVE",IF(Tabelle132[[#This Row],[Employee]]="NN","RECRUITE",IF(Tabelle132[[#This Row],[ACT. VALID
FROM]]&gt;TODAY(),"INACTIVE","ACTIVE"))))</f>
        <v>ACTIVE</v>
      </c>
      <c r="S611" s="85"/>
      <c r="T611" s="85"/>
      <c r="U611" s="11">
        <f>COUNTIFS(Tabelle2[Function-
No.],Tabelle132[[#This Row],[FUNC.-NO]],Tabelle2[Pers-
No.],Tabelle132[[#This Row],[P-No.]])</f>
        <v>0</v>
      </c>
      <c r="V611" s="89">
        <v>39</v>
      </c>
      <c r="W611" s="11">
        <f>IF(Tabelle132[[#This Row],[WAZ2]]&gt;39,1,Tabelle132[[#This Row],[WAZ2]]/39)/IF(Tabelle132[[#This Row],[SPLIT]]="YES",2,1)</f>
        <v>1</v>
      </c>
      <c r="X611" s="93">
        <v>5347</v>
      </c>
      <c r="Y61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11" s="21" cm="1">
        <f t="array" ref="Z61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5347</v>
      </c>
      <c r="AA61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11" s="21" cm="1">
        <f t="array" ref="AB61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5347</v>
      </c>
      <c r="AC61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11" s="21" cm="1">
        <f t="array" ref="AD61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5347</v>
      </c>
      <c r="AE61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11" s="21" cm="1">
        <f t="array" ref="AF61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5347</v>
      </c>
      <c r="AG61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11" s="21" cm="1">
        <f t="array" ref="AH61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5347</v>
      </c>
      <c r="AI61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11" s="21" cm="1">
        <f t="array" ref="AJ61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5347</v>
      </c>
      <c r="AK61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11" s="21" cm="1">
        <f t="array" ref="AL61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5347</v>
      </c>
      <c r="AM61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11" s="21" cm="1">
        <f t="array" ref="AN61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5347</v>
      </c>
      <c r="AO61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11" s="21" cm="1">
        <f t="array" ref="AP61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5347</v>
      </c>
      <c r="AQ61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11" s="21" cm="1">
        <f t="array" ref="AR61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5347</v>
      </c>
      <c r="AS61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11" s="21" cm="1">
        <f t="array" ref="AT61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5347</v>
      </c>
      <c r="AU61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11" s="21" cm="1">
        <f t="array" ref="AV61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5347</v>
      </c>
      <c r="AW61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11" s="41">
        <f>SUMIFS(Tabelle132[[#This Row],[FTE 01]:[SAL 12]],Tabelle132[[#Headers],[FTE 01]:[SAL 12]],"*" &amp; "SAL" &amp;"*")</f>
        <v>64164</v>
      </c>
    </row>
    <row r="612" spans="1:50" ht="20.100000000000001" customHeight="1" x14ac:dyDescent="0.25">
      <c r="A612" s="61" t="s">
        <v>650</v>
      </c>
      <c r="B612" s="113" t="s">
        <v>1213</v>
      </c>
      <c r="C612" s="62" t="s">
        <v>53</v>
      </c>
      <c r="D612" s="107" t="s">
        <v>1220</v>
      </c>
      <c r="E612" s="108" t="s">
        <v>1220</v>
      </c>
      <c r="F612" s="63">
        <v>1028</v>
      </c>
      <c r="G612" s="111" t="str">
        <f>VLOOKUP(Tabelle132[[#This Row],[CC
(FIBU)]],INDEX!D:E,2,FALSE)</f>
        <v>Abteilung 45</v>
      </c>
      <c r="H612" s="117" t="s">
        <v>1298</v>
      </c>
      <c r="I612" s="64" t="s">
        <v>54</v>
      </c>
      <c r="J612" s="72">
        <v>38950</v>
      </c>
      <c r="K612" s="72"/>
      <c r="L612" s="73"/>
      <c r="M612" s="77">
        <v>2122</v>
      </c>
      <c r="N612" s="104" t="s">
        <v>1518</v>
      </c>
      <c r="O612" s="78">
        <v>38950</v>
      </c>
      <c r="P612" s="80"/>
      <c r="Q612" s="62" t="s">
        <v>55</v>
      </c>
      <c r="R612" s="5" t="str">
        <f ca="1">IF(Tabelle132[[#This Row],[STOPPED
ON]]&lt;&gt;"","STOPPED",IF(AND(Tabelle132[[#This Row],[ACT. VALID
TILL]]&lt;TODAY(),Tabelle132[[#This Row],[ACT. VALID
TILL]]&lt;&gt;""),"INACTIVE",IF(Tabelle132[[#This Row],[Employee]]="NN","RECRUITE",IF(Tabelle132[[#This Row],[ACT. VALID
FROM]]&gt;TODAY(),"INACTIVE","ACTIVE"))))</f>
        <v>ACTIVE</v>
      </c>
      <c r="S612" s="85"/>
      <c r="T612" s="85"/>
      <c r="U612" s="11">
        <f>COUNTIFS(Tabelle2[Function-
No.],Tabelle132[[#This Row],[FUNC.-NO]],Tabelle2[Pers-
No.],Tabelle132[[#This Row],[P-No.]])</f>
        <v>2</v>
      </c>
      <c r="V612" s="89">
        <v>39</v>
      </c>
      <c r="W612" s="11">
        <f>IF(Tabelle132[[#This Row],[WAZ2]]&gt;39,1,Tabelle132[[#This Row],[WAZ2]]/39)/IF(Tabelle132[[#This Row],[SPLIT]]="YES",2,1)</f>
        <v>1</v>
      </c>
      <c r="X612" s="93">
        <v>5293</v>
      </c>
      <c r="Y61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0.76923076923076927</v>
      </c>
      <c r="Z612" s="21" cm="1">
        <f t="array" ref="Z61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2663.7</v>
      </c>
      <c r="AA61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0.76923076923076927</v>
      </c>
      <c r="AB612" s="21" cm="1">
        <f t="array" ref="AB61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2663.7</v>
      </c>
      <c r="AC61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12" s="21" cm="1">
        <f t="array" ref="AD61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5293</v>
      </c>
      <c r="AE61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12" s="21" cm="1">
        <f t="array" ref="AF61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5293</v>
      </c>
      <c r="AG61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12" s="21" cm="1">
        <f t="array" ref="AH61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5293</v>
      </c>
      <c r="AI61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12" s="21" cm="1">
        <f t="array" ref="AJ61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5293</v>
      </c>
      <c r="AK61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12" s="21" cm="1">
        <f t="array" ref="AL61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5293</v>
      </c>
      <c r="AM61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12" s="21" cm="1">
        <f t="array" ref="AN61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5293</v>
      </c>
      <c r="AO61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12" s="21" cm="1">
        <f t="array" ref="AP61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5293</v>
      </c>
      <c r="AQ61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12" s="21" cm="1">
        <f t="array" ref="AR61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5293</v>
      </c>
      <c r="AS61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12" s="21" cm="1">
        <f t="array" ref="AT61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5293</v>
      </c>
      <c r="AU61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12" s="21" cm="1">
        <f t="array" ref="AV61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5293</v>
      </c>
      <c r="AW61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12" s="41">
        <f>SUMIFS(Tabelle132[[#This Row],[FTE 01]:[SAL 12]],Tabelle132[[#Headers],[FTE 01]:[SAL 12]],"*" &amp; "SAL" &amp;"*")</f>
        <v>58257.4</v>
      </c>
    </row>
    <row r="613" spans="1:50" ht="20.100000000000001" customHeight="1" x14ac:dyDescent="0.25">
      <c r="A613" s="61" t="s">
        <v>649</v>
      </c>
      <c r="B613" s="113" t="s">
        <v>1204</v>
      </c>
      <c r="C613" s="62" t="s">
        <v>53</v>
      </c>
      <c r="D613" s="107" t="s">
        <v>1220</v>
      </c>
      <c r="E613" s="108" t="s">
        <v>1220</v>
      </c>
      <c r="F613" s="63">
        <v>1028</v>
      </c>
      <c r="G613" s="111" t="str">
        <f>VLOOKUP(Tabelle132[[#This Row],[CC
(FIBU)]],INDEX!D:E,2,FALSE)</f>
        <v>Abteilung 45</v>
      </c>
      <c r="H613" s="117" t="s">
        <v>1298</v>
      </c>
      <c r="I613" s="64" t="s">
        <v>54</v>
      </c>
      <c r="J613" s="72">
        <v>39630</v>
      </c>
      <c r="K613" s="72"/>
      <c r="L613" s="73"/>
      <c r="M613" s="77">
        <v>2149</v>
      </c>
      <c r="N613" s="104" t="s">
        <v>1545</v>
      </c>
      <c r="O613" s="78">
        <v>39630</v>
      </c>
      <c r="P613" s="80"/>
      <c r="Q613" s="62" t="s">
        <v>55</v>
      </c>
      <c r="R613" s="5" t="str">
        <f ca="1">IF(Tabelle132[[#This Row],[STOPPED
ON]]&lt;&gt;"","STOPPED",IF(AND(Tabelle132[[#This Row],[ACT. VALID
TILL]]&lt;TODAY(),Tabelle132[[#This Row],[ACT. VALID
TILL]]&lt;&gt;""),"INACTIVE",IF(Tabelle132[[#This Row],[Employee]]="NN","RECRUITE",IF(Tabelle132[[#This Row],[ACT. VALID
FROM]]&gt;TODAY(),"INACTIVE","ACTIVE"))))</f>
        <v>ACTIVE</v>
      </c>
      <c r="S613" s="85"/>
      <c r="T613" s="85"/>
      <c r="U613" s="11">
        <f>COUNTIFS(Tabelle2[Function-
No.],Tabelle132[[#This Row],[FUNC.-NO]],Tabelle2[Pers-
No.],Tabelle132[[#This Row],[P-No.]])</f>
        <v>0</v>
      </c>
      <c r="V613" s="89">
        <v>39</v>
      </c>
      <c r="W613" s="11">
        <f>IF(Tabelle132[[#This Row],[WAZ2]]&gt;39,1,Tabelle132[[#This Row],[WAZ2]]/39)/IF(Tabelle132[[#This Row],[SPLIT]]="YES",2,1)</f>
        <v>1</v>
      </c>
      <c r="X613" s="93">
        <v>5093</v>
      </c>
      <c r="Y61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13" s="21" cm="1">
        <f t="array" ref="Z61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5093</v>
      </c>
      <c r="AA61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13" s="21" cm="1">
        <f t="array" ref="AB61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5093</v>
      </c>
      <c r="AC61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13" s="21" cm="1">
        <f t="array" ref="AD61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5093</v>
      </c>
      <c r="AE61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13" s="21" cm="1">
        <f t="array" ref="AF61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5093</v>
      </c>
      <c r="AG61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13" s="21" cm="1">
        <f t="array" ref="AH61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5093</v>
      </c>
      <c r="AI61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13" s="21" cm="1">
        <f t="array" ref="AJ61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5093</v>
      </c>
      <c r="AK61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13" s="21" cm="1">
        <f t="array" ref="AL61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5093</v>
      </c>
      <c r="AM61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13" s="21" cm="1">
        <f t="array" ref="AN61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5093</v>
      </c>
      <c r="AO61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13" s="21" cm="1">
        <f t="array" ref="AP61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5093</v>
      </c>
      <c r="AQ61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13" s="21" cm="1">
        <f t="array" ref="AR61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5093</v>
      </c>
      <c r="AS61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13" s="21" cm="1">
        <f t="array" ref="AT61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5093</v>
      </c>
      <c r="AU61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13" s="21" cm="1">
        <f t="array" ref="AV61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5093</v>
      </c>
      <c r="AW61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13" s="41">
        <f>SUMIFS(Tabelle132[[#This Row],[FTE 01]:[SAL 12]],Tabelle132[[#Headers],[FTE 01]:[SAL 12]],"*" &amp; "SAL" &amp;"*")</f>
        <v>61116</v>
      </c>
    </row>
    <row r="614" spans="1:50" ht="20.100000000000001" customHeight="1" x14ac:dyDescent="0.25">
      <c r="A614" s="61" t="s">
        <v>628</v>
      </c>
      <c r="B614" s="113" t="s">
        <v>963</v>
      </c>
      <c r="C614" s="62" t="s">
        <v>53</v>
      </c>
      <c r="D614" s="107" t="s">
        <v>1220</v>
      </c>
      <c r="E614" s="108" t="s">
        <v>1220</v>
      </c>
      <c r="F614" s="63">
        <v>1028</v>
      </c>
      <c r="G614" s="111" t="str">
        <f>VLOOKUP(Tabelle132[[#This Row],[CC
(FIBU)]],INDEX!D:E,2,FALSE)</f>
        <v>Abteilung 45</v>
      </c>
      <c r="H614" s="117" t="s">
        <v>1278</v>
      </c>
      <c r="I614" s="64" t="s">
        <v>54</v>
      </c>
      <c r="J614" s="72">
        <v>39661</v>
      </c>
      <c r="K614" s="72"/>
      <c r="L614" s="73"/>
      <c r="M614" s="77">
        <v>2150</v>
      </c>
      <c r="N614" s="104" t="s">
        <v>1546</v>
      </c>
      <c r="O614" s="78">
        <v>39661</v>
      </c>
      <c r="P614" s="80"/>
      <c r="Q614" s="62" t="s">
        <v>55</v>
      </c>
      <c r="R614" s="5" t="str">
        <f ca="1">IF(Tabelle132[[#This Row],[STOPPED
ON]]&lt;&gt;"","STOPPED",IF(AND(Tabelle132[[#This Row],[ACT. VALID
TILL]]&lt;TODAY(),Tabelle132[[#This Row],[ACT. VALID
TILL]]&lt;&gt;""),"INACTIVE",IF(Tabelle132[[#This Row],[Employee]]="NN","RECRUITE",IF(Tabelle132[[#This Row],[ACT. VALID
FROM]]&gt;TODAY(),"INACTIVE","ACTIVE"))))</f>
        <v>ACTIVE</v>
      </c>
      <c r="S614" s="85"/>
      <c r="T614" s="85"/>
      <c r="U614" s="11">
        <f>COUNTIFS(Tabelle2[Function-
No.],Tabelle132[[#This Row],[FUNC.-NO]],Tabelle2[Pers-
No.],Tabelle132[[#This Row],[P-No.]])</f>
        <v>0</v>
      </c>
      <c r="V614" s="89">
        <v>39</v>
      </c>
      <c r="W614" s="11">
        <f>IF(Tabelle132[[#This Row],[WAZ2]]&gt;39,1,Tabelle132[[#This Row],[WAZ2]]/39)/IF(Tabelle132[[#This Row],[SPLIT]]="YES",2,1)</f>
        <v>1</v>
      </c>
      <c r="X614" s="93">
        <v>5383</v>
      </c>
      <c r="Y61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14" s="21" cm="1">
        <f t="array" ref="Z61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5383</v>
      </c>
      <c r="AA61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14" s="21" cm="1">
        <f t="array" ref="AB61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5383</v>
      </c>
      <c r="AC61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14" s="21" cm="1">
        <f t="array" ref="AD61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5383</v>
      </c>
      <c r="AE61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14" s="21" cm="1">
        <f t="array" ref="AF61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5383</v>
      </c>
      <c r="AG61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14" s="21" cm="1">
        <f t="array" ref="AH61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5383</v>
      </c>
      <c r="AI61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14" s="21" cm="1">
        <f t="array" ref="AJ61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5383</v>
      </c>
      <c r="AK61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14" s="21" cm="1">
        <f t="array" ref="AL61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5383</v>
      </c>
      <c r="AM61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14" s="21" cm="1">
        <f t="array" ref="AN61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5383</v>
      </c>
      <c r="AO61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14" s="21" cm="1">
        <f t="array" ref="AP61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5383</v>
      </c>
      <c r="AQ61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14" s="21" cm="1">
        <f t="array" ref="AR61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5383</v>
      </c>
      <c r="AS61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14" s="21" cm="1">
        <f t="array" ref="AT61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5383</v>
      </c>
      <c r="AU61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14" s="21" cm="1">
        <f t="array" ref="AV61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5383</v>
      </c>
      <c r="AW61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14" s="41">
        <f>SUMIFS(Tabelle132[[#This Row],[FTE 01]:[SAL 12]],Tabelle132[[#Headers],[FTE 01]:[SAL 12]],"*" &amp; "SAL" &amp;"*")</f>
        <v>64596</v>
      </c>
    </row>
    <row r="615" spans="1:50" ht="20.100000000000001" customHeight="1" x14ac:dyDescent="0.25">
      <c r="A615" s="61" t="s">
        <v>641</v>
      </c>
      <c r="B615" s="113" t="s">
        <v>963</v>
      </c>
      <c r="C615" s="62" t="s">
        <v>53</v>
      </c>
      <c r="D615" s="107" t="s">
        <v>1220</v>
      </c>
      <c r="E615" s="108" t="s">
        <v>1220</v>
      </c>
      <c r="F615" s="63">
        <v>1028</v>
      </c>
      <c r="G615" s="111" t="str">
        <f>VLOOKUP(Tabelle132[[#This Row],[CC
(FIBU)]],INDEX!D:E,2,FALSE)</f>
        <v>Abteilung 45</v>
      </c>
      <c r="H615" s="117" t="s">
        <v>1278</v>
      </c>
      <c r="I615" s="64" t="s">
        <v>54</v>
      </c>
      <c r="J615" s="72">
        <v>40664</v>
      </c>
      <c r="K615" s="72"/>
      <c r="L615" s="73"/>
      <c r="M615" s="77">
        <v>2177</v>
      </c>
      <c r="N615" s="104" t="s">
        <v>1573</v>
      </c>
      <c r="O615" s="78">
        <v>40664</v>
      </c>
      <c r="P615" s="80"/>
      <c r="Q615" s="62" t="s">
        <v>55</v>
      </c>
      <c r="R615" s="5" t="str">
        <f ca="1">IF(Tabelle132[[#This Row],[STOPPED
ON]]&lt;&gt;"","STOPPED",IF(AND(Tabelle132[[#This Row],[ACT. VALID
TILL]]&lt;TODAY(),Tabelle132[[#This Row],[ACT. VALID
TILL]]&lt;&gt;""),"INACTIVE",IF(Tabelle132[[#This Row],[Employee]]="NN","RECRUITE",IF(Tabelle132[[#This Row],[ACT. VALID
FROM]]&gt;TODAY(),"INACTIVE","ACTIVE"))))</f>
        <v>ACTIVE</v>
      </c>
      <c r="S615" s="85"/>
      <c r="T615" s="85"/>
      <c r="U615" s="11">
        <f>COUNTIFS(Tabelle2[Function-
No.],Tabelle132[[#This Row],[FUNC.-NO]],Tabelle2[Pers-
No.],Tabelle132[[#This Row],[P-No.]])</f>
        <v>0</v>
      </c>
      <c r="V615" s="89">
        <v>39</v>
      </c>
      <c r="W615" s="11">
        <f>IF(Tabelle132[[#This Row],[WAZ2]]&gt;39,1,Tabelle132[[#This Row],[WAZ2]]/39)/IF(Tabelle132[[#This Row],[SPLIT]]="YES",2,1)</f>
        <v>1</v>
      </c>
      <c r="X615" s="93">
        <v>5185</v>
      </c>
      <c r="Y61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15" s="21" cm="1">
        <f t="array" ref="Z61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5185</v>
      </c>
      <c r="AA61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15" s="21" cm="1">
        <f t="array" ref="AB61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5185</v>
      </c>
      <c r="AC61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15" s="21" cm="1">
        <f t="array" ref="AD61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5185</v>
      </c>
      <c r="AE61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15" s="21" cm="1">
        <f t="array" ref="AF61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5185</v>
      </c>
      <c r="AG61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15" s="21" cm="1">
        <f t="array" ref="AH61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5185</v>
      </c>
      <c r="AI61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15" s="21" cm="1">
        <f t="array" ref="AJ61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5185</v>
      </c>
      <c r="AK61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15" s="21" cm="1">
        <f t="array" ref="AL61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5185</v>
      </c>
      <c r="AM61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15" s="21" cm="1">
        <f t="array" ref="AN61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5185</v>
      </c>
      <c r="AO61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15" s="21" cm="1">
        <f t="array" ref="AP61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5185</v>
      </c>
      <c r="AQ61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15" s="21" cm="1">
        <f t="array" ref="AR61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5185</v>
      </c>
      <c r="AS61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15" s="21" cm="1">
        <f t="array" ref="AT61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5185</v>
      </c>
      <c r="AU61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15" s="21" cm="1">
        <f t="array" ref="AV61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5185</v>
      </c>
      <c r="AW61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15" s="41">
        <f>SUMIFS(Tabelle132[[#This Row],[FTE 01]:[SAL 12]],Tabelle132[[#Headers],[FTE 01]:[SAL 12]],"*" &amp; "SAL" &amp;"*")</f>
        <v>62220</v>
      </c>
    </row>
    <row r="616" spans="1:50" ht="20.100000000000001" customHeight="1" x14ac:dyDescent="0.25">
      <c r="A616" s="61" t="s">
        <v>642</v>
      </c>
      <c r="B616" s="113" t="s">
        <v>963</v>
      </c>
      <c r="C616" s="62" t="s">
        <v>53</v>
      </c>
      <c r="D616" s="107" t="s">
        <v>1220</v>
      </c>
      <c r="E616" s="108" t="s">
        <v>1220</v>
      </c>
      <c r="F616" s="63">
        <v>1028</v>
      </c>
      <c r="G616" s="111" t="str">
        <f>VLOOKUP(Tabelle132[[#This Row],[CC
(FIBU)]],INDEX!D:E,2,FALSE)</f>
        <v>Abteilung 45</v>
      </c>
      <c r="H616" s="117" t="s">
        <v>1278</v>
      </c>
      <c r="I616" s="64" t="s">
        <v>54</v>
      </c>
      <c r="J616" s="72">
        <v>40756</v>
      </c>
      <c r="K616" s="72"/>
      <c r="L616" s="73"/>
      <c r="M616" s="77">
        <v>2183</v>
      </c>
      <c r="N616" s="104" t="s">
        <v>1579</v>
      </c>
      <c r="O616" s="78">
        <v>40756</v>
      </c>
      <c r="P616" s="80"/>
      <c r="Q616" s="62" t="s">
        <v>55</v>
      </c>
      <c r="R616" s="5" t="str">
        <f ca="1">IF(Tabelle132[[#This Row],[STOPPED
ON]]&lt;&gt;"","STOPPED",IF(AND(Tabelle132[[#This Row],[ACT. VALID
TILL]]&lt;TODAY(),Tabelle132[[#This Row],[ACT. VALID
TILL]]&lt;&gt;""),"INACTIVE",IF(Tabelle132[[#This Row],[Employee]]="NN","RECRUITE",IF(Tabelle132[[#This Row],[ACT. VALID
FROM]]&gt;TODAY(),"INACTIVE","ACTIVE"))))</f>
        <v>ACTIVE</v>
      </c>
      <c r="S616" s="85"/>
      <c r="T616" s="85"/>
      <c r="U616" s="11">
        <f>COUNTIFS(Tabelle2[Function-
No.],Tabelle132[[#This Row],[FUNC.-NO]],Tabelle2[Pers-
No.],Tabelle132[[#This Row],[P-No.]])</f>
        <v>0</v>
      </c>
      <c r="V616" s="89">
        <v>39</v>
      </c>
      <c r="W616" s="11">
        <f>IF(Tabelle132[[#This Row],[WAZ2]]&gt;39,1,Tabelle132[[#This Row],[WAZ2]]/39)/IF(Tabelle132[[#This Row],[SPLIT]]="YES",2,1)</f>
        <v>1</v>
      </c>
      <c r="X616" s="93">
        <v>5344</v>
      </c>
      <c r="Y61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16" s="21" cm="1">
        <f t="array" ref="Z61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5344</v>
      </c>
      <c r="AA61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16" s="21" cm="1">
        <f t="array" ref="AB61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5344</v>
      </c>
      <c r="AC61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16" s="21" cm="1">
        <f t="array" ref="AD61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5344</v>
      </c>
      <c r="AE61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16" s="21" cm="1">
        <f t="array" ref="AF61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5344</v>
      </c>
      <c r="AG61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16" s="21" cm="1">
        <f t="array" ref="AH61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5344</v>
      </c>
      <c r="AI61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16" s="21" cm="1">
        <f t="array" ref="AJ61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5344</v>
      </c>
      <c r="AK61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16" s="21" cm="1">
        <f t="array" ref="AL61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5344</v>
      </c>
      <c r="AM61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16" s="21" cm="1">
        <f t="array" ref="AN61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5344</v>
      </c>
      <c r="AO61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16" s="21" cm="1">
        <f t="array" ref="AP61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5344</v>
      </c>
      <c r="AQ61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16" s="21" cm="1">
        <f t="array" ref="AR61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5344</v>
      </c>
      <c r="AS61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16" s="21" cm="1">
        <f t="array" ref="AT61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5344</v>
      </c>
      <c r="AU61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16" s="21" cm="1">
        <f t="array" ref="AV61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5344</v>
      </c>
      <c r="AW61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16" s="41">
        <f>SUMIFS(Tabelle132[[#This Row],[FTE 01]:[SAL 12]],Tabelle132[[#Headers],[FTE 01]:[SAL 12]],"*" &amp; "SAL" &amp;"*")</f>
        <v>64128</v>
      </c>
    </row>
    <row r="617" spans="1:50" ht="20.100000000000001" customHeight="1" x14ac:dyDescent="0.25">
      <c r="A617" s="61" t="s">
        <v>630</v>
      </c>
      <c r="B617" s="113" t="s">
        <v>963</v>
      </c>
      <c r="C617" s="62" t="s">
        <v>53</v>
      </c>
      <c r="D617" s="107" t="s">
        <v>1220</v>
      </c>
      <c r="E617" s="108" t="s">
        <v>1220</v>
      </c>
      <c r="F617" s="63">
        <v>1028</v>
      </c>
      <c r="G617" s="111" t="str">
        <f>VLOOKUP(Tabelle132[[#This Row],[CC
(FIBU)]],INDEX!D:E,2,FALSE)</f>
        <v>Abteilung 45</v>
      </c>
      <c r="H617" s="117" t="s">
        <v>1278</v>
      </c>
      <c r="I617" s="64" t="s">
        <v>54</v>
      </c>
      <c r="J617" s="72">
        <v>41487</v>
      </c>
      <c r="K617" s="72"/>
      <c r="L617" s="73"/>
      <c r="M617" s="77">
        <v>2237</v>
      </c>
      <c r="N617" s="104" t="s">
        <v>1633</v>
      </c>
      <c r="O617" s="78">
        <v>41487</v>
      </c>
      <c r="P617" s="80"/>
      <c r="Q617" s="62" t="s">
        <v>55</v>
      </c>
      <c r="R617" s="5" t="str">
        <f ca="1">IF(Tabelle132[[#This Row],[STOPPED
ON]]&lt;&gt;"","STOPPED",IF(AND(Tabelle132[[#This Row],[ACT. VALID
TILL]]&lt;TODAY(),Tabelle132[[#This Row],[ACT. VALID
TILL]]&lt;&gt;""),"INACTIVE",IF(Tabelle132[[#This Row],[Employee]]="NN","RECRUITE",IF(Tabelle132[[#This Row],[ACT. VALID
FROM]]&gt;TODAY(),"INACTIVE","ACTIVE"))))</f>
        <v>ACTIVE</v>
      </c>
      <c r="S617" s="85"/>
      <c r="T617" s="85"/>
      <c r="U617" s="11">
        <f>COUNTIFS(Tabelle2[Function-
No.],Tabelle132[[#This Row],[FUNC.-NO]],Tabelle2[Pers-
No.],Tabelle132[[#This Row],[P-No.]])</f>
        <v>0</v>
      </c>
      <c r="V617" s="89">
        <v>39</v>
      </c>
      <c r="W617" s="11">
        <f>IF(Tabelle132[[#This Row],[WAZ2]]&gt;39,1,Tabelle132[[#This Row],[WAZ2]]/39)/IF(Tabelle132[[#This Row],[SPLIT]]="YES",2,1)</f>
        <v>1</v>
      </c>
      <c r="X617" s="93">
        <v>5187</v>
      </c>
      <c r="Y61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17" s="21" cm="1">
        <f t="array" ref="Z61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5187</v>
      </c>
      <c r="AA61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17" s="21" cm="1">
        <f t="array" ref="AB61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5187</v>
      </c>
      <c r="AC61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17" s="21" cm="1">
        <f t="array" ref="AD61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5187</v>
      </c>
      <c r="AE61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17" s="21" cm="1">
        <f t="array" ref="AF61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5187</v>
      </c>
      <c r="AG61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17" s="21" cm="1">
        <f t="array" ref="AH61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5187</v>
      </c>
      <c r="AI61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17" s="21" cm="1">
        <f t="array" ref="AJ61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5187</v>
      </c>
      <c r="AK61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17" s="21" cm="1">
        <f t="array" ref="AL61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5187</v>
      </c>
      <c r="AM61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17" s="21" cm="1">
        <f t="array" ref="AN61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5187</v>
      </c>
      <c r="AO61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17" s="21" cm="1">
        <f t="array" ref="AP61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5187</v>
      </c>
      <c r="AQ61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17" s="21" cm="1">
        <f t="array" ref="AR61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5187</v>
      </c>
      <c r="AS61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17" s="21" cm="1">
        <f t="array" ref="AT61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5187</v>
      </c>
      <c r="AU61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17" s="21" cm="1">
        <f t="array" ref="AV61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5187</v>
      </c>
      <c r="AW61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17" s="41">
        <f>SUMIFS(Tabelle132[[#This Row],[FTE 01]:[SAL 12]],Tabelle132[[#Headers],[FTE 01]:[SAL 12]],"*" &amp; "SAL" &amp;"*")</f>
        <v>62244</v>
      </c>
    </row>
    <row r="618" spans="1:50" ht="20.100000000000001" customHeight="1" x14ac:dyDescent="0.25">
      <c r="A618" s="61" t="s">
        <v>647</v>
      </c>
      <c r="B618" s="113" t="s">
        <v>1116</v>
      </c>
      <c r="C618" s="62" t="s">
        <v>53</v>
      </c>
      <c r="D618" s="107" t="s">
        <v>1220</v>
      </c>
      <c r="E618" s="108" t="s">
        <v>1220</v>
      </c>
      <c r="F618" s="63">
        <v>1028</v>
      </c>
      <c r="G618" s="111" t="str">
        <f>VLOOKUP(Tabelle132[[#This Row],[CC
(FIBU)]],INDEX!D:E,2,FALSE)</f>
        <v>Abteilung 45</v>
      </c>
      <c r="H618" s="117" t="s">
        <v>1278</v>
      </c>
      <c r="I618" s="64" t="s">
        <v>54</v>
      </c>
      <c r="J618" s="72">
        <v>41579</v>
      </c>
      <c r="K618" s="72"/>
      <c r="L618" s="73"/>
      <c r="M618" s="77">
        <v>2246</v>
      </c>
      <c r="N618" s="104" t="s">
        <v>1642</v>
      </c>
      <c r="O618" s="78">
        <v>41579</v>
      </c>
      <c r="P618" s="80"/>
      <c r="Q618" s="62" t="s">
        <v>55</v>
      </c>
      <c r="R618" s="5" t="str">
        <f ca="1">IF(Tabelle132[[#This Row],[STOPPED
ON]]&lt;&gt;"","STOPPED",IF(AND(Tabelle132[[#This Row],[ACT. VALID
TILL]]&lt;TODAY(),Tabelle132[[#This Row],[ACT. VALID
TILL]]&lt;&gt;""),"INACTIVE",IF(Tabelle132[[#This Row],[Employee]]="NN","RECRUITE",IF(Tabelle132[[#This Row],[ACT. VALID
FROM]]&gt;TODAY(),"INACTIVE","ACTIVE"))))</f>
        <v>ACTIVE</v>
      </c>
      <c r="S618" s="85"/>
      <c r="T618" s="85"/>
      <c r="U618" s="11">
        <f>COUNTIFS(Tabelle2[Function-
No.],Tabelle132[[#This Row],[FUNC.-NO]],Tabelle2[Pers-
No.],Tabelle132[[#This Row],[P-No.]])</f>
        <v>0</v>
      </c>
      <c r="V618" s="89">
        <v>39</v>
      </c>
      <c r="W618" s="11">
        <f>IF(Tabelle132[[#This Row],[WAZ2]]&gt;39,1,Tabelle132[[#This Row],[WAZ2]]/39)/IF(Tabelle132[[#This Row],[SPLIT]]="YES",2,1)</f>
        <v>1</v>
      </c>
      <c r="X618" s="93">
        <v>5415</v>
      </c>
      <c r="Y61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18" s="21" cm="1">
        <f t="array" ref="Z61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5415</v>
      </c>
      <c r="AA61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18" s="21" cm="1">
        <f t="array" ref="AB61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5415</v>
      </c>
      <c r="AC61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18" s="21" cm="1">
        <f t="array" ref="AD61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5415</v>
      </c>
      <c r="AE61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18" s="21" cm="1">
        <f t="array" ref="AF61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5415</v>
      </c>
      <c r="AG61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18" s="21" cm="1">
        <f t="array" ref="AH61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5415</v>
      </c>
      <c r="AI61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18" s="21" cm="1">
        <f t="array" ref="AJ61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5415</v>
      </c>
      <c r="AK61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18" s="21" cm="1">
        <f t="array" ref="AL61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5415</v>
      </c>
      <c r="AM61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18" s="21" cm="1">
        <f t="array" ref="AN61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5415</v>
      </c>
      <c r="AO61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18" s="21" cm="1">
        <f t="array" ref="AP61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5415</v>
      </c>
      <c r="AQ61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18" s="21" cm="1">
        <f t="array" ref="AR61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5415</v>
      </c>
      <c r="AS61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18" s="21" cm="1">
        <f t="array" ref="AT61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5415</v>
      </c>
      <c r="AU61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18" s="21" cm="1">
        <f t="array" ref="AV61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5415</v>
      </c>
      <c r="AW61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18" s="41">
        <f>SUMIFS(Tabelle132[[#This Row],[FTE 01]:[SAL 12]],Tabelle132[[#Headers],[FTE 01]:[SAL 12]],"*" &amp; "SAL" &amp;"*")</f>
        <v>64980</v>
      </c>
    </row>
    <row r="619" spans="1:50" ht="20.100000000000001" customHeight="1" x14ac:dyDescent="0.25">
      <c r="A619" s="61" t="s">
        <v>651</v>
      </c>
      <c r="B619" s="113" t="s">
        <v>1213</v>
      </c>
      <c r="C619" s="62" t="s">
        <v>53</v>
      </c>
      <c r="D619" s="107" t="s">
        <v>1220</v>
      </c>
      <c r="E619" s="108" t="s">
        <v>1220</v>
      </c>
      <c r="F619" s="63">
        <v>1028</v>
      </c>
      <c r="G619" s="111" t="str">
        <f>VLOOKUP(Tabelle132[[#This Row],[CC
(FIBU)]],INDEX!D:E,2,FALSE)</f>
        <v>Abteilung 45</v>
      </c>
      <c r="H619" s="117" t="s">
        <v>1278</v>
      </c>
      <c r="I619" s="64" t="s">
        <v>54</v>
      </c>
      <c r="J619" s="72">
        <v>41883</v>
      </c>
      <c r="K619" s="72">
        <v>44316</v>
      </c>
      <c r="L619" s="73"/>
      <c r="M619" s="77">
        <v>2264</v>
      </c>
      <c r="N619" s="104" t="s">
        <v>1660</v>
      </c>
      <c r="O619" s="78">
        <v>41883</v>
      </c>
      <c r="P619" s="80">
        <v>44316</v>
      </c>
      <c r="Q619" s="62" t="s">
        <v>55</v>
      </c>
      <c r="R619" s="5" t="str">
        <f ca="1">IF(Tabelle132[[#This Row],[STOPPED
ON]]&lt;&gt;"","STOPPED",IF(AND(Tabelle132[[#This Row],[ACT. VALID
TILL]]&lt;TODAY(),Tabelle132[[#This Row],[ACT. VALID
TILL]]&lt;&gt;""),"INACTIVE",IF(Tabelle132[[#This Row],[Employee]]="NN","RECRUITE",IF(Tabelle132[[#This Row],[ACT. VALID
FROM]]&gt;TODAY(),"INACTIVE","ACTIVE"))))</f>
        <v>INACTIVE</v>
      </c>
      <c r="S619" s="85"/>
      <c r="T619" s="85"/>
      <c r="U619" s="11">
        <f>COUNTIFS(Tabelle2[Function-
No.],Tabelle132[[#This Row],[FUNC.-NO]],Tabelle2[Pers-
No.],Tabelle132[[#This Row],[P-No.]])</f>
        <v>1</v>
      </c>
      <c r="V619" s="89">
        <v>31</v>
      </c>
      <c r="W619" s="11">
        <f>IF(Tabelle132[[#This Row],[WAZ2]]&gt;39,1,Tabelle132[[#This Row],[WAZ2]]/39)/IF(Tabelle132[[#This Row],[SPLIT]]="YES",2,1)</f>
        <v>0.79487179487179482</v>
      </c>
      <c r="X619" s="93">
        <v>5092</v>
      </c>
      <c r="Y619"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619" s="21" cm="1">
        <f t="array" ref="Z61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1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619" s="21" cm="1">
        <f t="array" ref="AB61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61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619" s="21" cm="1">
        <f t="array" ref="AD61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61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619" s="21" cm="1">
        <f t="array" ref="AF61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61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619" s="21" cm="1">
        <f t="array" ref="AH61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61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619" s="21" cm="1">
        <f t="array" ref="AJ61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61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619" s="21" cm="1">
        <f t="array" ref="AL61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61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619" s="21" cm="1">
        <f t="array" ref="AN61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61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619" s="21" cm="1">
        <f t="array" ref="AP61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61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619" s="21" cm="1">
        <f t="array" ref="AR61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61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619" s="21" cm="1">
        <f t="array" ref="AT61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61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619" s="21" cm="1">
        <f t="array" ref="AV61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61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19" s="41">
        <f>SUMIFS(Tabelle132[[#This Row],[FTE 01]:[SAL 12]],Tabelle132[[#Headers],[FTE 01]:[SAL 12]],"*" &amp; "SAL" &amp;"*")</f>
        <v>0</v>
      </c>
    </row>
    <row r="620" spans="1:50" ht="20.100000000000001" customHeight="1" x14ac:dyDescent="0.25">
      <c r="A620" s="61" t="s">
        <v>625</v>
      </c>
      <c r="B620" s="113" t="s">
        <v>963</v>
      </c>
      <c r="C620" s="62" t="s">
        <v>53</v>
      </c>
      <c r="D620" s="107" t="s">
        <v>1220</v>
      </c>
      <c r="E620" s="108" t="s">
        <v>1220</v>
      </c>
      <c r="F620" s="63">
        <v>1028</v>
      </c>
      <c r="G620" s="111" t="str">
        <f>VLOOKUP(Tabelle132[[#This Row],[CC
(FIBU)]],INDEX!D:E,2,FALSE)</f>
        <v>Abteilung 45</v>
      </c>
      <c r="H620" s="117" t="s">
        <v>1278</v>
      </c>
      <c r="I620" s="64" t="s">
        <v>54</v>
      </c>
      <c r="J620" s="72">
        <v>42491</v>
      </c>
      <c r="K620" s="72"/>
      <c r="L620" s="73"/>
      <c r="M620" s="77">
        <v>2342</v>
      </c>
      <c r="N620" s="104" t="s">
        <v>1738</v>
      </c>
      <c r="O620" s="78">
        <v>42491</v>
      </c>
      <c r="P620" s="80"/>
      <c r="Q620" s="62" t="s">
        <v>55</v>
      </c>
      <c r="R620" s="5" t="str">
        <f ca="1">IF(Tabelle132[[#This Row],[STOPPED
ON]]&lt;&gt;"","STOPPED",IF(AND(Tabelle132[[#This Row],[ACT. VALID
TILL]]&lt;TODAY(),Tabelle132[[#This Row],[ACT. VALID
TILL]]&lt;&gt;""),"INACTIVE",IF(Tabelle132[[#This Row],[Employee]]="NN","RECRUITE",IF(Tabelle132[[#This Row],[ACT. VALID
FROM]]&gt;TODAY(),"INACTIVE","ACTIVE"))))</f>
        <v>ACTIVE</v>
      </c>
      <c r="S620" s="85"/>
      <c r="T620" s="85"/>
      <c r="U620" s="11">
        <f>COUNTIFS(Tabelle2[Function-
No.],Tabelle132[[#This Row],[FUNC.-NO]],Tabelle2[Pers-
No.],Tabelle132[[#This Row],[P-No.]])</f>
        <v>0</v>
      </c>
      <c r="V620" s="89">
        <v>39</v>
      </c>
      <c r="W620" s="11">
        <f>IF(Tabelle132[[#This Row],[WAZ2]]&gt;39,1,Tabelle132[[#This Row],[WAZ2]]/39)/IF(Tabelle132[[#This Row],[SPLIT]]="YES",2,1)</f>
        <v>1</v>
      </c>
      <c r="X620" s="93">
        <v>5264</v>
      </c>
      <c r="Y62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20" s="21" cm="1">
        <f t="array" ref="Z62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5264</v>
      </c>
      <c r="AA62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20" s="21" cm="1">
        <f t="array" ref="AB62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5264</v>
      </c>
      <c r="AC62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20" s="21" cm="1">
        <f t="array" ref="AD62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5264</v>
      </c>
      <c r="AE62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20" s="21" cm="1">
        <f t="array" ref="AF62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5264</v>
      </c>
      <c r="AG62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20" s="21" cm="1">
        <f t="array" ref="AH62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5264</v>
      </c>
      <c r="AI62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20" s="21" cm="1">
        <f t="array" ref="AJ62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5264</v>
      </c>
      <c r="AK62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20" s="21" cm="1">
        <f t="array" ref="AL62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5264</v>
      </c>
      <c r="AM62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20" s="21" cm="1">
        <f t="array" ref="AN62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5264</v>
      </c>
      <c r="AO62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20" s="21" cm="1">
        <f t="array" ref="AP62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5264</v>
      </c>
      <c r="AQ62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20" s="21" cm="1">
        <f t="array" ref="AR62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5264</v>
      </c>
      <c r="AS62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20" s="21" cm="1">
        <f t="array" ref="AT62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5264</v>
      </c>
      <c r="AU62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20" s="21" cm="1">
        <f t="array" ref="AV62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5264</v>
      </c>
      <c r="AW62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20" s="41">
        <f>SUMIFS(Tabelle132[[#This Row],[FTE 01]:[SAL 12]],Tabelle132[[#Headers],[FTE 01]:[SAL 12]],"*" &amp; "SAL" &amp;"*")</f>
        <v>63168</v>
      </c>
    </row>
    <row r="621" spans="1:50" ht="20.100000000000001" customHeight="1" x14ac:dyDescent="0.25">
      <c r="A621" s="61" t="s">
        <v>627</v>
      </c>
      <c r="B621" s="113" t="s">
        <v>963</v>
      </c>
      <c r="C621" s="62" t="s">
        <v>53</v>
      </c>
      <c r="D621" s="107" t="s">
        <v>1220</v>
      </c>
      <c r="E621" s="108" t="s">
        <v>1220</v>
      </c>
      <c r="F621" s="63">
        <v>1028</v>
      </c>
      <c r="G621" s="111" t="str">
        <f>VLOOKUP(Tabelle132[[#This Row],[CC
(FIBU)]],INDEX!D:E,2,FALSE)</f>
        <v>Abteilung 45</v>
      </c>
      <c r="H621" s="117" t="s">
        <v>1278</v>
      </c>
      <c r="I621" s="64" t="s">
        <v>54</v>
      </c>
      <c r="J621" s="72">
        <v>42522</v>
      </c>
      <c r="K621" s="72"/>
      <c r="L621" s="73"/>
      <c r="M621" s="77">
        <v>2348</v>
      </c>
      <c r="N621" s="104" t="s">
        <v>1744</v>
      </c>
      <c r="O621" s="78">
        <v>42522</v>
      </c>
      <c r="P621" s="80"/>
      <c r="Q621" s="62" t="s">
        <v>55</v>
      </c>
      <c r="R621" s="5" t="str">
        <f ca="1">IF(Tabelle132[[#This Row],[STOPPED
ON]]&lt;&gt;"","STOPPED",IF(AND(Tabelle132[[#This Row],[ACT. VALID
TILL]]&lt;TODAY(),Tabelle132[[#This Row],[ACT. VALID
TILL]]&lt;&gt;""),"INACTIVE",IF(Tabelle132[[#This Row],[Employee]]="NN","RECRUITE",IF(Tabelle132[[#This Row],[ACT. VALID
FROM]]&gt;TODAY(),"INACTIVE","ACTIVE"))))</f>
        <v>ACTIVE</v>
      </c>
      <c r="S621" s="85"/>
      <c r="T621" s="85"/>
      <c r="U621" s="11">
        <f>COUNTIFS(Tabelle2[Function-
No.],Tabelle132[[#This Row],[FUNC.-NO]],Tabelle2[Pers-
No.],Tabelle132[[#This Row],[P-No.]])</f>
        <v>0</v>
      </c>
      <c r="V621" s="89">
        <v>39</v>
      </c>
      <c r="W621" s="11">
        <f>IF(Tabelle132[[#This Row],[WAZ2]]&gt;39,1,Tabelle132[[#This Row],[WAZ2]]/39)/IF(Tabelle132[[#This Row],[SPLIT]]="YES",2,1)</f>
        <v>1</v>
      </c>
      <c r="X621" s="93">
        <v>5343</v>
      </c>
      <c r="Y62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21" s="21" cm="1">
        <f t="array" ref="Z62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5343</v>
      </c>
      <c r="AA62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21" s="21" cm="1">
        <f t="array" ref="AB62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5343</v>
      </c>
      <c r="AC62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21" s="21" cm="1">
        <f t="array" ref="AD62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5343</v>
      </c>
      <c r="AE62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21" s="21" cm="1">
        <f t="array" ref="AF62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5343</v>
      </c>
      <c r="AG62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21" s="21" cm="1">
        <f t="array" ref="AH62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5343</v>
      </c>
      <c r="AI62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21" s="21" cm="1">
        <f t="array" ref="AJ62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5343</v>
      </c>
      <c r="AK62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21" s="21" cm="1">
        <f t="array" ref="AL62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5343</v>
      </c>
      <c r="AM62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21" s="21" cm="1">
        <f t="array" ref="AN62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5343</v>
      </c>
      <c r="AO62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21" s="21" cm="1">
        <f t="array" ref="AP62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5343</v>
      </c>
      <c r="AQ62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21" s="21" cm="1">
        <f t="array" ref="AR62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5343</v>
      </c>
      <c r="AS62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21" s="21" cm="1">
        <f t="array" ref="AT62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5343</v>
      </c>
      <c r="AU62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21" s="21" cm="1">
        <f t="array" ref="AV62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5343</v>
      </c>
      <c r="AW62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21" s="41">
        <f>SUMIFS(Tabelle132[[#This Row],[FTE 01]:[SAL 12]],Tabelle132[[#Headers],[FTE 01]:[SAL 12]],"*" &amp; "SAL" &amp;"*")</f>
        <v>64116</v>
      </c>
    </row>
    <row r="622" spans="1:50" ht="20.100000000000001" customHeight="1" x14ac:dyDescent="0.25">
      <c r="A622" s="61" t="s">
        <v>634</v>
      </c>
      <c r="B622" s="113" t="s">
        <v>963</v>
      </c>
      <c r="C622" s="62" t="s">
        <v>53</v>
      </c>
      <c r="D622" s="107" t="s">
        <v>1220</v>
      </c>
      <c r="E622" s="108" t="s">
        <v>1220</v>
      </c>
      <c r="F622" s="63">
        <v>1028</v>
      </c>
      <c r="G622" s="111" t="str">
        <f>VLOOKUP(Tabelle132[[#This Row],[CC
(FIBU)]],INDEX!D:E,2,FALSE)</f>
        <v>Abteilung 45</v>
      </c>
      <c r="H622" s="117" t="s">
        <v>1278</v>
      </c>
      <c r="I622" s="64" t="s">
        <v>54</v>
      </c>
      <c r="J622" s="72">
        <v>42597</v>
      </c>
      <c r="K622" s="72"/>
      <c r="L622" s="73"/>
      <c r="M622" s="77">
        <v>2362</v>
      </c>
      <c r="N622" s="104" t="s">
        <v>1758</v>
      </c>
      <c r="O622" s="78">
        <v>42597</v>
      </c>
      <c r="P622" s="80"/>
      <c r="Q622" s="62" t="s">
        <v>55</v>
      </c>
      <c r="R622" s="5" t="str">
        <f ca="1">IF(Tabelle132[[#This Row],[STOPPED
ON]]&lt;&gt;"","STOPPED",IF(AND(Tabelle132[[#This Row],[ACT. VALID
TILL]]&lt;TODAY(),Tabelle132[[#This Row],[ACT. VALID
TILL]]&lt;&gt;""),"INACTIVE",IF(Tabelle132[[#This Row],[Employee]]="NN","RECRUITE",IF(Tabelle132[[#This Row],[ACT. VALID
FROM]]&gt;TODAY(),"INACTIVE","ACTIVE"))))</f>
        <v>ACTIVE</v>
      </c>
      <c r="S622" s="85"/>
      <c r="T622" s="85"/>
      <c r="U622" s="11">
        <f>COUNTIFS(Tabelle2[Function-
No.],Tabelle132[[#This Row],[FUNC.-NO]],Tabelle2[Pers-
No.],Tabelle132[[#This Row],[P-No.]])</f>
        <v>0</v>
      </c>
      <c r="V622" s="89">
        <v>39</v>
      </c>
      <c r="W622" s="11">
        <f>IF(Tabelle132[[#This Row],[WAZ2]]&gt;39,1,Tabelle132[[#This Row],[WAZ2]]/39)/IF(Tabelle132[[#This Row],[SPLIT]]="YES",2,1)</f>
        <v>1</v>
      </c>
      <c r="X622" s="93">
        <v>5118</v>
      </c>
      <c r="Y62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22" s="21" cm="1">
        <f t="array" ref="Z62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5118</v>
      </c>
      <c r="AA62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22" s="21" cm="1">
        <f t="array" ref="AB62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5118</v>
      </c>
      <c r="AC62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22" s="21" cm="1">
        <f t="array" ref="AD62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5118</v>
      </c>
      <c r="AE62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22" s="21" cm="1">
        <f t="array" ref="AF62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5118</v>
      </c>
      <c r="AG62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22" s="21" cm="1">
        <f t="array" ref="AH62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5118</v>
      </c>
      <c r="AI62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22" s="21" cm="1">
        <f t="array" ref="AJ62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5118</v>
      </c>
      <c r="AK62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22" s="21" cm="1">
        <f t="array" ref="AL62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5118</v>
      </c>
      <c r="AM62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22" s="21" cm="1">
        <f t="array" ref="AN62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5118</v>
      </c>
      <c r="AO62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22" s="21" cm="1">
        <f t="array" ref="AP62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5118</v>
      </c>
      <c r="AQ62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22" s="21" cm="1">
        <f t="array" ref="AR62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5118</v>
      </c>
      <c r="AS62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22" s="21" cm="1">
        <f t="array" ref="AT62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5118</v>
      </c>
      <c r="AU62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22" s="21" cm="1">
        <f t="array" ref="AV62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5118</v>
      </c>
      <c r="AW62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22" s="41">
        <f>SUMIFS(Tabelle132[[#This Row],[FTE 01]:[SAL 12]],Tabelle132[[#Headers],[FTE 01]:[SAL 12]],"*" &amp; "SAL" &amp;"*")</f>
        <v>61416</v>
      </c>
    </row>
    <row r="623" spans="1:50" ht="20.100000000000001" customHeight="1" x14ac:dyDescent="0.25">
      <c r="A623" s="61" t="s">
        <v>636</v>
      </c>
      <c r="B623" s="113" t="s">
        <v>963</v>
      </c>
      <c r="C623" s="62" t="s">
        <v>53</v>
      </c>
      <c r="D623" s="107" t="s">
        <v>1220</v>
      </c>
      <c r="E623" s="108" t="s">
        <v>1220</v>
      </c>
      <c r="F623" s="63">
        <v>1028</v>
      </c>
      <c r="G623" s="111" t="str">
        <f>VLOOKUP(Tabelle132[[#This Row],[CC
(FIBU)]],INDEX!D:E,2,FALSE)</f>
        <v>Abteilung 45</v>
      </c>
      <c r="H623" s="117" t="s">
        <v>1278</v>
      </c>
      <c r="I623" s="64" t="s">
        <v>54</v>
      </c>
      <c r="J623" s="72">
        <v>42979</v>
      </c>
      <c r="K623" s="72"/>
      <c r="L623" s="73"/>
      <c r="M623" s="77">
        <v>2415</v>
      </c>
      <c r="N623" s="104" t="s">
        <v>1811</v>
      </c>
      <c r="O623" s="78">
        <v>42979</v>
      </c>
      <c r="P623" s="80"/>
      <c r="Q623" s="62" t="s">
        <v>55</v>
      </c>
      <c r="R623" s="5" t="str">
        <f ca="1">IF(Tabelle132[[#This Row],[STOPPED
ON]]&lt;&gt;"","STOPPED",IF(AND(Tabelle132[[#This Row],[ACT. VALID
TILL]]&lt;TODAY(),Tabelle132[[#This Row],[ACT. VALID
TILL]]&lt;&gt;""),"INACTIVE",IF(Tabelle132[[#This Row],[Employee]]="NN","RECRUITE",IF(Tabelle132[[#This Row],[ACT. VALID
FROM]]&gt;TODAY(),"INACTIVE","ACTIVE"))))</f>
        <v>ACTIVE</v>
      </c>
      <c r="S623" s="85"/>
      <c r="T623" s="85"/>
      <c r="U623" s="11">
        <f>COUNTIFS(Tabelle2[Function-
No.],Tabelle132[[#This Row],[FUNC.-NO]],Tabelle2[Pers-
No.],Tabelle132[[#This Row],[P-No.]])</f>
        <v>0</v>
      </c>
      <c r="V623" s="89">
        <v>39</v>
      </c>
      <c r="W623" s="11">
        <f>IF(Tabelle132[[#This Row],[WAZ2]]&gt;39,1,Tabelle132[[#This Row],[WAZ2]]/39)/IF(Tabelle132[[#This Row],[SPLIT]]="YES",2,1)</f>
        <v>1</v>
      </c>
      <c r="X623" s="93">
        <v>5275</v>
      </c>
      <c r="Y62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23" s="21" cm="1">
        <f t="array" ref="Z62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5275</v>
      </c>
      <c r="AA62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23" s="21" cm="1">
        <f t="array" ref="AB62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5275</v>
      </c>
      <c r="AC62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23" s="21" cm="1">
        <f t="array" ref="AD62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5275</v>
      </c>
      <c r="AE62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23" s="21" cm="1">
        <f t="array" ref="AF62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5275</v>
      </c>
      <c r="AG62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23" s="21" cm="1">
        <f t="array" ref="AH62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5275</v>
      </c>
      <c r="AI62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23" s="21" cm="1">
        <f t="array" ref="AJ62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5275</v>
      </c>
      <c r="AK62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23" s="21" cm="1">
        <f t="array" ref="AL62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5275</v>
      </c>
      <c r="AM62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23" s="21" cm="1">
        <f t="array" ref="AN62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5275</v>
      </c>
      <c r="AO62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23" s="21" cm="1">
        <f t="array" ref="AP62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5275</v>
      </c>
      <c r="AQ62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23" s="21" cm="1">
        <f t="array" ref="AR62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5275</v>
      </c>
      <c r="AS62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23" s="21" cm="1">
        <f t="array" ref="AT62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5275</v>
      </c>
      <c r="AU62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23" s="21" cm="1">
        <f t="array" ref="AV62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5275</v>
      </c>
      <c r="AW62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23" s="41">
        <f>SUMIFS(Tabelle132[[#This Row],[FTE 01]:[SAL 12]],Tabelle132[[#Headers],[FTE 01]:[SAL 12]],"*" &amp; "SAL" &amp;"*")</f>
        <v>63300</v>
      </c>
    </row>
    <row r="624" spans="1:50" ht="20.100000000000001" customHeight="1" x14ac:dyDescent="0.25">
      <c r="A624" s="61" t="s">
        <v>639</v>
      </c>
      <c r="B624" s="113" t="s">
        <v>963</v>
      </c>
      <c r="C624" s="62" t="s">
        <v>53</v>
      </c>
      <c r="D624" s="107" t="s">
        <v>1220</v>
      </c>
      <c r="E624" s="108" t="s">
        <v>1220</v>
      </c>
      <c r="F624" s="63">
        <v>1028</v>
      </c>
      <c r="G624" s="111" t="str">
        <f>VLOOKUP(Tabelle132[[#This Row],[CC
(FIBU)]],INDEX!D:E,2,FALSE)</f>
        <v>Abteilung 45</v>
      </c>
      <c r="H624" s="117" t="s">
        <v>1278</v>
      </c>
      <c r="I624" s="64" t="s">
        <v>54</v>
      </c>
      <c r="J624" s="72">
        <v>43101</v>
      </c>
      <c r="K624" s="72"/>
      <c r="L624" s="73"/>
      <c r="M624" s="77">
        <v>2434</v>
      </c>
      <c r="N624" s="104" t="s">
        <v>1830</v>
      </c>
      <c r="O624" s="78">
        <v>43101</v>
      </c>
      <c r="P624" s="80"/>
      <c r="Q624" s="62" t="s">
        <v>55</v>
      </c>
      <c r="R624" s="5" t="str">
        <f ca="1">IF(Tabelle132[[#This Row],[STOPPED
ON]]&lt;&gt;"","STOPPED",IF(AND(Tabelle132[[#This Row],[ACT. VALID
TILL]]&lt;TODAY(),Tabelle132[[#This Row],[ACT. VALID
TILL]]&lt;&gt;""),"INACTIVE",IF(Tabelle132[[#This Row],[Employee]]="NN","RECRUITE",IF(Tabelle132[[#This Row],[ACT. VALID
FROM]]&gt;TODAY(),"INACTIVE","ACTIVE"))))</f>
        <v>ACTIVE</v>
      </c>
      <c r="S624" s="85"/>
      <c r="T624" s="85"/>
      <c r="U624" s="11">
        <f>COUNTIFS(Tabelle2[Function-
No.],Tabelle132[[#This Row],[FUNC.-NO]],Tabelle2[Pers-
No.],Tabelle132[[#This Row],[P-No.]])</f>
        <v>0</v>
      </c>
      <c r="V624" s="89">
        <v>39</v>
      </c>
      <c r="W624" s="11">
        <f>IF(Tabelle132[[#This Row],[WAZ2]]&gt;39,1,Tabelle132[[#This Row],[WAZ2]]/39)/IF(Tabelle132[[#This Row],[SPLIT]]="YES",2,1)</f>
        <v>1</v>
      </c>
      <c r="X624" s="93">
        <v>5291</v>
      </c>
      <c r="Y62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24" s="21" cm="1">
        <f t="array" ref="Z62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5291</v>
      </c>
      <c r="AA62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24" s="21" cm="1">
        <f t="array" ref="AB62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5291</v>
      </c>
      <c r="AC62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24" s="21" cm="1">
        <f t="array" ref="AD62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5291</v>
      </c>
      <c r="AE62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24" s="21" cm="1">
        <f t="array" ref="AF62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5291</v>
      </c>
      <c r="AG62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24" s="21" cm="1">
        <f t="array" ref="AH62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5291</v>
      </c>
      <c r="AI62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24" s="21" cm="1">
        <f t="array" ref="AJ62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5291</v>
      </c>
      <c r="AK62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24" s="21" cm="1">
        <f t="array" ref="AL62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5291</v>
      </c>
      <c r="AM62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24" s="21" cm="1">
        <f t="array" ref="AN62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5291</v>
      </c>
      <c r="AO62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24" s="21" cm="1">
        <f t="array" ref="AP62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5291</v>
      </c>
      <c r="AQ62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24" s="21" cm="1">
        <f t="array" ref="AR62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5291</v>
      </c>
      <c r="AS62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24" s="21" cm="1">
        <f t="array" ref="AT62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5291</v>
      </c>
      <c r="AU62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24" s="21" cm="1">
        <f t="array" ref="AV62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5291</v>
      </c>
      <c r="AW62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24" s="41">
        <f>SUMIFS(Tabelle132[[#This Row],[FTE 01]:[SAL 12]],Tabelle132[[#Headers],[FTE 01]:[SAL 12]],"*" &amp; "SAL" &amp;"*")</f>
        <v>63492</v>
      </c>
    </row>
    <row r="625" spans="1:50" ht="20.100000000000001" customHeight="1" x14ac:dyDescent="0.25">
      <c r="A625" s="61" t="s">
        <v>635</v>
      </c>
      <c r="B625" s="113" t="s">
        <v>963</v>
      </c>
      <c r="C625" s="62" t="s">
        <v>53</v>
      </c>
      <c r="D625" s="107" t="s">
        <v>1220</v>
      </c>
      <c r="E625" s="108" t="s">
        <v>1220</v>
      </c>
      <c r="F625" s="63">
        <v>1028</v>
      </c>
      <c r="G625" s="111" t="str">
        <f>VLOOKUP(Tabelle132[[#This Row],[CC
(FIBU)]],INDEX!D:E,2,FALSE)</f>
        <v>Abteilung 45</v>
      </c>
      <c r="H625" s="117" t="s">
        <v>1278</v>
      </c>
      <c r="I625" s="64" t="s">
        <v>54</v>
      </c>
      <c r="J625" s="72">
        <v>43132</v>
      </c>
      <c r="K625" s="72"/>
      <c r="L625" s="73"/>
      <c r="M625" s="77">
        <v>2446</v>
      </c>
      <c r="N625" s="104" t="s">
        <v>1842</v>
      </c>
      <c r="O625" s="78">
        <v>43132</v>
      </c>
      <c r="P625" s="80"/>
      <c r="Q625" s="62" t="s">
        <v>55</v>
      </c>
      <c r="R625" s="5" t="str">
        <f ca="1">IF(Tabelle132[[#This Row],[STOPPED
ON]]&lt;&gt;"","STOPPED",IF(AND(Tabelle132[[#This Row],[ACT. VALID
TILL]]&lt;TODAY(),Tabelle132[[#This Row],[ACT. VALID
TILL]]&lt;&gt;""),"INACTIVE",IF(Tabelle132[[#This Row],[Employee]]="NN","RECRUITE",IF(Tabelle132[[#This Row],[ACT. VALID
FROM]]&gt;TODAY(),"INACTIVE","ACTIVE"))))</f>
        <v>ACTIVE</v>
      </c>
      <c r="S625" s="85"/>
      <c r="T625" s="85"/>
      <c r="U625" s="11">
        <f>COUNTIFS(Tabelle2[Function-
No.],Tabelle132[[#This Row],[FUNC.-NO]],Tabelle2[Pers-
No.],Tabelle132[[#This Row],[P-No.]])</f>
        <v>0</v>
      </c>
      <c r="V625" s="89">
        <v>39</v>
      </c>
      <c r="W625" s="11">
        <f>IF(Tabelle132[[#This Row],[WAZ2]]&gt;39,1,Tabelle132[[#This Row],[WAZ2]]/39)/IF(Tabelle132[[#This Row],[SPLIT]]="YES",2,1)</f>
        <v>1</v>
      </c>
      <c r="X625" s="93">
        <v>5320</v>
      </c>
      <c r="Y62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25" s="21" cm="1">
        <f t="array" ref="Z62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5320</v>
      </c>
      <c r="AA62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25" s="21" cm="1">
        <f t="array" ref="AB62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5320</v>
      </c>
      <c r="AC62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25" s="21" cm="1">
        <f t="array" ref="AD62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5320</v>
      </c>
      <c r="AE62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25" s="21" cm="1">
        <f t="array" ref="AF62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5320</v>
      </c>
      <c r="AG62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25" s="21" cm="1">
        <f t="array" ref="AH62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5320</v>
      </c>
      <c r="AI62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25" s="21" cm="1">
        <f t="array" ref="AJ62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5320</v>
      </c>
      <c r="AK62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25" s="21" cm="1">
        <f t="array" ref="AL62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5320</v>
      </c>
      <c r="AM62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25" s="21" cm="1">
        <f t="array" ref="AN62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5320</v>
      </c>
      <c r="AO62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25" s="21" cm="1">
        <f t="array" ref="AP62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5320</v>
      </c>
      <c r="AQ62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25" s="21" cm="1">
        <f t="array" ref="AR62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5320</v>
      </c>
      <c r="AS62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25" s="21" cm="1">
        <f t="array" ref="AT62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5320</v>
      </c>
      <c r="AU62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25" s="21" cm="1">
        <f t="array" ref="AV62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5320</v>
      </c>
      <c r="AW62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25" s="41">
        <f>SUMIFS(Tabelle132[[#This Row],[FTE 01]:[SAL 12]],Tabelle132[[#Headers],[FTE 01]:[SAL 12]],"*" &amp; "SAL" &amp;"*")</f>
        <v>63840</v>
      </c>
    </row>
    <row r="626" spans="1:50" ht="20.100000000000001" customHeight="1" x14ac:dyDescent="0.25">
      <c r="A626" s="61" t="s">
        <v>640</v>
      </c>
      <c r="B626" s="113" t="s">
        <v>963</v>
      </c>
      <c r="C626" s="62" t="s">
        <v>53</v>
      </c>
      <c r="D626" s="107" t="s">
        <v>1220</v>
      </c>
      <c r="E626" s="108" t="s">
        <v>1220</v>
      </c>
      <c r="F626" s="63">
        <v>1028</v>
      </c>
      <c r="G626" s="111" t="str">
        <f>VLOOKUP(Tabelle132[[#This Row],[CC
(FIBU)]],INDEX!D:E,2,FALSE)</f>
        <v>Abteilung 45</v>
      </c>
      <c r="H626" s="117" t="s">
        <v>1278</v>
      </c>
      <c r="I626" s="64" t="s">
        <v>54</v>
      </c>
      <c r="J626" s="72">
        <v>43132</v>
      </c>
      <c r="K626" s="72"/>
      <c r="L626" s="73"/>
      <c r="M626" s="77">
        <v>2447</v>
      </c>
      <c r="N626" s="104" t="s">
        <v>1843</v>
      </c>
      <c r="O626" s="78">
        <v>43132</v>
      </c>
      <c r="P626" s="80"/>
      <c r="Q626" s="62" t="s">
        <v>55</v>
      </c>
      <c r="R626" s="5" t="str">
        <f ca="1">IF(Tabelle132[[#This Row],[STOPPED
ON]]&lt;&gt;"","STOPPED",IF(AND(Tabelle132[[#This Row],[ACT. VALID
TILL]]&lt;TODAY(),Tabelle132[[#This Row],[ACT. VALID
TILL]]&lt;&gt;""),"INACTIVE",IF(Tabelle132[[#This Row],[Employee]]="NN","RECRUITE",IF(Tabelle132[[#This Row],[ACT. VALID
FROM]]&gt;TODAY(),"INACTIVE","ACTIVE"))))</f>
        <v>ACTIVE</v>
      </c>
      <c r="S626" s="85"/>
      <c r="T626" s="85"/>
      <c r="U626" s="11">
        <f>COUNTIFS(Tabelle2[Function-
No.],Tabelle132[[#This Row],[FUNC.-NO]],Tabelle2[Pers-
No.],Tabelle132[[#This Row],[P-No.]])</f>
        <v>0</v>
      </c>
      <c r="V626" s="89">
        <v>39</v>
      </c>
      <c r="W626" s="11">
        <f>IF(Tabelle132[[#This Row],[WAZ2]]&gt;39,1,Tabelle132[[#This Row],[WAZ2]]/39)/IF(Tabelle132[[#This Row],[SPLIT]]="YES",2,1)</f>
        <v>1</v>
      </c>
      <c r="X626" s="93">
        <v>5188</v>
      </c>
      <c r="Y62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26" s="21" cm="1">
        <f t="array" ref="Z62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5188</v>
      </c>
      <c r="AA62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26" s="21" cm="1">
        <f t="array" ref="AB62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5188</v>
      </c>
      <c r="AC62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26" s="21" cm="1">
        <f t="array" ref="AD62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5188</v>
      </c>
      <c r="AE62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26" s="21" cm="1">
        <f t="array" ref="AF62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5188</v>
      </c>
      <c r="AG62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26" s="21" cm="1">
        <f t="array" ref="AH62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5188</v>
      </c>
      <c r="AI62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26" s="21" cm="1">
        <f t="array" ref="AJ62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5188</v>
      </c>
      <c r="AK62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26" s="21" cm="1">
        <f t="array" ref="AL62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5188</v>
      </c>
      <c r="AM62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26" s="21" cm="1">
        <f t="array" ref="AN62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5188</v>
      </c>
      <c r="AO62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26" s="21" cm="1">
        <f t="array" ref="AP62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5188</v>
      </c>
      <c r="AQ62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26" s="21" cm="1">
        <f t="array" ref="AR62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5188</v>
      </c>
      <c r="AS62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26" s="21" cm="1">
        <f t="array" ref="AT62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5188</v>
      </c>
      <c r="AU62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26" s="21" cm="1">
        <f t="array" ref="AV62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5188</v>
      </c>
      <c r="AW62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26" s="41">
        <f>SUMIFS(Tabelle132[[#This Row],[FTE 01]:[SAL 12]],Tabelle132[[#Headers],[FTE 01]:[SAL 12]],"*" &amp; "SAL" &amp;"*")</f>
        <v>62256</v>
      </c>
    </row>
    <row r="627" spans="1:50" ht="20.100000000000001" customHeight="1" x14ac:dyDescent="0.25">
      <c r="A627" s="61" t="s">
        <v>653</v>
      </c>
      <c r="B627" s="113" t="s">
        <v>1213</v>
      </c>
      <c r="C627" s="62" t="s">
        <v>53</v>
      </c>
      <c r="D627" s="107" t="s">
        <v>1220</v>
      </c>
      <c r="E627" s="108" t="s">
        <v>1220</v>
      </c>
      <c r="F627" s="63">
        <v>1028</v>
      </c>
      <c r="G627" s="111" t="str">
        <f>VLOOKUP(Tabelle132[[#This Row],[CC
(FIBU)]],INDEX!D:E,2,FALSE)</f>
        <v>Abteilung 45</v>
      </c>
      <c r="H627" s="117" t="s">
        <v>1298</v>
      </c>
      <c r="I627" s="64" t="s">
        <v>54</v>
      </c>
      <c r="J627" s="72">
        <v>43160</v>
      </c>
      <c r="K627" s="72"/>
      <c r="L627" s="73"/>
      <c r="M627" s="77">
        <v>2455</v>
      </c>
      <c r="N627" s="104" t="s">
        <v>1851</v>
      </c>
      <c r="O627" s="78">
        <v>43160</v>
      </c>
      <c r="P627" s="80"/>
      <c r="Q627" s="62" t="s">
        <v>55</v>
      </c>
      <c r="R627" s="5" t="str">
        <f ca="1">IF(Tabelle132[[#This Row],[STOPPED
ON]]&lt;&gt;"","STOPPED",IF(AND(Tabelle132[[#This Row],[ACT. VALID
TILL]]&lt;TODAY(),Tabelle132[[#This Row],[ACT. VALID
TILL]]&lt;&gt;""),"INACTIVE",IF(Tabelle132[[#This Row],[Employee]]="NN","RECRUITE",IF(Tabelle132[[#This Row],[ACT. VALID
FROM]]&gt;TODAY(),"INACTIVE","ACTIVE"))))</f>
        <v>ACTIVE</v>
      </c>
      <c r="S627" s="85"/>
      <c r="T627" s="85"/>
      <c r="U627" s="11">
        <f>COUNTIFS(Tabelle2[Function-
No.],Tabelle132[[#This Row],[FUNC.-NO]],Tabelle2[Pers-
No.],Tabelle132[[#This Row],[P-No.]])</f>
        <v>0</v>
      </c>
      <c r="V627" s="89">
        <v>39</v>
      </c>
      <c r="W627" s="11">
        <f>IF(Tabelle132[[#This Row],[WAZ2]]&gt;39,1,Tabelle132[[#This Row],[WAZ2]]/39)/IF(Tabelle132[[#This Row],[SPLIT]]="YES",2,1)</f>
        <v>1</v>
      </c>
      <c r="X627" s="93">
        <v>5210</v>
      </c>
      <c r="Y62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27" s="21" cm="1">
        <f t="array" ref="Z62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5210</v>
      </c>
      <c r="AA62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27" s="21" cm="1">
        <f t="array" ref="AB62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5210</v>
      </c>
      <c r="AC62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27" s="21" cm="1">
        <f t="array" ref="AD62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5210</v>
      </c>
      <c r="AE62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27" s="21" cm="1">
        <f t="array" ref="AF62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5210</v>
      </c>
      <c r="AG62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27" s="21" cm="1">
        <f t="array" ref="AH62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5210</v>
      </c>
      <c r="AI62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27" s="21" cm="1">
        <f t="array" ref="AJ62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5210</v>
      </c>
      <c r="AK62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27" s="21" cm="1">
        <f t="array" ref="AL62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5210</v>
      </c>
      <c r="AM62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27" s="21" cm="1">
        <f t="array" ref="AN62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5210</v>
      </c>
      <c r="AO62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27" s="21" cm="1">
        <f t="array" ref="AP62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5210</v>
      </c>
      <c r="AQ62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27" s="21" cm="1">
        <f t="array" ref="AR62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5210</v>
      </c>
      <c r="AS62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27" s="21" cm="1">
        <f t="array" ref="AT62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5210</v>
      </c>
      <c r="AU62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27" s="21" cm="1">
        <f t="array" ref="AV62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5210</v>
      </c>
      <c r="AW62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27" s="41">
        <f>SUMIFS(Tabelle132[[#This Row],[FTE 01]:[SAL 12]],Tabelle132[[#Headers],[FTE 01]:[SAL 12]],"*" &amp; "SAL" &amp;"*")</f>
        <v>62520</v>
      </c>
    </row>
    <row r="628" spans="1:50" ht="20.100000000000001" customHeight="1" x14ac:dyDescent="0.25">
      <c r="A628" s="61" t="s">
        <v>633</v>
      </c>
      <c r="B628" s="113" t="s">
        <v>963</v>
      </c>
      <c r="C628" s="62" t="s">
        <v>53</v>
      </c>
      <c r="D628" s="107" t="s">
        <v>1220</v>
      </c>
      <c r="E628" s="108" t="s">
        <v>1220</v>
      </c>
      <c r="F628" s="63">
        <v>1028</v>
      </c>
      <c r="G628" s="111" t="str">
        <f>VLOOKUP(Tabelle132[[#This Row],[CC
(FIBU)]],INDEX!D:E,2,FALSE)</f>
        <v>Abteilung 45</v>
      </c>
      <c r="H628" s="117" t="s">
        <v>1278</v>
      </c>
      <c r="I628" s="64" t="s">
        <v>54</v>
      </c>
      <c r="J628" s="72">
        <v>43206</v>
      </c>
      <c r="K628" s="72"/>
      <c r="L628" s="73"/>
      <c r="M628" s="77">
        <v>2471</v>
      </c>
      <c r="N628" s="104" t="s">
        <v>1867</v>
      </c>
      <c r="O628" s="78">
        <v>43206</v>
      </c>
      <c r="P628" s="80"/>
      <c r="Q628" s="62" t="s">
        <v>55</v>
      </c>
      <c r="R628" s="5" t="str">
        <f ca="1">IF(Tabelle132[[#This Row],[STOPPED
ON]]&lt;&gt;"","STOPPED",IF(AND(Tabelle132[[#This Row],[ACT. VALID
TILL]]&lt;TODAY(),Tabelle132[[#This Row],[ACT. VALID
TILL]]&lt;&gt;""),"INACTIVE",IF(Tabelle132[[#This Row],[Employee]]="NN","RECRUITE",IF(Tabelle132[[#This Row],[ACT. VALID
FROM]]&gt;TODAY(),"INACTIVE","ACTIVE"))))</f>
        <v>ACTIVE</v>
      </c>
      <c r="S628" s="85"/>
      <c r="T628" s="85"/>
      <c r="U628" s="11">
        <f>COUNTIFS(Tabelle2[Function-
No.],Tabelle132[[#This Row],[FUNC.-NO]],Tabelle2[Pers-
No.],Tabelle132[[#This Row],[P-No.]])</f>
        <v>0</v>
      </c>
      <c r="V628" s="89">
        <v>39</v>
      </c>
      <c r="W628" s="11">
        <f>IF(Tabelle132[[#This Row],[WAZ2]]&gt;39,1,Tabelle132[[#This Row],[WAZ2]]/39)/IF(Tabelle132[[#This Row],[SPLIT]]="YES",2,1)</f>
        <v>1</v>
      </c>
      <c r="X628" s="93">
        <v>5274</v>
      </c>
      <c r="Y62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28" s="21" cm="1">
        <f t="array" ref="Z62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5274</v>
      </c>
      <c r="AA62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28" s="21" cm="1">
        <f t="array" ref="AB62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5274</v>
      </c>
      <c r="AC62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28" s="21" cm="1">
        <f t="array" ref="AD62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5274</v>
      </c>
      <c r="AE62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28" s="21" cm="1">
        <f t="array" ref="AF62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5274</v>
      </c>
      <c r="AG62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28" s="21" cm="1">
        <f t="array" ref="AH62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5274</v>
      </c>
      <c r="AI62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28" s="21" cm="1">
        <f t="array" ref="AJ62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5274</v>
      </c>
      <c r="AK62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28" s="21" cm="1">
        <f t="array" ref="AL62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5274</v>
      </c>
      <c r="AM62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28" s="21" cm="1">
        <f t="array" ref="AN62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5274</v>
      </c>
      <c r="AO62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28" s="21" cm="1">
        <f t="array" ref="AP62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5274</v>
      </c>
      <c r="AQ62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28" s="21" cm="1">
        <f t="array" ref="AR62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5274</v>
      </c>
      <c r="AS62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28" s="21" cm="1">
        <f t="array" ref="AT62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5274</v>
      </c>
      <c r="AU62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28" s="21" cm="1">
        <f t="array" ref="AV62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5274</v>
      </c>
      <c r="AW62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28" s="41">
        <f>SUMIFS(Tabelle132[[#This Row],[FTE 01]:[SAL 12]],Tabelle132[[#Headers],[FTE 01]:[SAL 12]],"*" &amp; "SAL" &amp;"*")</f>
        <v>63288</v>
      </c>
    </row>
    <row r="629" spans="1:50" ht="20.100000000000001" customHeight="1" x14ac:dyDescent="0.25">
      <c r="A629" s="61" t="s">
        <v>638</v>
      </c>
      <c r="B629" s="113" t="s">
        <v>963</v>
      </c>
      <c r="C629" s="62" t="s">
        <v>53</v>
      </c>
      <c r="D629" s="107" t="s">
        <v>1220</v>
      </c>
      <c r="E629" s="108" t="s">
        <v>1220</v>
      </c>
      <c r="F629" s="63">
        <v>1028</v>
      </c>
      <c r="G629" s="111" t="str">
        <f>VLOOKUP(Tabelle132[[#This Row],[CC
(FIBU)]],INDEX!D:E,2,FALSE)</f>
        <v>Abteilung 45</v>
      </c>
      <c r="H629" s="117" t="s">
        <v>1278</v>
      </c>
      <c r="I629" s="64" t="s">
        <v>54</v>
      </c>
      <c r="J629" s="72">
        <v>43358</v>
      </c>
      <c r="K629" s="72"/>
      <c r="L629" s="73"/>
      <c r="M629" s="77">
        <v>2524</v>
      </c>
      <c r="N629" s="104" t="s">
        <v>1920</v>
      </c>
      <c r="O629" s="78">
        <v>43358</v>
      </c>
      <c r="P629" s="80"/>
      <c r="Q629" s="62" t="s">
        <v>55</v>
      </c>
      <c r="R629" s="5" t="str">
        <f ca="1">IF(Tabelle132[[#This Row],[STOPPED
ON]]&lt;&gt;"","STOPPED",IF(AND(Tabelle132[[#This Row],[ACT. VALID
TILL]]&lt;TODAY(),Tabelle132[[#This Row],[ACT. VALID
TILL]]&lt;&gt;""),"INACTIVE",IF(Tabelle132[[#This Row],[Employee]]="NN","RECRUITE",IF(Tabelle132[[#This Row],[ACT. VALID
FROM]]&gt;TODAY(),"INACTIVE","ACTIVE"))))</f>
        <v>ACTIVE</v>
      </c>
      <c r="S629" s="85"/>
      <c r="T629" s="85"/>
      <c r="U629" s="11">
        <f>COUNTIFS(Tabelle2[Function-
No.],Tabelle132[[#This Row],[FUNC.-NO]],Tabelle2[Pers-
No.],Tabelle132[[#This Row],[P-No.]])</f>
        <v>0</v>
      </c>
      <c r="V629" s="89">
        <v>39</v>
      </c>
      <c r="W629" s="11">
        <f>IF(Tabelle132[[#This Row],[WAZ2]]&gt;39,1,Tabelle132[[#This Row],[WAZ2]]/39)/IF(Tabelle132[[#This Row],[SPLIT]]="YES",2,1)</f>
        <v>1</v>
      </c>
      <c r="X629" s="93">
        <v>5266</v>
      </c>
      <c r="Y62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29" s="21" cm="1">
        <f t="array" ref="Z62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5266</v>
      </c>
      <c r="AA62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29" s="21" cm="1">
        <f t="array" ref="AB62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5266</v>
      </c>
      <c r="AC62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29" s="21" cm="1">
        <f t="array" ref="AD62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5266</v>
      </c>
      <c r="AE62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29" s="21" cm="1">
        <f t="array" ref="AF62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5266</v>
      </c>
      <c r="AG62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29" s="21" cm="1">
        <f t="array" ref="AH62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5266</v>
      </c>
      <c r="AI62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29" s="21" cm="1">
        <f t="array" ref="AJ62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5266</v>
      </c>
      <c r="AK62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29" s="21" cm="1">
        <f t="array" ref="AL62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5266</v>
      </c>
      <c r="AM62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29" s="21" cm="1">
        <f t="array" ref="AN62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5266</v>
      </c>
      <c r="AO62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29" s="21" cm="1">
        <f t="array" ref="AP62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5266</v>
      </c>
      <c r="AQ62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29" s="21" cm="1">
        <f t="array" ref="AR62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5266</v>
      </c>
      <c r="AS62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29" s="21" cm="1">
        <f t="array" ref="AT62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5266</v>
      </c>
      <c r="AU62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29" s="21" cm="1">
        <f t="array" ref="AV62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5266</v>
      </c>
      <c r="AW62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29" s="41">
        <f>SUMIFS(Tabelle132[[#This Row],[FTE 01]:[SAL 12]],Tabelle132[[#Headers],[FTE 01]:[SAL 12]],"*" &amp; "SAL" &amp;"*")</f>
        <v>63192</v>
      </c>
    </row>
    <row r="630" spans="1:50" ht="20.100000000000001" customHeight="1" x14ac:dyDescent="0.25">
      <c r="A630" s="61" t="s">
        <v>637</v>
      </c>
      <c r="B630" s="113" t="s">
        <v>963</v>
      </c>
      <c r="C630" s="62" t="s">
        <v>53</v>
      </c>
      <c r="D630" s="107" t="s">
        <v>1220</v>
      </c>
      <c r="E630" s="108" t="s">
        <v>1220</v>
      </c>
      <c r="F630" s="63">
        <v>1028</v>
      </c>
      <c r="G630" s="111" t="str">
        <f>VLOOKUP(Tabelle132[[#This Row],[CC
(FIBU)]],INDEX!D:E,2,FALSE)</f>
        <v>Abteilung 45</v>
      </c>
      <c r="H630" s="117" t="s">
        <v>1278</v>
      </c>
      <c r="I630" s="64" t="s">
        <v>54</v>
      </c>
      <c r="J630" s="72">
        <v>43497</v>
      </c>
      <c r="K630" s="72"/>
      <c r="L630" s="73"/>
      <c r="M630" s="77">
        <v>2549</v>
      </c>
      <c r="N630" s="104" t="s">
        <v>1945</v>
      </c>
      <c r="O630" s="78">
        <v>43497</v>
      </c>
      <c r="P630" s="80"/>
      <c r="Q630" s="62" t="s">
        <v>55</v>
      </c>
      <c r="R630" s="5" t="str">
        <f ca="1">IF(Tabelle132[[#This Row],[STOPPED
ON]]&lt;&gt;"","STOPPED",IF(AND(Tabelle132[[#This Row],[ACT. VALID
TILL]]&lt;TODAY(),Tabelle132[[#This Row],[ACT. VALID
TILL]]&lt;&gt;""),"INACTIVE",IF(Tabelle132[[#This Row],[Employee]]="NN","RECRUITE",IF(Tabelle132[[#This Row],[ACT. VALID
FROM]]&gt;TODAY(),"INACTIVE","ACTIVE"))))</f>
        <v>ACTIVE</v>
      </c>
      <c r="S630" s="85"/>
      <c r="T630" s="85"/>
      <c r="U630" s="11">
        <f>COUNTIFS(Tabelle2[Function-
No.],Tabelle132[[#This Row],[FUNC.-NO]],Tabelle2[Pers-
No.],Tabelle132[[#This Row],[P-No.]])</f>
        <v>0</v>
      </c>
      <c r="V630" s="89">
        <v>39</v>
      </c>
      <c r="W630" s="11">
        <f>IF(Tabelle132[[#This Row],[WAZ2]]&gt;39,1,Tabelle132[[#This Row],[WAZ2]]/39)/IF(Tabelle132[[#This Row],[SPLIT]]="YES",2,1)</f>
        <v>1</v>
      </c>
      <c r="X630" s="93">
        <v>5290</v>
      </c>
      <c r="Y63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30" s="21" cm="1">
        <f t="array" ref="Z63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5290</v>
      </c>
      <c r="AA63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30" s="21" cm="1">
        <f t="array" ref="AB63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5290</v>
      </c>
      <c r="AC63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30" s="21" cm="1">
        <f t="array" ref="AD63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5290</v>
      </c>
      <c r="AE63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30" s="21" cm="1">
        <f t="array" ref="AF63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5290</v>
      </c>
      <c r="AG63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30" s="21" cm="1">
        <f t="array" ref="AH63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5290</v>
      </c>
      <c r="AI63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30" s="21" cm="1">
        <f t="array" ref="AJ63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5290</v>
      </c>
      <c r="AK63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30" s="21" cm="1">
        <f t="array" ref="AL63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5290</v>
      </c>
      <c r="AM63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30" s="21" cm="1">
        <f t="array" ref="AN63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5290</v>
      </c>
      <c r="AO63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30" s="21" cm="1">
        <f t="array" ref="AP63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5290</v>
      </c>
      <c r="AQ63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30" s="21" cm="1">
        <f t="array" ref="AR63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5290</v>
      </c>
      <c r="AS63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30" s="21" cm="1">
        <f t="array" ref="AT63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5290</v>
      </c>
      <c r="AU63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30" s="21" cm="1">
        <f t="array" ref="AV63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5290</v>
      </c>
      <c r="AW63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30" s="41">
        <f>SUMIFS(Tabelle132[[#This Row],[FTE 01]:[SAL 12]],Tabelle132[[#Headers],[FTE 01]:[SAL 12]],"*" &amp; "SAL" &amp;"*")</f>
        <v>63480</v>
      </c>
    </row>
    <row r="631" spans="1:50" ht="20.100000000000001" customHeight="1" x14ac:dyDescent="0.25">
      <c r="A631" s="61" t="s">
        <v>652</v>
      </c>
      <c r="B631" s="113" t="s">
        <v>1213</v>
      </c>
      <c r="C631" s="62" t="s">
        <v>53</v>
      </c>
      <c r="D631" s="107" t="s">
        <v>1220</v>
      </c>
      <c r="E631" s="108" t="s">
        <v>1220</v>
      </c>
      <c r="F631" s="63">
        <v>1028</v>
      </c>
      <c r="G631" s="111" t="str">
        <f>VLOOKUP(Tabelle132[[#This Row],[CC
(FIBU)]],INDEX!D:E,2,FALSE)</f>
        <v>Abteilung 45</v>
      </c>
      <c r="H631" s="117" t="s">
        <v>1298</v>
      </c>
      <c r="I631" s="64" t="s">
        <v>54</v>
      </c>
      <c r="J631" s="72">
        <v>43480</v>
      </c>
      <c r="K631" s="72"/>
      <c r="L631" s="73"/>
      <c r="M631" s="77">
        <v>2550</v>
      </c>
      <c r="N631" s="104" t="s">
        <v>1946</v>
      </c>
      <c r="O631" s="78">
        <v>43480</v>
      </c>
      <c r="P631" s="80"/>
      <c r="Q631" s="62" t="s">
        <v>55</v>
      </c>
      <c r="R631" s="5" t="str">
        <f ca="1">IF(Tabelle132[[#This Row],[STOPPED
ON]]&lt;&gt;"","STOPPED",IF(AND(Tabelle132[[#This Row],[ACT. VALID
TILL]]&lt;TODAY(),Tabelle132[[#This Row],[ACT. VALID
TILL]]&lt;&gt;""),"INACTIVE",IF(Tabelle132[[#This Row],[Employee]]="NN","RECRUITE",IF(Tabelle132[[#This Row],[ACT. VALID
FROM]]&gt;TODAY(),"INACTIVE","ACTIVE"))))</f>
        <v>ACTIVE</v>
      </c>
      <c r="S631" s="85"/>
      <c r="T631" s="85"/>
      <c r="U631" s="11">
        <f>COUNTIFS(Tabelle2[Function-
No.],Tabelle132[[#This Row],[FUNC.-NO]],Tabelle2[Pers-
No.],Tabelle132[[#This Row],[P-No.]])</f>
        <v>0</v>
      </c>
      <c r="V631" s="89">
        <v>39</v>
      </c>
      <c r="W631" s="11">
        <f>IF(Tabelle132[[#This Row],[WAZ2]]&gt;39,1,Tabelle132[[#This Row],[WAZ2]]/39)/IF(Tabelle132[[#This Row],[SPLIT]]="YES",2,1)</f>
        <v>1</v>
      </c>
      <c r="X631" s="93">
        <v>5171</v>
      </c>
      <c r="Y63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31" s="21" cm="1">
        <f t="array" ref="Z63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5171</v>
      </c>
      <c r="AA63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31" s="21" cm="1">
        <f t="array" ref="AB63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5171</v>
      </c>
      <c r="AC63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31" s="21" cm="1">
        <f t="array" ref="AD63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5171</v>
      </c>
      <c r="AE63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31" s="21" cm="1">
        <f t="array" ref="AF63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5171</v>
      </c>
      <c r="AG63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31" s="21" cm="1">
        <f t="array" ref="AH63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5171</v>
      </c>
      <c r="AI63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31" s="21" cm="1">
        <f t="array" ref="AJ63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5171</v>
      </c>
      <c r="AK63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31" s="21" cm="1">
        <f t="array" ref="AL63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5171</v>
      </c>
      <c r="AM63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31" s="21" cm="1">
        <f t="array" ref="AN63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5171</v>
      </c>
      <c r="AO63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31" s="21" cm="1">
        <f t="array" ref="AP63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5171</v>
      </c>
      <c r="AQ63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31" s="21" cm="1">
        <f t="array" ref="AR63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5171</v>
      </c>
      <c r="AS63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31" s="21" cm="1">
        <f t="array" ref="AT63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5171</v>
      </c>
      <c r="AU63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31" s="21" cm="1">
        <f t="array" ref="AV63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5171</v>
      </c>
      <c r="AW63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31" s="41">
        <f>SUMIFS(Tabelle132[[#This Row],[FTE 01]:[SAL 12]],Tabelle132[[#Headers],[FTE 01]:[SAL 12]],"*" &amp; "SAL" &amp;"*")</f>
        <v>62052</v>
      </c>
    </row>
    <row r="632" spans="1:50" ht="20.100000000000001" customHeight="1" x14ac:dyDescent="0.25">
      <c r="A632" s="61" t="s">
        <v>631</v>
      </c>
      <c r="B632" s="113" t="s">
        <v>963</v>
      </c>
      <c r="C632" s="62" t="s">
        <v>53</v>
      </c>
      <c r="D632" s="107" t="s">
        <v>1220</v>
      </c>
      <c r="E632" s="108" t="s">
        <v>1220</v>
      </c>
      <c r="F632" s="63">
        <v>1028</v>
      </c>
      <c r="G632" s="111" t="str">
        <f>VLOOKUP(Tabelle132[[#This Row],[CC
(FIBU)]],INDEX!D:E,2,FALSE)</f>
        <v>Abteilung 45</v>
      </c>
      <c r="H632" s="117" t="s">
        <v>1278</v>
      </c>
      <c r="I632" s="64" t="s">
        <v>54</v>
      </c>
      <c r="J632" s="72">
        <v>43647</v>
      </c>
      <c r="K632" s="72"/>
      <c r="L632" s="73"/>
      <c r="M632" s="77">
        <v>2595</v>
      </c>
      <c r="N632" s="104" t="s">
        <v>1991</v>
      </c>
      <c r="O632" s="78">
        <v>43647</v>
      </c>
      <c r="P632" s="80"/>
      <c r="Q632" s="62" t="s">
        <v>55</v>
      </c>
      <c r="R632" s="5" t="str">
        <f ca="1">IF(Tabelle132[[#This Row],[STOPPED
ON]]&lt;&gt;"","STOPPED",IF(AND(Tabelle132[[#This Row],[ACT. VALID
TILL]]&lt;TODAY(),Tabelle132[[#This Row],[ACT. VALID
TILL]]&lt;&gt;""),"INACTIVE",IF(Tabelle132[[#This Row],[Employee]]="NN","RECRUITE",IF(Tabelle132[[#This Row],[ACT. VALID
FROM]]&gt;TODAY(),"INACTIVE","ACTIVE"))))</f>
        <v>ACTIVE</v>
      </c>
      <c r="S632" s="85"/>
      <c r="T632" s="85"/>
      <c r="U632" s="11">
        <f>COUNTIFS(Tabelle2[Function-
No.],Tabelle132[[#This Row],[FUNC.-NO]],Tabelle2[Pers-
No.],Tabelle132[[#This Row],[P-No.]])</f>
        <v>0</v>
      </c>
      <c r="V632" s="89">
        <v>39</v>
      </c>
      <c r="W632" s="11">
        <f>IF(Tabelle132[[#This Row],[WAZ2]]&gt;39,1,Tabelle132[[#This Row],[WAZ2]]/39)/IF(Tabelle132[[#This Row],[SPLIT]]="YES",2,1)</f>
        <v>1</v>
      </c>
      <c r="X632" s="93">
        <v>5386</v>
      </c>
      <c r="Y63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32" s="21" cm="1">
        <f t="array" ref="Z63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5386</v>
      </c>
      <c r="AA63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32" s="21" cm="1">
        <f t="array" ref="AB63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5386</v>
      </c>
      <c r="AC63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32" s="21" cm="1">
        <f t="array" ref="AD63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5386</v>
      </c>
      <c r="AE63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32" s="21" cm="1">
        <f t="array" ref="AF63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5386</v>
      </c>
      <c r="AG63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32" s="21" cm="1">
        <f t="array" ref="AH63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5386</v>
      </c>
      <c r="AI63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32" s="21" cm="1">
        <f t="array" ref="AJ63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5386</v>
      </c>
      <c r="AK63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32" s="21" cm="1">
        <f t="array" ref="AL63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5386</v>
      </c>
      <c r="AM63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32" s="21" cm="1">
        <f t="array" ref="AN63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5386</v>
      </c>
      <c r="AO63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32" s="21" cm="1">
        <f t="array" ref="AP63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5386</v>
      </c>
      <c r="AQ63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32" s="21" cm="1">
        <f t="array" ref="AR63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5386</v>
      </c>
      <c r="AS63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32" s="21" cm="1">
        <f t="array" ref="AT63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5386</v>
      </c>
      <c r="AU63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32" s="21" cm="1">
        <f t="array" ref="AV63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5386</v>
      </c>
      <c r="AW63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32" s="41">
        <f>SUMIFS(Tabelle132[[#This Row],[FTE 01]:[SAL 12]],Tabelle132[[#Headers],[FTE 01]:[SAL 12]],"*" &amp; "SAL" &amp;"*")</f>
        <v>64632</v>
      </c>
    </row>
    <row r="633" spans="1:50" ht="20.100000000000001" customHeight="1" x14ac:dyDescent="0.25">
      <c r="A633" s="61" t="s">
        <v>626</v>
      </c>
      <c r="B633" s="113" t="s">
        <v>963</v>
      </c>
      <c r="C633" s="62" t="s">
        <v>53</v>
      </c>
      <c r="D633" s="107" t="s">
        <v>1220</v>
      </c>
      <c r="E633" s="108" t="s">
        <v>1220</v>
      </c>
      <c r="F633" s="63">
        <v>1028</v>
      </c>
      <c r="G633" s="111" t="str">
        <f>VLOOKUP(Tabelle132[[#This Row],[CC
(FIBU)]],INDEX!D:E,2,FALSE)</f>
        <v>Abteilung 45</v>
      </c>
      <c r="H633" s="117" t="s">
        <v>1278</v>
      </c>
      <c r="I633" s="64" t="s">
        <v>54</v>
      </c>
      <c r="J633" s="72">
        <v>43678</v>
      </c>
      <c r="K633" s="72"/>
      <c r="L633" s="73"/>
      <c r="M633" s="77">
        <v>2603</v>
      </c>
      <c r="N633" s="104" t="s">
        <v>1999</v>
      </c>
      <c r="O633" s="78">
        <v>43678</v>
      </c>
      <c r="P633" s="80"/>
      <c r="Q633" s="62" t="s">
        <v>55</v>
      </c>
      <c r="R633" s="5" t="str">
        <f ca="1">IF(Tabelle132[[#This Row],[STOPPED
ON]]&lt;&gt;"","STOPPED",IF(AND(Tabelle132[[#This Row],[ACT. VALID
TILL]]&lt;TODAY(),Tabelle132[[#This Row],[ACT. VALID
TILL]]&lt;&gt;""),"INACTIVE",IF(Tabelle132[[#This Row],[Employee]]="NN","RECRUITE",IF(Tabelle132[[#This Row],[ACT. VALID
FROM]]&gt;TODAY(),"INACTIVE","ACTIVE"))))</f>
        <v>ACTIVE</v>
      </c>
      <c r="S633" s="85"/>
      <c r="T633" s="85"/>
      <c r="U633" s="11">
        <f>COUNTIFS(Tabelle2[Function-
No.],Tabelle132[[#This Row],[FUNC.-NO]],Tabelle2[Pers-
No.],Tabelle132[[#This Row],[P-No.]])</f>
        <v>0</v>
      </c>
      <c r="V633" s="89">
        <v>39</v>
      </c>
      <c r="W633" s="11">
        <f>IF(Tabelle132[[#This Row],[WAZ2]]&gt;39,1,Tabelle132[[#This Row],[WAZ2]]/39)/IF(Tabelle132[[#This Row],[SPLIT]]="YES",2,1)</f>
        <v>1</v>
      </c>
      <c r="X633" s="93">
        <v>5289</v>
      </c>
      <c r="Y63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33" s="21" cm="1">
        <f t="array" ref="Z63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5289</v>
      </c>
      <c r="AA63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33" s="21" cm="1">
        <f t="array" ref="AB63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5289</v>
      </c>
      <c r="AC63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33" s="21" cm="1">
        <f t="array" ref="AD63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5289</v>
      </c>
      <c r="AE63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33" s="21" cm="1">
        <f t="array" ref="AF63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5289</v>
      </c>
      <c r="AG63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33" s="21" cm="1">
        <f t="array" ref="AH63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5289</v>
      </c>
      <c r="AI63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33" s="21" cm="1">
        <f t="array" ref="AJ63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5289</v>
      </c>
      <c r="AK63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33" s="21" cm="1">
        <f t="array" ref="AL63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5289</v>
      </c>
      <c r="AM63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33" s="21" cm="1">
        <f t="array" ref="AN63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5289</v>
      </c>
      <c r="AO63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33" s="21" cm="1">
        <f t="array" ref="AP63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5289</v>
      </c>
      <c r="AQ63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33" s="21" cm="1">
        <f t="array" ref="AR63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5289</v>
      </c>
      <c r="AS63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33" s="21" cm="1">
        <f t="array" ref="AT63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5289</v>
      </c>
      <c r="AU63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33" s="21" cm="1">
        <f t="array" ref="AV63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5289</v>
      </c>
      <c r="AW63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33" s="41">
        <f>SUMIFS(Tabelle132[[#This Row],[FTE 01]:[SAL 12]],Tabelle132[[#Headers],[FTE 01]:[SAL 12]],"*" &amp; "SAL" &amp;"*")</f>
        <v>63468</v>
      </c>
    </row>
    <row r="634" spans="1:50" ht="20.100000000000001" customHeight="1" x14ac:dyDescent="0.25">
      <c r="A634" s="61" t="s">
        <v>644</v>
      </c>
      <c r="B634" s="113" t="s">
        <v>964</v>
      </c>
      <c r="C634" s="62" t="s">
        <v>53</v>
      </c>
      <c r="D634" s="107" t="s">
        <v>1220</v>
      </c>
      <c r="E634" s="108" t="s">
        <v>1220</v>
      </c>
      <c r="F634" s="63">
        <v>1028</v>
      </c>
      <c r="G634" s="111" t="str">
        <f>VLOOKUP(Tabelle132[[#This Row],[CC
(FIBU)]],INDEX!D:E,2,FALSE)</f>
        <v>Abteilung 45</v>
      </c>
      <c r="H634" s="117" t="s">
        <v>1278</v>
      </c>
      <c r="I634" s="64" t="s">
        <v>54</v>
      </c>
      <c r="J634" s="72">
        <v>44013</v>
      </c>
      <c r="K634" s="72"/>
      <c r="L634" s="73"/>
      <c r="M634" s="77">
        <v>2657</v>
      </c>
      <c r="N634" s="104" t="s">
        <v>2053</v>
      </c>
      <c r="O634" s="78">
        <v>44013</v>
      </c>
      <c r="P634" s="80"/>
      <c r="Q634" s="62" t="s">
        <v>55</v>
      </c>
      <c r="R634" s="5" t="str">
        <f ca="1">IF(Tabelle132[[#This Row],[STOPPED
ON]]&lt;&gt;"","STOPPED",IF(AND(Tabelle132[[#This Row],[ACT. VALID
TILL]]&lt;TODAY(),Tabelle132[[#This Row],[ACT. VALID
TILL]]&lt;&gt;""),"INACTIVE",IF(Tabelle132[[#This Row],[Employee]]="NN","RECRUITE",IF(Tabelle132[[#This Row],[ACT. VALID
FROM]]&gt;TODAY(),"INACTIVE","ACTIVE"))))</f>
        <v>ACTIVE</v>
      </c>
      <c r="S634" s="85"/>
      <c r="T634" s="85"/>
      <c r="U634" s="11">
        <f>COUNTIFS(Tabelle2[Function-
No.],Tabelle132[[#This Row],[FUNC.-NO]],Tabelle2[Pers-
No.],Tabelle132[[#This Row],[P-No.]])</f>
        <v>0</v>
      </c>
      <c r="V634" s="89">
        <v>39</v>
      </c>
      <c r="W634" s="11">
        <f>IF(Tabelle132[[#This Row],[WAZ2]]&gt;39,1,Tabelle132[[#This Row],[WAZ2]]/39)/IF(Tabelle132[[#This Row],[SPLIT]]="YES",2,1)</f>
        <v>1</v>
      </c>
      <c r="X634" s="93">
        <v>5083</v>
      </c>
      <c r="Y63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34" s="21" cm="1">
        <f t="array" ref="Z63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5083</v>
      </c>
      <c r="AA63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34" s="21" cm="1">
        <f t="array" ref="AB63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5083</v>
      </c>
      <c r="AC63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34" s="21" cm="1">
        <f t="array" ref="AD63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5083</v>
      </c>
      <c r="AE63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34" s="21" cm="1">
        <f t="array" ref="AF63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5083</v>
      </c>
      <c r="AG63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34" s="21" cm="1">
        <f t="array" ref="AH63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5083</v>
      </c>
      <c r="AI63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34" s="21" cm="1">
        <f t="array" ref="AJ63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5083</v>
      </c>
      <c r="AK63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34" s="21" cm="1">
        <f t="array" ref="AL63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5083</v>
      </c>
      <c r="AM63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34" s="21" cm="1">
        <f t="array" ref="AN63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5083</v>
      </c>
      <c r="AO63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34" s="21" cm="1">
        <f t="array" ref="AP63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5083</v>
      </c>
      <c r="AQ63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34" s="21" cm="1">
        <f t="array" ref="AR63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5083</v>
      </c>
      <c r="AS63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34" s="21" cm="1">
        <f t="array" ref="AT63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5083</v>
      </c>
      <c r="AU63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34" s="21" cm="1">
        <f t="array" ref="AV63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5083</v>
      </c>
      <c r="AW63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34" s="41">
        <f>SUMIFS(Tabelle132[[#This Row],[FTE 01]:[SAL 12]],Tabelle132[[#Headers],[FTE 01]:[SAL 12]],"*" &amp; "SAL" &amp;"*")</f>
        <v>60996</v>
      </c>
    </row>
    <row r="635" spans="1:50" ht="20.100000000000001" customHeight="1" x14ac:dyDescent="0.25">
      <c r="A635" s="61" t="s">
        <v>643</v>
      </c>
      <c r="B635" s="113" t="s">
        <v>964</v>
      </c>
      <c r="C635" s="62" t="s">
        <v>53</v>
      </c>
      <c r="D635" s="107" t="s">
        <v>1220</v>
      </c>
      <c r="E635" s="108" t="s">
        <v>1220</v>
      </c>
      <c r="F635" s="63">
        <v>1028</v>
      </c>
      <c r="G635" s="111" t="str">
        <f>VLOOKUP(Tabelle132[[#This Row],[CC
(FIBU)]],INDEX!D:E,2,FALSE)</f>
        <v>Abteilung 45</v>
      </c>
      <c r="H635" s="117" t="s">
        <v>1278</v>
      </c>
      <c r="I635" s="64" t="s">
        <v>54</v>
      </c>
      <c r="J635" s="72">
        <v>44075</v>
      </c>
      <c r="K635" s="72"/>
      <c r="L635" s="73"/>
      <c r="M635" s="77">
        <v>2664</v>
      </c>
      <c r="N635" s="104" t="s">
        <v>2060</v>
      </c>
      <c r="O635" s="78">
        <v>44075</v>
      </c>
      <c r="P635" s="80"/>
      <c r="Q635" s="62" t="s">
        <v>55</v>
      </c>
      <c r="R635" s="5" t="str">
        <f ca="1">IF(Tabelle132[[#This Row],[STOPPED
ON]]&lt;&gt;"","STOPPED",IF(AND(Tabelle132[[#This Row],[ACT. VALID
TILL]]&lt;TODAY(),Tabelle132[[#This Row],[ACT. VALID
TILL]]&lt;&gt;""),"INACTIVE",IF(Tabelle132[[#This Row],[Employee]]="NN","RECRUITE",IF(Tabelle132[[#This Row],[ACT. VALID
FROM]]&gt;TODAY(),"INACTIVE","ACTIVE"))))</f>
        <v>ACTIVE</v>
      </c>
      <c r="S635" s="85"/>
      <c r="T635" s="85"/>
      <c r="U635" s="11">
        <f>COUNTIFS(Tabelle2[Function-
No.],Tabelle132[[#This Row],[FUNC.-NO]],Tabelle2[Pers-
No.],Tabelle132[[#This Row],[P-No.]])</f>
        <v>0</v>
      </c>
      <c r="V635" s="89">
        <v>39</v>
      </c>
      <c r="W635" s="11">
        <f>IF(Tabelle132[[#This Row],[WAZ2]]&gt;39,1,Tabelle132[[#This Row],[WAZ2]]/39)/IF(Tabelle132[[#This Row],[SPLIT]]="YES",2,1)</f>
        <v>1</v>
      </c>
      <c r="X635" s="93">
        <v>5295</v>
      </c>
      <c r="Y63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35" s="21" cm="1">
        <f t="array" ref="Z63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5295</v>
      </c>
      <c r="AA63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35" s="21" cm="1">
        <f t="array" ref="AB63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5295</v>
      </c>
      <c r="AC63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35" s="21" cm="1">
        <f t="array" ref="AD63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5295</v>
      </c>
      <c r="AE63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35" s="21" cm="1">
        <f t="array" ref="AF63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5295</v>
      </c>
      <c r="AG63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35" s="21" cm="1">
        <f t="array" ref="AH63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5295</v>
      </c>
      <c r="AI63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35" s="21" cm="1">
        <f t="array" ref="AJ63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5295</v>
      </c>
      <c r="AK63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35" s="21" cm="1">
        <f t="array" ref="AL63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5295</v>
      </c>
      <c r="AM63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35" s="21" cm="1">
        <f t="array" ref="AN63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5295</v>
      </c>
      <c r="AO63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35" s="21" cm="1">
        <f t="array" ref="AP63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5295</v>
      </c>
      <c r="AQ63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35" s="21" cm="1">
        <f t="array" ref="AR63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5295</v>
      </c>
      <c r="AS63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35" s="21" cm="1">
        <f t="array" ref="AT63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5295</v>
      </c>
      <c r="AU63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35" s="21" cm="1">
        <f t="array" ref="AV63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5295</v>
      </c>
      <c r="AW63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35" s="41">
        <f>SUMIFS(Tabelle132[[#This Row],[FTE 01]:[SAL 12]],Tabelle132[[#Headers],[FTE 01]:[SAL 12]],"*" &amp; "SAL" &amp;"*")</f>
        <v>63540</v>
      </c>
    </row>
    <row r="636" spans="1:50" ht="20.100000000000001" customHeight="1" x14ac:dyDescent="0.25">
      <c r="A636" s="61" t="s">
        <v>655</v>
      </c>
      <c r="B636" s="113" t="s">
        <v>1096</v>
      </c>
      <c r="C636" s="62" t="s">
        <v>53</v>
      </c>
      <c r="D636" s="107" t="s">
        <v>1220</v>
      </c>
      <c r="E636" s="108" t="s">
        <v>1220</v>
      </c>
      <c r="F636" s="63">
        <v>1029</v>
      </c>
      <c r="G636" s="111" t="str">
        <f>VLOOKUP(Tabelle132[[#This Row],[CC
(FIBU)]],INDEX!D:E,2,FALSE)</f>
        <v>Abteilung 40</v>
      </c>
      <c r="H636" s="117" t="s">
        <v>1304</v>
      </c>
      <c r="I636" s="64" t="s">
        <v>54</v>
      </c>
      <c r="J636" s="72">
        <v>39326</v>
      </c>
      <c r="K636" s="72"/>
      <c r="L636" s="73"/>
      <c r="M636" s="77">
        <v>2135</v>
      </c>
      <c r="N636" s="104" t="s">
        <v>1531</v>
      </c>
      <c r="O636" s="78">
        <v>39326</v>
      </c>
      <c r="P636" s="80"/>
      <c r="Q636" s="62" t="s">
        <v>55</v>
      </c>
      <c r="R636" s="5" t="str">
        <f ca="1">IF(Tabelle132[[#This Row],[STOPPED
ON]]&lt;&gt;"","STOPPED",IF(AND(Tabelle132[[#This Row],[ACT. VALID
TILL]]&lt;TODAY(),Tabelle132[[#This Row],[ACT. VALID
TILL]]&lt;&gt;""),"INACTIVE",IF(Tabelle132[[#This Row],[Employee]]="NN","RECRUITE",IF(Tabelle132[[#This Row],[ACT. VALID
FROM]]&gt;TODAY(),"INACTIVE","ACTIVE"))))</f>
        <v>ACTIVE</v>
      </c>
      <c r="S636" s="85"/>
      <c r="T636" s="85"/>
      <c r="U636" s="11">
        <f>COUNTIFS(Tabelle2[Function-
No.],Tabelle132[[#This Row],[FUNC.-NO]],Tabelle2[Pers-
No.],Tabelle132[[#This Row],[P-No.]])</f>
        <v>0</v>
      </c>
      <c r="V636" s="89">
        <v>39</v>
      </c>
      <c r="W636" s="11">
        <f>IF(Tabelle132[[#This Row],[WAZ2]]&gt;39,1,Tabelle132[[#This Row],[WAZ2]]/39)/IF(Tabelle132[[#This Row],[SPLIT]]="YES",2,1)</f>
        <v>1</v>
      </c>
      <c r="X636" s="93">
        <v>5400</v>
      </c>
      <c r="Y63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36" s="21" cm="1">
        <f t="array" ref="Z63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5400</v>
      </c>
      <c r="AA63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36" s="21" cm="1">
        <f t="array" ref="AB63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5400</v>
      </c>
      <c r="AC63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36" s="21" cm="1">
        <f t="array" ref="AD63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5400</v>
      </c>
      <c r="AE63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36" s="21" cm="1">
        <f t="array" ref="AF63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5400</v>
      </c>
      <c r="AG63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36" s="21" cm="1">
        <f t="array" ref="AH63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5400</v>
      </c>
      <c r="AI63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36" s="21" cm="1">
        <f t="array" ref="AJ63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5400</v>
      </c>
      <c r="AK63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36" s="21" cm="1">
        <f t="array" ref="AL63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5400</v>
      </c>
      <c r="AM63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36" s="21" cm="1">
        <f t="array" ref="AN63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5400</v>
      </c>
      <c r="AO63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36" s="21" cm="1">
        <f t="array" ref="AP63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5400</v>
      </c>
      <c r="AQ63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36" s="21" cm="1">
        <f t="array" ref="AR63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5400</v>
      </c>
      <c r="AS63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36" s="21" cm="1">
        <f t="array" ref="AT63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5400</v>
      </c>
      <c r="AU63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36" s="21" cm="1">
        <f t="array" ref="AV63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5400</v>
      </c>
      <c r="AW63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36" s="41">
        <f>SUMIFS(Tabelle132[[#This Row],[FTE 01]:[SAL 12]],Tabelle132[[#Headers],[FTE 01]:[SAL 12]],"*" &amp; "SAL" &amp;"*")</f>
        <v>64800</v>
      </c>
    </row>
    <row r="637" spans="1:50" ht="20.100000000000001" customHeight="1" x14ac:dyDescent="0.25">
      <c r="A637" s="61" t="s">
        <v>656</v>
      </c>
      <c r="B637" s="113" t="s">
        <v>1096</v>
      </c>
      <c r="C637" s="62" t="s">
        <v>53</v>
      </c>
      <c r="D637" s="107" t="s">
        <v>1220</v>
      </c>
      <c r="E637" s="108" t="s">
        <v>1220</v>
      </c>
      <c r="F637" s="63">
        <v>1029</v>
      </c>
      <c r="G637" s="111" t="str">
        <f>VLOOKUP(Tabelle132[[#This Row],[CC
(FIBU)]],INDEX!D:E,2,FALSE)</f>
        <v>Abteilung 40</v>
      </c>
      <c r="H637" s="117" t="s">
        <v>1304</v>
      </c>
      <c r="I637" s="64" t="s">
        <v>54</v>
      </c>
      <c r="J637" s="72">
        <v>40940</v>
      </c>
      <c r="K637" s="72"/>
      <c r="L637" s="73"/>
      <c r="M637" s="77">
        <v>2197</v>
      </c>
      <c r="N637" s="104" t="s">
        <v>1593</v>
      </c>
      <c r="O637" s="78">
        <v>40940</v>
      </c>
      <c r="P637" s="80"/>
      <c r="Q637" s="62" t="s">
        <v>55</v>
      </c>
      <c r="R637" s="5" t="str">
        <f ca="1">IF(Tabelle132[[#This Row],[STOPPED
ON]]&lt;&gt;"","STOPPED",IF(AND(Tabelle132[[#This Row],[ACT. VALID
TILL]]&lt;TODAY(),Tabelle132[[#This Row],[ACT. VALID
TILL]]&lt;&gt;""),"INACTIVE",IF(Tabelle132[[#This Row],[Employee]]="NN","RECRUITE",IF(Tabelle132[[#This Row],[ACT. VALID
FROM]]&gt;TODAY(),"INACTIVE","ACTIVE"))))</f>
        <v>ACTIVE</v>
      </c>
      <c r="S637" s="85"/>
      <c r="T637" s="85"/>
      <c r="U637" s="11">
        <f>COUNTIFS(Tabelle2[Function-
No.],Tabelle132[[#This Row],[FUNC.-NO]],Tabelle2[Pers-
No.],Tabelle132[[#This Row],[P-No.]])</f>
        <v>0</v>
      </c>
      <c r="V637" s="89">
        <v>39</v>
      </c>
      <c r="W637" s="11">
        <f>IF(Tabelle132[[#This Row],[WAZ2]]&gt;39,1,Tabelle132[[#This Row],[WAZ2]]/39)/IF(Tabelle132[[#This Row],[SPLIT]]="YES",2,1)</f>
        <v>1</v>
      </c>
      <c r="X637" s="93">
        <v>5172</v>
      </c>
      <c r="Y63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37" s="21" cm="1">
        <f t="array" ref="Z63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5172</v>
      </c>
      <c r="AA63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37" s="21" cm="1">
        <f t="array" ref="AB63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5172</v>
      </c>
      <c r="AC63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37" s="21" cm="1">
        <f t="array" ref="AD63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5172</v>
      </c>
      <c r="AE63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37" s="21" cm="1">
        <f t="array" ref="AF63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5172</v>
      </c>
      <c r="AG63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37" s="21" cm="1">
        <f t="array" ref="AH63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5172</v>
      </c>
      <c r="AI63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37" s="21" cm="1">
        <f t="array" ref="AJ63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5172</v>
      </c>
      <c r="AK63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37" s="21" cm="1">
        <f t="array" ref="AL63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5172</v>
      </c>
      <c r="AM63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37" s="21" cm="1">
        <f t="array" ref="AN63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5172</v>
      </c>
      <c r="AO63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37" s="21" cm="1">
        <f t="array" ref="AP63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5172</v>
      </c>
      <c r="AQ63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37" s="21" cm="1">
        <f t="array" ref="AR63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5172</v>
      </c>
      <c r="AS63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37" s="21" cm="1">
        <f t="array" ref="AT63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5172</v>
      </c>
      <c r="AU63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37" s="21" cm="1">
        <f t="array" ref="AV63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5172</v>
      </c>
      <c r="AW63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37" s="41">
        <f>SUMIFS(Tabelle132[[#This Row],[FTE 01]:[SAL 12]],Tabelle132[[#Headers],[FTE 01]:[SAL 12]],"*" &amp; "SAL" &amp;"*")</f>
        <v>62064</v>
      </c>
    </row>
    <row r="638" spans="1:50" ht="20.100000000000001" customHeight="1" x14ac:dyDescent="0.25">
      <c r="A638" s="61" t="s">
        <v>657</v>
      </c>
      <c r="B638" s="113" t="s">
        <v>888</v>
      </c>
      <c r="C638" s="62" t="s">
        <v>53</v>
      </c>
      <c r="D638" s="107" t="s">
        <v>1221</v>
      </c>
      <c r="E638" s="108" t="s">
        <v>1221</v>
      </c>
      <c r="F638" s="63">
        <v>1024</v>
      </c>
      <c r="G638" s="111" t="str">
        <f>VLOOKUP(Tabelle132[[#This Row],[CC
(FIBU)]],INDEX!D:E,2,FALSE)</f>
        <v>Abteilung 7</v>
      </c>
      <c r="H638" s="117" t="s">
        <v>1307</v>
      </c>
      <c r="I638" s="64" t="s">
        <v>54</v>
      </c>
      <c r="J638" s="72">
        <v>40742</v>
      </c>
      <c r="K638" s="72"/>
      <c r="L638" s="73"/>
      <c r="M638" s="77">
        <v>2182</v>
      </c>
      <c r="N638" s="104" t="s">
        <v>1578</v>
      </c>
      <c r="O638" s="78">
        <v>40742</v>
      </c>
      <c r="P638" s="80"/>
      <c r="Q638" s="62" t="s">
        <v>55</v>
      </c>
      <c r="R638" s="5" t="str">
        <f ca="1">IF(Tabelle132[[#This Row],[STOPPED
ON]]&lt;&gt;"","STOPPED",IF(AND(Tabelle132[[#This Row],[ACT. VALID
TILL]]&lt;TODAY(),Tabelle132[[#This Row],[ACT. VALID
TILL]]&lt;&gt;""),"INACTIVE",IF(Tabelle132[[#This Row],[Employee]]="NN","RECRUITE",IF(Tabelle132[[#This Row],[ACT. VALID
FROM]]&gt;TODAY(),"INACTIVE","ACTIVE"))))</f>
        <v>ACTIVE</v>
      </c>
      <c r="S638" s="85"/>
      <c r="T638" s="85"/>
      <c r="U638" s="11">
        <f>COUNTIFS(Tabelle2[Function-
No.],Tabelle132[[#This Row],[FUNC.-NO]],Tabelle2[Pers-
No.],Tabelle132[[#This Row],[P-No.]])</f>
        <v>0</v>
      </c>
      <c r="V638" s="89">
        <v>39</v>
      </c>
      <c r="W638" s="11">
        <f>IF(Tabelle132[[#This Row],[WAZ2]]&gt;39,1,Tabelle132[[#This Row],[WAZ2]]/39)/IF(Tabelle132[[#This Row],[SPLIT]]="YES",2,1)</f>
        <v>1</v>
      </c>
      <c r="X638" s="93">
        <v>5355</v>
      </c>
      <c r="Y63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38" s="21" cm="1">
        <f t="array" ref="Z63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5355</v>
      </c>
      <c r="AA63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38" s="21" cm="1">
        <f t="array" ref="AB63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5355</v>
      </c>
      <c r="AC63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38" s="21" cm="1">
        <f t="array" ref="AD63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5355</v>
      </c>
      <c r="AE63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38" s="21" cm="1">
        <f t="array" ref="AF63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5355</v>
      </c>
      <c r="AG63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38" s="21" cm="1">
        <f t="array" ref="AH63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5355</v>
      </c>
      <c r="AI63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38" s="21" cm="1">
        <f t="array" ref="AJ63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5355</v>
      </c>
      <c r="AK63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38" s="21" cm="1">
        <f t="array" ref="AL63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5355</v>
      </c>
      <c r="AM63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38" s="21" cm="1">
        <f t="array" ref="AN63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5355</v>
      </c>
      <c r="AO63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38" s="21" cm="1">
        <f t="array" ref="AP63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5355</v>
      </c>
      <c r="AQ63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38" s="21" cm="1">
        <f t="array" ref="AR63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5355</v>
      </c>
      <c r="AS63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38" s="21" cm="1">
        <f t="array" ref="AT63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5355</v>
      </c>
      <c r="AU63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38" s="21" cm="1">
        <f t="array" ref="AV63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5355</v>
      </c>
      <c r="AW63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38" s="41">
        <f>SUMIFS(Tabelle132[[#This Row],[FTE 01]:[SAL 12]],Tabelle132[[#Headers],[FTE 01]:[SAL 12]],"*" &amp; "SAL" &amp;"*")</f>
        <v>64260</v>
      </c>
    </row>
    <row r="639" spans="1:50" ht="20.100000000000001" customHeight="1" x14ac:dyDescent="0.25">
      <c r="A639" s="61" t="s">
        <v>668</v>
      </c>
      <c r="B639" s="113" t="s">
        <v>1107</v>
      </c>
      <c r="C639" s="62" t="s">
        <v>53</v>
      </c>
      <c r="D639" s="107" t="s">
        <v>1221</v>
      </c>
      <c r="E639" s="108" t="s">
        <v>1221</v>
      </c>
      <c r="F639" s="63">
        <v>1024</v>
      </c>
      <c r="G639" s="111" t="str">
        <f>VLOOKUP(Tabelle132[[#This Row],[CC
(FIBU)]],INDEX!D:E,2,FALSE)</f>
        <v>Abteilung 7</v>
      </c>
      <c r="H639" s="117" t="s">
        <v>1348</v>
      </c>
      <c r="I639" s="64" t="s">
        <v>54</v>
      </c>
      <c r="J639" s="72">
        <v>42064</v>
      </c>
      <c r="K639" s="72"/>
      <c r="L639" s="73"/>
      <c r="M639" s="77">
        <v>2289</v>
      </c>
      <c r="N639" s="104" t="s">
        <v>1685</v>
      </c>
      <c r="O639" s="78">
        <v>42064</v>
      </c>
      <c r="P639" s="80"/>
      <c r="Q639" s="62" t="s">
        <v>55</v>
      </c>
      <c r="R639" s="5" t="str">
        <f ca="1">IF(Tabelle132[[#This Row],[STOPPED
ON]]&lt;&gt;"","STOPPED",IF(AND(Tabelle132[[#This Row],[ACT. VALID
TILL]]&lt;TODAY(),Tabelle132[[#This Row],[ACT. VALID
TILL]]&lt;&gt;""),"INACTIVE",IF(Tabelle132[[#This Row],[Employee]]="NN","RECRUITE",IF(Tabelle132[[#This Row],[ACT. VALID
FROM]]&gt;TODAY(),"INACTIVE","ACTIVE"))))</f>
        <v>ACTIVE</v>
      </c>
      <c r="S639" s="85"/>
      <c r="T639" s="85"/>
      <c r="U639" s="11">
        <f>COUNTIFS(Tabelle2[Function-
No.],Tabelle132[[#This Row],[FUNC.-NO]],Tabelle2[Pers-
No.],Tabelle132[[#This Row],[P-No.]])</f>
        <v>0</v>
      </c>
      <c r="V639" s="89">
        <v>39</v>
      </c>
      <c r="W639" s="11">
        <f>IF(Tabelle132[[#This Row],[WAZ2]]&gt;39,1,Tabelle132[[#This Row],[WAZ2]]/39)/IF(Tabelle132[[#This Row],[SPLIT]]="YES",2,1)</f>
        <v>1</v>
      </c>
      <c r="X639" s="93">
        <v>5675</v>
      </c>
      <c r="Y63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39" s="21" cm="1">
        <f t="array" ref="Z63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5675</v>
      </c>
      <c r="AA63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39" s="21" cm="1">
        <f t="array" ref="AB63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5675</v>
      </c>
      <c r="AC63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39" s="21" cm="1">
        <f t="array" ref="AD63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5675</v>
      </c>
      <c r="AE63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39" s="21" cm="1">
        <f t="array" ref="AF63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5675</v>
      </c>
      <c r="AG63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39" s="21" cm="1">
        <f t="array" ref="AH63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5675</v>
      </c>
      <c r="AI63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39" s="21" cm="1">
        <f t="array" ref="AJ63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5675</v>
      </c>
      <c r="AK63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39" s="21" cm="1">
        <f t="array" ref="AL63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5675</v>
      </c>
      <c r="AM63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39" s="21" cm="1">
        <f t="array" ref="AN63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5675</v>
      </c>
      <c r="AO63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39" s="21" cm="1">
        <f t="array" ref="AP63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5675</v>
      </c>
      <c r="AQ63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39" s="21" cm="1">
        <f t="array" ref="AR63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5675</v>
      </c>
      <c r="AS63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39" s="21" cm="1">
        <f t="array" ref="AT63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5675</v>
      </c>
      <c r="AU63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39" s="21" cm="1">
        <f t="array" ref="AV63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5675</v>
      </c>
      <c r="AW63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39" s="41">
        <f>SUMIFS(Tabelle132[[#This Row],[FTE 01]:[SAL 12]],Tabelle132[[#Headers],[FTE 01]:[SAL 12]],"*" &amp; "SAL" &amp;"*")</f>
        <v>68100</v>
      </c>
    </row>
    <row r="640" spans="1:50" ht="20.100000000000001" customHeight="1" x14ac:dyDescent="0.25">
      <c r="A640" s="61" t="s">
        <v>614</v>
      </c>
      <c r="B640" s="113" t="s">
        <v>1132</v>
      </c>
      <c r="C640" s="62" t="s">
        <v>53</v>
      </c>
      <c r="D640" s="107" t="s">
        <v>1221</v>
      </c>
      <c r="E640" s="108" t="s">
        <v>1221</v>
      </c>
      <c r="F640" s="63">
        <v>1025</v>
      </c>
      <c r="G640" s="111" t="str">
        <f>VLOOKUP(Tabelle132[[#This Row],[CC
(FIBU)]],INDEX!D:E,2,FALSE)</f>
        <v>Abteilung 46</v>
      </c>
      <c r="H640" s="117" t="s">
        <v>1278</v>
      </c>
      <c r="I640" s="64" t="s">
        <v>54</v>
      </c>
      <c r="J640" s="72">
        <v>38231</v>
      </c>
      <c r="K640" s="72"/>
      <c r="L640" s="73"/>
      <c r="M640" s="77">
        <v>2108</v>
      </c>
      <c r="N640" s="104" t="s">
        <v>1504</v>
      </c>
      <c r="O640" s="78">
        <v>38231</v>
      </c>
      <c r="P640" s="80"/>
      <c r="Q640" s="62" t="s">
        <v>55</v>
      </c>
      <c r="R640" s="5" t="str">
        <f ca="1">IF(Tabelle132[[#This Row],[STOPPED
ON]]&lt;&gt;"","STOPPED",IF(AND(Tabelle132[[#This Row],[ACT. VALID
TILL]]&lt;TODAY(),Tabelle132[[#This Row],[ACT. VALID
TILL]]&lt;&gt;""),"INACTIVE",IF(Tabelle132[[#This Row],[Employee]]="NN","RECRUITE",IF(Tabelle132[[#This Row],[ACT. VALID
FROM]]&gt;TODAY(),"INACTIVE","ACTIVE"))))</f>
        <v>ACTIVE</v>
      </c>
      <c r="S640" s="85"/>
      <c r="T640" s="85"/>
      <c r="U640" s="11">
        <f>COUNTIFS(Tabelle2[Function-
No.],Tabelle132[[#This Row],[FUNC.-NO]],Tabelle2[Pers-
No.],Tabelle132[[#This Row],[P-No.]])</f>
        <v>0</v>
      </c>
      <c r="V640" s="89">
        <v>20</v>
      </c>
      <c r="W640" s="11">
        <f>IF(Tabelle132[[#This Row],[WAZ2]]&gt;39,1,Tabelle132[[#This Row],[WAZ2]]/39)/IF(Tabelle132[[#This Row],[SPLIT]]="YES",2,1)</f>
        <v>0.51282051282051277</v>
      </c>
      <c r="X640" s="93">
        <v>5061</v>
      </c>
      <c r="Y64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0.51282051282051277</v>
      </c>
      <c r="Z640" s="21" cm="1">
        <f t="array" ref="Z64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5061</v>
      </c>
      <c r="AA64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0.51282051282051277</v>
      </c>
      <c r="AB640" s="21" cm="1">
        <f t="array" ref="AB64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5061</v>
      </c>
      <c r="AC64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0.51282051282051277</v>
      </c>
      <c r="AD640" s="21" cm="1">
        <f t="array" ref="AD64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5061</v>
      </c>
      <c r="AE64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0.51282051282051277</v>
      </c>
      <c r="AF640" s="21" cm="1">
        <f t="array" ref="AF64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5061</v>
      </c>
      <c r="AG64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0.51282051282051277</v>
      </c>
      <c r="AH640" s="21" cm="1">
        <f t="array" ref="AH64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5061</v>
      </c>
      <c r="AI64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0.51282051282051277</v>
      </c>
      <c r="AJ640" s="21" cm="1">
        <f t="array" ref="AJ64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5061</v>
      </c>
      <c r="AK64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0.51282051282051277</v>
      </c>
      <c r="AL640" s="21" cm="1">
        <f t="array" ref="AL64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5061</v>
      </c>
      <c r="AM64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0.51282051282051277</v>
      </c>
      <c r="AN640" s="21" cm="1">
        <f t="array" ref="AN64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5061</v>
      </c>
      <c r="AO64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0.51282051282051277</v>
      </c>
      <c r="AP640" s="21" cm="1">
        <f t="array" ref="AP64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5061</v>
      </c>
      <c r="AQ64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0.51282051282051277</v>
      </c>
      <c r="AR640" s="21" cm="1">
        <f t="array" ref="AR64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5061</v>
      </c>
      <c r="AS64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0.51282051282051277</v>
      </c>
      <c r="AT640" s="21" cm="1">
        <f t="array" ref="AT64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5061</v>
      </c>
      <c r="AU64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0.51282051282051277</v>
      </c>
      <c r="AV640" s="21" cm="1">
        <f t="array" ref="AV64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5061</v>
      </c>
      <c r="AW64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40" s="41">
        <f>SUMIFS(Tabelle132[[#This Row],[FTE 01]:[SAL 12]],Tabelle132[[#Headers],[FTE 01]:[SAL 12]],"*" &amp; "SAL" &amp;"*")</f>
        <v>60732</v>
      </c>
    </row>
    <row r="641" spans="1:50" ht="20.100000000000001" customHeight="1" x14ac:dyDescent="0.25">
      <c r="A641" s="61" t="s">
        <v>659</v>
      </c>
      <c r="B641" s="113" t="s">
        <v>962</v>
      </c>
      <c r="C641" s="62" t="s">
        <v>53</v>
      </c>
      <c r="D641" s="107" t="s">
        <v>1221</v>
      </c>
      <c r="E641" s="108" t="s">
        <v>1221</v>
      </c>
      <c r="F641" s="63">
        <v>1025</v>
      </c>
      <c r="G641" s="111" t="str">
        <f>VLOOKUP(Tabelle132[[#This Row],[CC
(FIBU)]],INDEX!D:E,2,FALSE)</f>
        <v>Abteilung 46</v>
      </c>
      <c r="H641" s="117" t="s">
        <v>1278</v>
      </c>
      <c r="I641" s="64" t="s">
        <v>54</v>
      </c>
      <c r="J641" s="72">
        <v>39173</v>
      </c>
      <c r="K641" s="72"/>
      <c r="L641" s="73"/>
      <c r="M641" s="77">
        <v>2131</v>
      </c>
      <c r="N641" s="104" t="s">
        <v>1527</v>
      </c>
      <c r="O641" s="78">
        <v>39173</v>
      </c>
      <c r="P641" s="80"/>
      <c r="Q641" s="62" t="s">
        <v>55</v>
      </c>
      <c r="R641" s="5" t="str">
        <f ca="1">IF(Tabelle132[[#This Row],[STOPPED
ON]]&lt;&gt;"","STOPPED",IF(AND(Tabelle132[[#This Row],[ACT. VALID
TILL]]&lt;TODAY(),Tabelle132[[#This Row],[ACT. VALID
TILL]]&lt;&gt;""),"INACTIVE",IF(Tabelle132[[#This Row],[Employee]]="NN","RECRUITE",IF(Tabelle132[[#This Row],[ACT. VALID
FROM]]&gt;TODAY(),"INACTIVE","ACTIVE"))))</f>
        <v>ACTIVE</v>
      </c>
      <c r="S641" s="85"/>
      <c r="T641" s="85"/>
      <c r="U641" s="11">
        <f>COUNTIFS(Tabelle2[Function-
No.],Tabelle132[[#This Row],[FUNC.-NO]],Tabelle2[Pers-
No.],Tabelle132[[#This Row],[P-No.]])</f>
        <v>0</v>
      </c>
      <c r="V641" s="89">
        <v>39</v>
      </c>
      <c r="W641" s="11">
        <f>IF(Tabelle132[[#This Row],[WAZ2]]&gt;39,1,Tabelle132[[#This Row],[WAZ2]]/39)/IF(Tabelle132[[#This Row],[SPLIT]]="YES",2,1)</f>
        <v>1</v>
      </c>
      <c r="X641" s="93">
        <v>5593</v>
      </c>
      <c r="Y64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41" s="21" cm="1">
        <f t="array" ref="Z64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5593</v>
      </c>
      <c r="AA64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41" s="21" cm="1">
        <f t="array" ref="AB64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5593</v>
      </c>
      <c r="AC64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41" s="21" cm="1">
        <f t="array" ref="AD64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5593</v>
      </c>
      <c r="AE64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41" s="21" cm="1">
        <f t="array" ref="AF64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5593</v>
      </c>
      <c r="AG64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41" s="21" cm="1">
        <f t="array" ref="AH64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5593</v>
      </c>
      <c r="AI64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41" s="21" cm="1">
        <f t="array" ref="AJ64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5593</v>
      </c>
      <c r="AK64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41" s="21" cm="1">
        <f t="array" ref="AL64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5593</v>
      </c>
      <c r="AM64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41" s="21" cm="1">
        <f t="array" ref="AN64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5593</v>
      </c>
      <c r="AO64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41" s="21" cm="1">
        <f t="array" ref="AP64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5593</v>
      </c>
      <c r="AQ64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41" s="21" cm="1">
        <f t="array" ref="AR64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5593</v>
      </c>
      <c r="AS64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41" s="21" cm="1">
        <f t="array" ref="AT64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5593</v>
      </c>
      <c r="AU64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41" s="21" cm="1">
        <f t="array" ref="AV64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5593</v>
      </c>
      <c r="AW64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41" s="41">
        <f>SUMIFS(Tabelle132[[#This Row],[FTE 01]:[SAL 12]],Tabelle132[[#Headers],[FTE 01]:[SAL 12]],"*" &amp; "SAL" &amp;"*")</f>
        <v>67116</v>
      </c>
    </row>
    <row r="642" spans="1:50" ht="20.100000000000001" customHeight="1" x14ac:dyDescent="0.25">
      <c r="A642" s="61" t="s">
        <v>661</v>
      </c>
      <c r="B642" s="113" t="s">
        <v>1117</v>
      </c>
      <c r="C642" s="62" t="s">
        <v>53</v>
      </c>
      <c r="D642" s="107" t="s">
        <v>1221</v>
      </c>
      <c r="E642" s="108" t="s">
        <v>1221</v>
      </c>
      <c r="F642" s="63">
        <v>1025</v>
      </c>
      <c r="G642" s="111" t="str">
        <f>VLOOKUP(Tabelle132[[#This Row],[CC
(FIBU)]],INDEX!D:E,2,FALSE)</f>
        <v>Abteilung 46</v>
      </c>
      <c r="H642" s="117" t="s">
        <v>1278</v>
      </c>
      <c r="I642" s="64" t="s">
        <v>54</v>
      </c>
      <c r="J642" s="72">
        <v>41000</v>
      </c>
      <c r="K642" s="72"/>
      <c r="L642" s="73"/>
      <c r="M642" s="77">
        <v>2203</v>
      </c>
      <c r="N642" s="104" t="s">
        <v>1599</v>
      </c>
      <c r="O642" s="78">
        <v>41000</v>
      </c>
      <c r="P642" s="80"/>
      <c r="Q642" s="62" t="s">
        <v>55</v>
      </c>
      <c r="R642" s="5" t="str">
        <f ca="1">IF(Tabelle132[[#This Row],[STOPPED
ON]]&lt;&gt;"","STOPPED",IF(AND(Tabelle132[[#This Row],[ACT. VALID
TILL]]&lt;TODAY(),Tabelle132[[#This Row],[ACT. VALID
TILL]]&lt;&gt;""),"INACTIVE",IF(Tabelle132[[#This Row],[Employee]]="NN","RECRUITE",IF(Tabelle132[[#This Row],[ACT. VALID
FROM]]&gt;TODAY(),"INACTIVE","ACTIVE"))))</f>
        <v>ACTIVE</v>
      </c>
      <c r="S642" s="85"/>
      <c r="T642" s="85"/>
      <c r="U642" s="11">
        <f>COUNTIFS(Tabelle2[Function-
No.],Tabelle132[[#This Row],[FUNC.-NO]],Tabelle2[Pers-
No.],Tabelle132[[#This Row],[P-No.]])</f>
        <v>0</v>
      </c>
      <c r="V642" s="89">
        <v>39</v>
      </c>
      <c r="W642" s="11">
        <f>IF(Tabelle132[[#This Row],[WAZ2]]&gt;39,1,Tabelle132[[#This Row],[WAZ2]]/39)/IF(Tabelle132[[#This Row],[SPLIT]]="YES",2,1)</f>
        <v>1</v>
      </c>
      <c r="X642" s="93">
        <v>5527</v>
      </c>
      <c r="Y64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42" s="21" cm="1">
        <f t="array" ref="Z64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5527</v>
      </c>
      <c r="AA64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42" s="21" cm="1">
        <f t="array" ref="AB64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5527</v>
      </c>
      <c r="AC64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42" s="21" cm="1">
        <f t="array" ref="AD64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5527</v>
      </c>
      <c r="AE64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42" s="21" cm="1">
        <f t="array" ref="AF64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5527</v>
      </c>
      <c r="AG64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42" s="21" cm="1">
        <f t="array" ref="AH64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5527</v>
      </c>
      <c r="AI64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42" s="21" cm="1">
        <f t="array" ref="AJ64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5527</v>
      </c>
      <c r="AK64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42" s="21" cm="1">
        <f t="array" ref="AL64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5527</v>
      </c>
      <c r="AM64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42" s="21" cm="1">
        <f t="array" ref="AN64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5527</v>
      </c>
      <c r="AO64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42" s="21" cm="1">
        <f t="array" ref="AP64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5527</v>
      </c>
      <c r="AQ64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42" s="21" cm="1">
        <f t="array" ref="AR64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5527</v>
      </c>
      <c r="AS64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42" s="21" cm="1">
        <f t="array" ref="AT64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5527</v>
      </c>
      <c r="AU64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42" s="21" cm="1">
        <f t="array" ref="AV64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5527</v>
      </c>
      <c r="AW64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42" s="41">
        <f>SUMIFS(Tabelle132[[#This Row],[FTE 01]:[SAL 12]],Tabelle132[[#Headers],[FTE 01]:[SAL 12]],"*" &amp; "SAL" &amp;"*")</f>
        <v>66324</v>
      </c>
    </row>
    <row r="643" spans="1:50" ht="20.100000000000001" customHeight="1" x14ac:dyDescent="0.25">
      <c r="A643" s="61" t="s">
        <v>658</v>
      </c>
      <c r="B643" s="113" t="s">
        <v>962</v>
      </c>
      <c r="C643" s="62" t="s">
        <v>53</v>
      </c>
      <c r="D643" s="107" t="s">
        <v>1221</v>
      </c>
      <c r="E643" s="108" t="s">
        <v>1221</v>
      </c>
      <c r="F643" s="63">
        <v>1025</v>
      </c>
      <c r="G643" s="111" t="str">
        <f>VLOOKUP(Tabelle132[[#This Row],[CC
(FIBU)]],INDEX!D:E,2,FALSE)</f>
        <v>Abteilung 46</v>
      </c>
      <c r="H643" s="117" t="s">
        <v>1278</v>
      </c>
      <c r="I643" s="64" t="s">
        <v>54</v>
      </c>
      <c r="J643" s="72">
        <v>42278</v>
      </c>
      <c r="K643" s="72"/>
      <c r="L643" s="73"/>
      <c r="M643" s="77">
        <v>2321</v>
      </c>
      <c r="N643" s="104" t="s">
        <v>1717</v>
      </c>
      <c r="O643" s="78">
        <v>42278</v>
      </c>
      <c r="P643" s="80"/>
      <c r="Q643" s="62" t="s">
        <v>55</v>
      </c>
      <c r="R643" s="5" t="str">
        <f ca="1">IF(Tabelle132[[#This Row],[STOPPED
ON]]&lt;&gt;"","STOPPED",IF(AND(Tabelle132[[#This Row],[ACT. VALID
TILL]]&lt;TODAY(),Tabelle132[[#This Row],[ACT. VALID
TILL]]&lt;&gt;""),"INACTIVE",IF(Tabelle132[[#This Row],[Employee]]="NN","RECRUITE",IF(Tabelle132[[#This Row],[ACT. VALID
FROM]]&gt;TODAY(),"INACTIVE","ACTIVE"))))</f>
        <v>ACTIVE</v>
      </c>
      <c r="S643" s="85"/>
      <c r="T643" s="85"/>
      <c r="U643" s="11">
        <f>COUNTIFS(Tabelle2[Function-
No.],Tabelle132[[#This Row],[FUNC.-NO]],Tabelle2[Pers-
No.],Tabelle132[[#This Row],[P-No.]])</f>
        <v>0</v>
      </c>
      <c r="V643" s="89">
        <v>39</v>
      </c>
      <c r="W643" s="11">
        <f>IF(Tabelle132[[#This Row],[WAZ2]]&gt;39,1,Tabelle132[[#This Row],[WAZ2]]/39)/IF(Tabelle132[[#This Row],[SPLIT]]="YES",2,1)</f>
        <v>1</v>
      </c>
      <c r="X643" s="93">
        <v>5576</v>
      </c>
      <c r="Y64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43" s="21" cm="1">
        <f t="array" ref="Z64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5576</v>
      </c>
      <c r="AA64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43" s="21" cm="1">
        <f t="array" ref="AB64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5576</v>
      </c>
      <c r="AC64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43" s="21" cm="1">
        <f t="array" ref="AD64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5576</v>
      </c>
      <c r="AE64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43" s="21" cm="1">
        <f t="array" ref="AF64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5576</v>
      </c>
      <c r="AG64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43" s="21" cm="1">
        <f t="array" ref="AH64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5576</v>
      </c>
      <c r="AI64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43" s="21" cm="1">
        <f t="array" ref="AJ64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5576</v>
      </c>
      <c r="AK64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43" s="21" cm="1">
        <f t="array" ref="AL64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5576</v>
      </c>
      <c r="AM64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43" s="21" cm="1">
        <f t="array" ref="AN64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5576</v>
      </c>
      <c r="AO64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43" s="21" cm="1">
        <f t="array" ref="AP64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5576</v>
      </c>
      <c r="AQ64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43" s="21" cm="1">
        <f t="array" ref="AR64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5576</v>
      </c>
      <c r="AS64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43" s="21" cm="1">
        <f t="array" ref="AT64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5576</v>
      </c>
      <c r="AU64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43" s="21" cm="1">
        <f t="array" ref="AV64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5576</v>
      </c>
      <c r="AW64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43" s="41">
        <f>SUMIFS(Tabelle132[[#This Row],[FTE 01]:[SAL 12]],Tabelle132[[#Headers],[FTE 01]:[SAL 12]],"*" &amp; "SAL" &amp;"*")</f>
        <v>66912</v>
      </c>
    </row>
    <row r="644" spans="1:50" ht="20.100000000000001" customHeight="1" x14ac:dyDescent="0.25">
      <c r="A644" s="61" t="s">
        <v>662</v>
      </c>
      <c r="B644" s="113" t="s">
        <v>1135</v>
      </c>
      <c r="C644" s="62" t="s">
        <v>53</v>
      </c>
      <c r="D644" s="107" t="s">
        <v>1221</v>
      </c>
      <c r="E644" s="108" t="s">
        <v>1221</v>
      </c>
      <c r="F644" s="63">
        <v>1025</v>
      </c>
      <c r="G644" s="111" t="str">
        <f>VLOOKUP(Tabelle132[[#This Row],[CC
(FIBU)]],INDEX!D:E,2,FALSE)</f>
        <v>Abteilung 46</v>
      </c>
      <c r="H644" s="117" t="s">
        <v>1278</v>
      </c>
      <c r="I644" s="64" t="s">
        <v>54</v>
      </c>
      <c r="J644" s="72">
        <v>42491</v>
      </c>
      <c r="K644" s="72"/>
      <c r="L644" s="73"/>
      <c r="M644" s="77">
        <v>2341</v>
      </c>
      <c r="N644" s="104" t="s">
        <v>1737</v>
      </c>
      <c r="O644" s="78">
        <v>42491</v>
      </c>
      <c r="P644" s="80"/>
      <c r="Q644" s="62" t="s">
        <v>55</v>
      </c>
      <c r="R644" s="5" t="str">
        <f ca="1">IF(Tabelle132[[#This Row],[STOPPED
ON]]&lt;&gt;"","STOPPED",IF(AND(Tabelle132[[#This Row],[ACT. VALID
TILL]]&lt;TODAY(),Tabelle132[[#This Row],[ACT. VALID
TILL]]&lt;&gt;""),"INACTIVE",IF(Tabelle132[[#This Row],[Employee]]="NN","RECRUITE",IF(Tabelle132[[#This Row],[ACT. VALID
FROM]]&gt;TODAY(),"INACTIVE","ACTIVE"))))</f>
        <v>ACTIVE</v>
      </c>
      <c r="S644" s="85"/>
      <c r="T644" s="85"/>
      <c r="U644" s="11">
        <f>COUNTIFS(Tabelle2[Function-
No.],Tabelle132[[#This Row],[FUNC.-NO]],Tabelle2[Pers-
No.],Tabelle132[[#This Row],[P-No.]])</f>
        <v>0</v>
      </c>
      <c r="V644" s="89">
        <v>39</v>
      </c>
      <c r="W644" s="11">
        <f>IF(Tabelle132[[#This Row],[WAZ2]]&gt;39,1,Tabelle132[[#This Row],[WAZ2]]/39)/IF(Tabelle132[[#This Row],[SPLIT]]="YES",2,1)</f>
        <v>1</v>
      </c>
      <c r="X644" s="93">
        <v>5265</v>
      </c>
      <c r="Y64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44" s="21" cm="1">
        <f t="array" ref="Z64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5265</v>
      </c>
      <c r="AA64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44" s="21" cm="1">
        <f t="array" ref="AB64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5265</v>
      </c>
      <c r="AC64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44" s="21" cm="1">
        <f t="array" ref="AD64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5265</v>
      </c>
      <c r="AE64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44" s="21" cm="1">
        <f t="array" ref="AF64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5265</v>
      </c>
      <c r="AG64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44" s="21" cm="1">
        <f t="array" ref="AH64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5265</v>
      </c>
      <c r="AI64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44" s="21" cm="1">
        <f t="array" ref="AJ64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5265</v>
      </c>
      <c r="AK64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44" s="21" cm="1">
        <f t="array" ref="AL64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5265</v>
      </c>
      <c r="AM64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44" s="21" cm="1">
        <f t="array" ref="AN64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5265</v>
      </c>
      <c r="AO64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44" s="21" cm="1">
        <f t="array" ref="AP64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5265</v>
      </c>
      <c r="AQ64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44" s="21" cm="1">
        <f t="array" ref="AR64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5265</v>
      </c>
      <c r="AS64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44" s="21" cm="1">
        <f t="array" ref="AT64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5265</v>
      </c>
      <c r="AU64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44" s="21" cm="1">
        <f t="array" ref="AV64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5265</v>
      </c>
      <c r="AW64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44" s="41">
        <f>SUMIFS(Tabelle132[[#This Row],[FTE 01]:[SAL 12]],Tabelle132[[#Headers],[FTE 01]:[SAL 12]],"*" &amp; "SAL" &amp;"*")</f>
        <v>63180</v>
      </c>
    </row>
    <row r="645" spans="1:50" ht="20.100000000000001" customHeight="1" x14ac:dyDescent="0.25">
      <c r="A645" s="61" t="s">
        <v>660</v>
      </c>
      <c r="B645" s="113" t="s">
        <v>1095</v>
      </c>
      <c r="C645" s="62" t="s">
        <v>53</v>
      </c>
      <c r="D645" s="107" t="s">
        <v>1221</v>
      </c>
      <c r="E645" s="108" t="s">
        <v>1221</v>
      </c>
      <c r="F645" s="63">
        <v>1025</v>
      </c>
      <c r="G645" s="111" t="str">
        <f>VLOOKUP(Tabelle132[[#This Row],[CC
(FIBU)]],INDEX!D:E,2,FALSE)</f>
        <v>Abteilung 46</v>
      </c>
      <c r="H645" s="117" t="s">
        <v>1307</v>
      </c>
      <c r="I645" s="64" t="s">
        <v>545</v>
      </c>
      <c r="J645" s="72">
        <v>42905</v>
      </c>
      <c r="K645" s="72"/>
      <c r="L645" s="73"/>
      <c r="M645" s="77">
        <v>2397</v>
      </c>
      <c r="N645" s="104" t="s">
        <v>1793</v>
      </c>
      <c r="O645" s="78">
        <v>42905</v>
      </c>
      <c r="P645" s="80"/>
      <c r="Q645" s="62" t="s">
        <v>55</v>
      </c>
      <c r="R645" s="5" t="str">
        <f ca="1">IF(Tabelle132[[#This Row],[STOPPED
ON]]&lt;&gt;"","STOPPED",IF(AND(Tabelle132[[#This Row],[ACT. VALID
TILL]]&lt;TODAY(),Tabelle132[[#This Row],[ACT. VALID
TILL]]&lt;&gt;""),"INACTIVE",IF(Tabelle132[[#This Row],[Employee]]="NN","RECRUITE",IF(Tabelle132[[#This Row],[ACT. VALID
FROM]]&gt;TODAY(),"INACTIVE","ACTIVE"))))</f>
        <v>ACTIVE</v>
      </c>
      <c r="S645" s="85"/>
      <c r="T645" s="85"/>
      <c r="U645" s="11">
        <f>COUNTIFS(Tabelle2[Function-
No.],Tabelle132[[#This Row],[FUNC.-NO]],Tabelle2[Pers-
No.],Tabelle132[[#This Row],[P-No.]])</f>
        <v>0</v>
      </c>
      <c r="V645" s="89">
        <v>39</v>
      </c>
      <c r="W645" s="11">
        <f>IF(Tabelle132[[#This Row],[WAZ2]]&gt;39,1,Tabelle132[[#This Row],[WAZ2]]/39)/IF(Tabelle132[[#This Row],[SPLIT]]="YES",2,1)</f>
        <v>0.5</v>
      </c>
      <c r="X645" s="93">
        <v>5690</v>
      </c>
      <c r="Y64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645" s="21" cm="1">
        <f t="array" ref="Z64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2845</v>
      </c>
      <c r="AA64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645" s="21" cm="1">
        <f t="array" ref="AB64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2845</v>
      </c>
      <c r="AC64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645" s="21" cm="1">
        <f t="array" ref="AD64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2845</v>
      </c>
      <c r="AE64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645" s="21" cm="1">
        <f t="array" ref="AF64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2845</v>
      </c>
      <c r="AG64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645" s="21" cm="1">
        <f t="array" ref="AH64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2845</v>
      </c>
      <c r="AI64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645" s="21" cm="1">
        <f t="array" ref="AJ64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2845</v>
      </c>
      <c r="AK64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645" s="21" cm="1">
        <f t="array" ref="AL64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2845</v>
      </c>
      <c r="AM64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645" s="21" cm="1">
        <f t="array" ref="AN64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2845</v>
      </c>
      <c r="AO64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645" s="21" cm="1">
        <f t="array" ref="AP64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2845</v>
      </c>
      <c r="AQ64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645" s="21" cm="1">
        <f t="array" ref="AR64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2845</v>
      </c>
      <c r="AS64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645" s="21" cm="1">
        <f t="array" ref="AT64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2845</v>
      </c>
      <c r="AU64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645" s="21" cm="1">
        <f t="array" ref="AV64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2845</v>
      </c>
      <c r="AW64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45" s="41">
        <f>SUMIFS(Tabelle132[[#This Row],[FTE 01]:[SAL 12]],Tabelle132[[#Headers],[FTE 01]:[SAL 12]],"*" &amp; "SAL" &amp;"*")</f>
        <v>34140</v>
      </c>
    </row>
    <row r="646" spans="1:50" ht="20.100000000000001" customHeight="1" x14ac:dyDescent="0.25">
      <c r="A646" s="61" t="s">
        <v>663</v>
      </c>
      <c r="B646" s="113" t="s">
        <v>919</v>
      </c>
      <c r="C646" s="62" t="s">
        <v>53</v>
      </c>
      <c r="D646" s="107" t="s">
        <v>1221</v>
      </c>
      <c r="E646" s="108" t="s">
        <v>1221</v>
      </c>
      <c r="F646" s="63">
        <v>1025</v>
      </c>
      <c r="G646" s="111" t="str">
        <f>VLOOKUP(Tabelle132[[#This Row],[CC
(FIBU)]],INDEX!D:E,2,FALSE)</f>
        <v>Abteilung 46</v>
      </c>
      <c r="H646" s="117" t="s">
        <v>1278</v>
      </c>
      <c r="I646" s="64" t="s">
        <v>54</v>
      </c>
      <c r="J646" s="72">
        <v>43556</v>
      </c>
      <c r="K646" s="72">
        <v>44316</v>
      </c>
      <c r="L646" s="73"/>
      <c r="M646" s="77">
        <v>2575</v>
      </c>
      <c r="N646" s="104" t="s">
        <v>1971</v>
      </c>
      <c r="O646" s="78">
        <v>43556</v>
      </c>
      <c r="P646" s="80">
        <v>44316</v>
      </c>
      <c r="Q646" s="62" t="s">
        <v>55</v>
      </c>
      <c r="R646" s="5" t="str">
        <f ca="1">IF(Tabelle132[[#This Row],[STOPPED
ON]]&lt;&gt;"","STOPPED",IF(AND(Tabelle132[[#This Row],[ACT. VALID
TILL]]&lt;TODAY(),Tabelle132[[#This Row],[ACT. VALID
TILL]]&lt;&gt;""),"INACTIVE",IF(Tabelle132[[#This Row],[Employee]]="NN","RECRUITE",IF(Tabelle132[[#This Row],[ACT. VALID
FROM]]&gt;TODAY(),"INACTIVE","ACTIVE"))))</f>
        <v>INACTIVE</v>
      </c>
      <c r="S646" s="85"/>
      <c r="T646" s="85"/>
      <c r="U646" s="11">
        <f>COUNTIFS(Tabelle2[Function-
No.],Tabelle132[[#This Row],[FUNC.-NO]],Tabelle2[Pers-
No.],Tabelle132[[#This Row],[P-No.]])</f>
        <v>1</v>
      </c>
      <c r="V646" s="89">
        <v>39</v>
      </c>
      <c r="W646" s="11">
        <f>IF(Tabelle132[[#This Row],[WAZ2]]&gt;39,1,Tabelle132[[#This Row],[WAZ2]]/39)/IF(Tabelle132[[#This Row],[SPLIT]]="YES",2,1)</f>
        <v>1</v>
      </c>
      <c r="X646" s="93">
        <v>5195</v>
      </c>
      <c r="Y646"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646" s="21" cm="1">
        <f t="array" ref="Z64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4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646" s="21" cm="1">
        <f t="array" ref="AB64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64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646" s="21" cm="1">
        <f t="array" ref="AD64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64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646" s="21" cm="1">
        <f t="array" ref="AF64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64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646" s="21" cm="1">
        <f t="array" ref="AH64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64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646" s="21" cm="1">
        <f t="array" ref="AJ64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64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646" s="21" cm="1">
        <f t="array" ref="AL64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64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646" s="21" cm="1">
        <f t="array" ref="AN64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64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646" s="21" cm="1">
        <f t="array" ref="AP64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64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646" s="21" cm="1">
        <f t="array" ref="AR64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64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646" s="21" cm="1">
        <f t="array" ref="AT64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64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646" s="21" cm="1">
        <f t="array" ref="AV64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64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46" s="41">
        <f>SUMIFS(Tabelle132[[#This Row],[FTE 01]:[SAL 12]],Tabelle132[[#Headers],[FTE 01]:[SAL 12]],"*" &amp; "SAL" &amp;"*")</f>
        <v>0</v>
      </c>
    </row>
    <row r="647" spans="1:50" ht="20.100000000000001" customHeight="1" x14ac:dyDescent="0.25">
      <c r="A647" s="61" t="s">
        <v>664</v>
      </c>
      <c r="B647" s="113" t="s">
        <v>1135</v>
      </c>
      <c r="C647" s="62" t="s">
        <v>53</v>
      </c>
      <c r="D647" s="107" t="s">
        <v>1221</v>
      </c>
      <c r="E647" s="108" t="s">
        <v>1221</v>
      </c>
      <c r="F647" s="63">
        <v>1025</v>
      </c>
      <c r="G647" s="111" t="str">
        <f>VLOOKUP(Tabelle132[[#This Row],[CC
(FIBU)]],INDEX!D:E,2,FALSE)</f>
        <v>Abteilung 46</v>
      </c>
      <c r="H647" s="117" t="s">
        <v>1278</v>
      </c>
      <c r="I647" s="64" t="s">
        <v>54</v>
      </c>
      <c r="J647" s="72">
        <v>43739</v>
      </c>
      <c r="K647" s="72"/>
      <c r="L647" s="73"/>
      <c r="M647" s="77">
        <v>2613</v>
      </c>
      <c r="N647" s="104" t="s">
        <v>2009</v>
      </c>
      <c r="O647" s="78">
        <v>43739</v>
      </c>
      <c r="P647" s="80"/>
      <c r="Q647" s="62" t="s">
        <v>55</v>
      </c>
      <c r="R647" s="5" t="str">
        <f ca="1">IF(Tabelle132[[#This Row],[STOPPED
ON]]&lt;&gt;"","STOPPED",IF(AND(Tabelle132[[#This Row],[ACT. VALID
TILL]]&lt;TODAY(),Tabelle132[[#This Row],[ACT. VALID
TILL]]&lt;&gt;""),"INACTIVE",IF(Tabelle132[[#This Row],[Employee]]="NN","RECRUITE",IF(Tabelle132[[#This Row],[ACT. VALID
FROM]]&gt;TODAY(),"INACTIVE","ACTIVE"))))</f>
        <v>ACTIVE</v>
      </c>
      <c r="S647" s="85"/>
      <c r="T647" s="85"/>
      <c r="U647" s="11">
        <f>COUNTIFS(Tabelle2[Function-
No.],Tabelle132[[#This Row],[FUNC.-NO]],Tabelle2[Pers-
No.],Tabelle132[[#This Row],[P-No.]])</f>
        <v>0</v>
      </c>
      <c r="V647" s="89">
        <v>39</v>
      </c>
      <c r="W647" s="11">
        <f>IF(Tabelle132[[#This Row],[WAZ2]]&gt;39,1,Tabelle132[[#This Row],[WAZ2]]/39)/IF(Tabelle132[[#This Row],[SPLIT]]="YES",2,1)</f>
        <v>1</v>
      </c>
      <c r="X647" s="93">
        <v>5183</v>
      </c>
      <c r="Y64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47" s="21" cm="1">
        <f t="array" ref="Z64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5183</v>
      </c>
      <c r="AA64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47" s="21" cm="1">
        <f t="array" ref="AB64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5183</v>
      </c>
      <c r="AC64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47" s="21" cm="1">
        <f t="array" ref="AD64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5183</v>
      </c>
      <c r="AE64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47" s="21" cm="1">
        <f t="array" ref="AF64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5183</v>
      </c>
      <c r="AG64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47" s="21" cm="1">
        <f t="array" ref="AH64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5183</v>
      </c>
      <c r="AI64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47" s="21" cm="1">
        <f t="array" ref="AJ64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5183</v>
      </c>
      <c r="AK64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47" s="21" cm="1">
        <f t="array" ref="AL64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5183</v>
      </c>
      <c r="AM64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47" s="21" cm="1">
        <f t="array" ref="AN64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5183</v>
      </c>
      <c r="AO64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47" s="21" cm="1">
        <f t="array" ref="AP64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5183</v>
      </c>
      <c r="AQ64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47" s="21" cm="1">
        <f t="array" ref="AR64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5183</v>
      </c>
      <c r="AS64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47" s="21" cm="1">
        <f t="array" ref="AT64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5183</v>
      </c>
      <c r="AU64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47" s="21" cm="1">
        <f t="array" ref="AV64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5183</v>
      </c>
      <c r="AW64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47" s="41">
        <f>SUMIFS(Tabelle132[[#This Row],[FTE 01]:[SAL 12]],Tabelle132[[#Headers],[FTE 01]:[SAL 12]],"*" &amp; "SAL" &amp;"*")</f>
        <v>62196</v>
      </c>
    </row>
    <row r="648" spans="1:50" ht="20.100000000000001" customHeight="1" x14ac:dyDescent="0.25">
      <c r="A648" s="61" t="s">
        <v>663</v>
      </c>
      <c r="B648" s="113" t="s">
        <v>919</v>
      </c>
      <c r="C648" s="62" t="s">
        <v>53</v>
      </c>
      <c r="D648" s="107" t="s">
        <v>1221</v>
      </c>
      <c r="E648" s="108" t="s">
        <v>1221</v>
      </c>
      <c r="F648" s="63">
        <v>1025</v>
      </c>
      <c r="G648" s="111" t="str">
        <f>VLOOKUP(Tabelle132[[#This Row],[CC
(FIBU)]],INDEX!D:E,2,FALSE)</f>
        <v>Abteilung 46</v>
      </c>
      <c r="H648" s="117" t="s">
        <v>1278</v>
      </c>
      <c r="I648" s="64" t="s">
        <v>54</v>
      </c>
      <c r="J648" s="72">
        <v>44378</v>
      </c>
      <c r="K648" s="72"/>
      <c r="L648" s="73"/>
      <c r="M648" s="77">
        <v>2726</v>
      </c>
      <c r="N648" s="104" t="s">
        <v>2122</v>
      </c>
      <c r="O648" s="78">
        <v>44378</v>
      </c>
      <c r="P648" s="80"/>
      <c r="Q648" s="62" t="s">
        <v>55</v>
      </c>
      <c r="R648" s="5" t="str">
        <f ca="1">IF(Tabelle132[[#This Row],[STOPPED
ON]]&lt;&gt;"","STOPPED",IF(AND(Tabelle132[[#This Row],[ACT. VALID
TILL]]&lt;TODAY(),Tabelle132[[#This Row],[ACT. VALID
TILL]]&lt;&gt;""),"INACTIVE",IF(Tabelle132[[#This Row],[Employee]]="NN","RECRUITE",IF(Tabelle132[[#This Row],[ACT. VALID
FROM]]&gt;TODAY(),"INACTIVE","ACTIVE"))))</f>
        <v>ACTIVE</v>
      </c>
      <c r="S648" s="85"/>
      <c r="T648" s="85"/>
      <c r="U648" s="11">
        <f>COUNTIFS(Tabelle2[Function-
No.],Tabelle132[[#This Row],[FUNC.-NO]],Tabelle2[Pers-
No.],Tabelle132[[#This Row],[P-No.]])</f>
        <v>0</v>
      </c>
      <c r="V648" s="89">
        <v>39</v>
      </c>
      <c r="W648" s="11">
        <f>IF(Tabelle132[[#This Row],[WAZ2]]&gt;39,1,Tabelle132[[#This Row],[WAZ2]]/39)/IF(Tabelle132[[#This Row],[SPLIT]]="YES",2,1)</f>
        <v>1</v>
      </c>
      <c r="X648" s="93">
        <v>5334</v>
      </c>
      <c r="Y64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648" s="21" cm="1">
        <f t="array" ref="Z64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4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648" s="21" cm="1">
        <f t="array" ref="AB64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64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648" s="21" cm="1">
        <f t="array" ref="AD64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64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48" s="21" cm="1">
        <f t="array" ref="AF64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5334</v>
      </c>
      <c r="AG64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48" s="21" cm="1">
        <f t="array" ref="AH64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5334</v>
      </c>
      <c r="AI64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48" s="21" cm="1">
        <f t="array" ref="AJ64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5334</v>
      </c>
      <c r="AK64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48" s="21" cm="1">
        <f t="array" ref="AL64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5334</v>
      </c>
      <c r="AM64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48" s="21" cm="1">
        <f t="array" ref="AN64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5334</v>
      </c>
      <c r="AO64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48" s="21" cm="1">
        <f t="array" ref="AP64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5334</v>
      </c>
      <c r="AQ64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48" s="21" cm="1">
        <f t="array" ref="AR64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5334</v>
      </c>
      <c r="AS64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48" s="21" cm="1">
        <f t="array" ref="AT64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5334</v>
      </c>
      <c r="AU64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48" s="21" cm="1">
        <f t="array" ref="AV64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5334</v>
      </c>
      <c r="AW64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48" s="41">
        <f>SUMIFS(Tabelle132[[#This Row],[FTE 01]:[SAL 12]],Tabelle132[[#Headers],[FTE 01]:[SAL 12]],"*" &amp; "SAL" &amp;"*")</f>
        <v>48006</v>
      </c>
    </row>
    <row r="649" spans="1:50" ht="20.100000000000001" customHeight="1" x14ac:dyDescent="0.25">
      <c r="A649" s="61" t="s">
        <v>667</v>
      </c>
      <c r="B649" s="113" t="s">
        <v>1202</v>
      </c>
      <c r="C649" s="62" t="s">
        <v>53</v>
      </c>
      <c r="D649" s="107" t="s">
        <v>1221</v>
      </c>
      <c r="E649" s="108" t="s">
        <v>1221</v>
      </c>
      <c r="F649" s="63">
        <v>1026</v>
      </c>
      <c r="G649" s="111" t="str">
        <f>VLOOKUP(Tabelle132[[#This Row],[CC
(FIBU)]],INDEX!D:E,2,FALSE)</f>
        <v>Abteilung 43</v>
      </c>
      <c r="H649" s="117" t="s">
        <v>1307</v>
      </c>
      <c r="I649" s="64" t="s">
        <v>54</v>
      </c>
      <c r="J649" s="72">
        <v>41791</v>
      </c>
      <c r="K649" s="72"/>
      <c r="L649" s="73"/>
      <c r="M649" s="77">
        <v>2260</v>
      </c>
      <c r="N649" s="104" t="s">
        <v>1656</v>
      </c>
      <c r="O649" s="78">
        <v>41791</v>
      </c>
      <c r="P649" s="80"/>
      <c r="Q649" s="62" t="s">
        <v>55</v>
      </c>
      <c r="R649" s="5" t="str">
        <f ca="1">IF(Tabelle132[[#This Row],[STOPPED
ON]]&lt;&gt;"","STOPPED",IF(AND(Tabelle132[[#This Row],[ACT. VALID
TILL]]&lt;TODAY(),Tabelle132[[#This Row],[ACT. VALID
TILL]]&lt;&gt;""),"INACTIVE",IF(Tabelle132[[#This Row],[Employee]]="NN","RECRUITE",IF(Tabelle132[[#This Row],[ACT. VALID
FROM]]&gt;TODAY(),"INACTIVE","ACTIVE"))))</f>
        <v>ACTIVE</v>
      </c>
      <c r="S649" s="85"/>
      <c r="T649" s="85"/>
      <c r="U649" s="11">
        <f>COUNTIFS(Tabelle2[Function-
No.],Tabelle132[[#This Row],[FUNC.-NO]],Tabelle2[Pers-
No.],Tabelle132[[#This Row],[P-No.]])</f>
        <v>0</v>
      </c>
      <c r="V649" s="89">
        <v>39</v>
      </c>
      <c r="W649" s="11">
        <f>IF(Tabelle132[[#This Row],[WAZ2]]&gt;39,1,Tabelle132[[#This Row],[WAZ2]]/39)/IF(Tabelle132[[#This Row],[SPLIT]]="YES",2,1)</f>
        <v>1</v>
      </c>
      <c r="X649" s="93">
        <v>5309</v>
      </c>
      <c r="Y64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49" s="21" cm="1">
        <f t="array" ref="Z64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5309</v>
      </c>
      <c r="AA64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49" s="21" cm="1">
        <f t="array" ref="AB64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5309</v>
      </c>
      <c r="AC64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49" s="21" cm="1">
        <f t="array" ref="AD64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5309</v>
      </c>
      <c r="AE64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49" s="21" cm="1">
        <f t="array" ref="AF64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5309</v>
      </c>
      <c r="AG64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49" s="21" cm="1">
        <f t="array" ref="AH64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5309</v>
      </c>
      <c r="AI64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49" s="21" cm="1">
        <f t="array" ref="AJ64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5309</v>
      </c>
      <c r="AK64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49" s="21" cm="1">
        <f t="array" ref="AL64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5309</v>
      </c>
      <c r="AM64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49" s="21" cm="1">
        <f t="array" ref="AN64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5309</v>
      </c>
      <c r="AO64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49" s="21" cm="1">
        <f t="array" ref="AP64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5309</v>
      </c>
      <c r="AQ64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49" s="21" cm="1">
        <f t="array" ref="AR64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5309</v>
      </c>
      <c r="AS64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49" s="21" cm="1">
        <f t="array" ref="AT64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5309</v>
      </c>
      <c r="AU64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49" s="21" cm="1">
        <f t="array" ref="AV64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5309</v>
      </c>
      <c r="AW64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49" s="41">
        <f>SUMIFS(Tabelle132[[#This Row],[FTE 01]:[SAL 12]],Tabelle132[[#Headers],[FTE 01]:[SAL 12]],"*" &amp; "SAL" &amp;"*")</f>
        <v>63708</v>
      </c>
    </row>
    <row r="650" spans="1:50" ht="20.100000000000001" customHeight="1" x14ac:dyDescent="0.25">
      <c r="A650" s="61" t="s">
        <v>666</v>
      </c>
      <c r="B650" s="113" t="s">
        <v>1104</v>
      </c>
      <c r="C650" s="62" t="s">
        <v>53</v>
      </c>
      <c r="D650" s="107" t="s">
        <v>1221</v>
      </c>
      <c r="E650" s="108" t="s">
        <v>1221</v>
      </c>
      <c r="F650" s="63">
        <v>1026</v>
      </c>
      <c r="G650" s="111" t="str">
        <f>VLOOKUP(Tabelle132[[#This Row],[CC
(FIBU)]],INDEX!D:E,2,FALSE)</f>
        <v>Abteilung 43</v>
      </c>
      <c r="H650" s="117" t="s">
        <v>1298</v>
      </c>
      <c r="I650" s="64" t="s">
        <v>545</v>
      </c>
      <c r="J650" s="72">
        <v>43525</v>
      </c>
      <c r="K650" s="72"/>
      <c r="L650" s="73"/>
      <c r="M650" s="77">
        <v>2567</v>
      </c>
      <c r="N650" s="104" t="s">
        <v>1963</v>
      </c>
      <c r="O650" s="78">
        <v>43525</v>
      </c>
      <c r="P650" s="80"/>
      <c r="Q650" s="62" t="s">
        <v>55</v>
      </c>
      <c r="R650" s="5" t="str">
        <f ca="1">IF(Tabelle132[[#This Row],[STOPPED
ON]]&lt;&gt;"","STOPPED",IF(AND(Tabelle132[[#This Row],[ACT. VALID
TILL]]&lt;TODAY(),Tabelle132[[#This Row],[ACT. VALID
TILL]]&lt;&gt;""),"INACTIVE",IF(Tabelle132[[#This Row],[Employee]]="NN","RECRUITE",IF(Tabelle132[[#This Row],[ACT. VALID
FROM]]&gt;TODAY(),"INACTIVE","ACTIVE"))))</f>
        <v>ACTIVE</v>
      </c>
      <c r="S650" s="85"/>
      <c r="T650" s="85"/>
      <c r="U650" s="11">
        <f>COUNTIFS(Tabelle2[Function-
No.],Tabelle132[[#This Row],[FUNC.-NO]],Tabelle2[Pers-
No.],Tabelle132[[#This Row],[P-No.]])</f>
        <v>0</v>
      </c>
      <c r="V650" s="89">
        <v>39</v>
      </c>
      <c r="W650" s="11">
        <f>IF(Tabelle132[[#This Row],[WAZ2]]&gt;39,1,Tabelle132[[#This Row],[WAZ2]]/39)/IF(Tabelle132[[#This Row],[SPLIT]]="YES",2,1)</f>
        <v>0.5</v>
      </c>
      <c r="X650" s="93">
        <v>5154</v>
      </c>
      <c r="Y65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650" s="21" cm="1">
        <f t="array" ref="Z65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2577</v>
      </c>
      <c r="AA65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650" s="21" cm="1">
        <f t="array" ref="AB65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2577</v>
      </c>
      <c r="AC65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650" s="21" cm="1">
        <f t="array" ref="AD65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2577</v>
      </c>
      <c r="AE65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650" s="21" cm="1">
        <f t="array" ref="AF65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2577</v>
      </c>
      <c r="AG65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650" s="21" cm="1">
        <f t="array" ref="AH65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2577</v>
      </c>
      <c r="AI65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650" s="21" cm="1">
        <f t="array" ref="AJ65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2577</v>
      </c>
      <c r="AK65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650" s="21" cm="1">
        <f t="array" ref="AL65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2577</v>
      </c>
      <c r="AM65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650" s="21" cm="1">
        <f t="array" ref="AN65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2577</v>
      </c>
      <c r="AO65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650" s="21" cm="1">
        <f t="array" ref="AP65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2577</v>
      </c>
      <c r="AQ65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650" s="21" cm="1">
        <f t="array" ref="AR65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2577</v>
      </c>
      <c r="AS65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650" s="21" cm="1">
        <f t="array" ref="AT65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2577</v>
      </c>
      <c r="AU65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650" s="21" cm="1">
        <f t="array" ref="AV65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2577</v>
      </c>
      <c r="AW65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50" s="41">
        <f>SUMIFS(Tabelle132[[#This Row],[FTE 01]:[SAL 12]],Tabelle132[[#Headers],[FTE 01]:[SAL 12]],"*" &amp; "SAL" &amp;"*")</f>
        <v>30924</v>
      </c>
    </row>
    <row r="651" spans="1:50" ht="20.100000000000001" customHeight="1" x14ac:dyDescent="0.25">
      <c r="A651" s="61" t="s">
        <v>665</v>
      </c>
      <c r="B651" s="113" t="s">
        <v>1104</v>
      </c>
      <c r="C651" s="62" t="s">
        <v>53</v>
      </c>
      <c r="D651" s="107" t="s">
        <v>1221</v>
      </c>
      <c r="E651" s="108" t="s">
        <v>1221</v>
      </c>
      <c r="F651" s="63">
        <v>1026</v>
      </c>
      <c r="G651" s="111" t="str">
        <f>VLOOKUP(Tabelle132[[#This Row],[CC
(FIBU)]],INDEX!D:E,2,FALSE)</f>
        <v>Abteilung 43</v>
      </c>
      <c r="H651" s="117" t="s">
        <v>1307</v>
      </c>
      <c r="I651" s="64" t="s">
        <v>54</v>
      </c>
      <c r="J651" s="72">
        <v>44317</v>
      </c>
      <c r="K651" s="72"/>
      <c r="L651" s="73"/>
      <c r="M651" s="77">
        <v>2716</v>
      </c>
      <c r="N651" s="104" t="s">
        <v>2112</v>
      </c>
      <c r="O651" s="78">
        <v>44317</v>
      </c>
      <c r="P651" s="80"/>
      <c r="Q651" s="62" t="s">
        <v>55</v>
      </c>
      <c r="R651" s="5" t="str">
        <f ca="1">IF(Tabelle132[[#This Row],[STOPPED
ON]]&lt;&gt;"","STOPPED",IF(AND(Tabelle132[[#This Row],[ACT. VALID
TILL]]&lt;TODAY(),Tabelle132[[#This Row],[ACT. VALID
TILL]]&lt;&gt;""),"INACTIVE",IF(Tabelle132[[#This Row],[Employee]]="NN","RECRUITE",IF(Tabelle132[[#This Row],[ACT. VALID
FROM]]&gt;TODAY(),"INACTIVE","ACTIVE"))))</f>
        <v>ACTIVE</v>
      </c>
      <c r="S651" s="85"/>
      <c r="T651" s="85"/>
      <c r="U651" s="11">
        <f>COUNTIFS(Tabelle2[Function-
No.],Tabelle132[[#This Row],[FUNC.-NO]],Tabelle2[Pers-
No.],Tabelle132[[#This Row],[P-No.]])</f>
        <v>0</v>
      </c>
      <c r="V651" s="89">
        <v>39</v>
      </c>
      <c r="W651" s="11">
        <f>IF(Tabelle132[[#This Row],[WAZ2]]&gt;39,1,Tabelle132[[#This Row],[WAZ2]]/39)/IF(Tabelle132[[#This Row],[SPLIT]]="YES",2,1)</f>
        <v>1</v>
      </c>
      <c r="X651" s="93">
        <v>5135</v>
      </c>
      <c r="Y65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651" s="21" cm="1">
        <f t="array" ref="Z65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5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51" s="21" cm="1">
        <f t="array" ref="AB65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5135</v>
      </c>
      <c r="AC65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51" s="21" cm="1">
        <f t="array" ref="AD65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5135</v>
      </c>
      <c r="AE65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51" s="21" cm="1">
        <f t="array" ref="AF65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5135</v>
      </c>
      <c r="AG65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51" s="21" cm="1">
        <f t="array" ref="AH65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5135</v>
      </c>
      <c r="AI65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51" s="21" cm="1">
        <f t="array" ref="AJ65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5135</v>
      </c>
      <c r="AK65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51" s="21" cm="1">
        <f t="array" ref="AL65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5135</v>
      </c>
      <c r="AM65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51" s="21" cm="1">
        <f t="array" ref="AN65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5135</v>
      </c>
      <c r="AO65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51" s="21" cm="1">
        <f t="array" ref="AP65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5135</v>
      </c>
      <c r="AQ65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51" s="21" cm="1">
        <f t="array" ref="AR65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5135</v>
      </c>
      <c r="AS65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51" s="21" cm="1">
        <f t="array" ref="AT65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5135</v>
      </c>
      <c r="AU65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51" s="21" cm="1">
        <f t="array" ref="AV65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5135</v>
      </c>
      <c r="AW65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51" s="41">
        <f>SUMIFS(Tabelle132[[#This Row],[FTE 01]:[SAL 12]],Tabelle132[[#Headers],[FTE 01]:[SAL 12]],"*" &amp; "SAL" &amp;"*")</f>
        <v>56485</v>
      </c>
    </row>
    <row r="652" spans="1:50" ht="20.100000000000001" customHeight="1" x14ac:dyDescent="0.25">
      <c r="A652" s="61" t="s">
        <v>672</v>
      </c>
      <c r="B652" s="113" t="s">
        <v>1130</v>
      </c>
      <c r="C652" s="62" t="s">
        <v>53</v>
      </c>
      <c r="D652" s="107" t="s">
        <v>1221</v>
      </c>
      <c r="E652" s="108" t="s">
        <v>1221</v>
      </c>
      <c r="F652" s="63">
        <v>1027</v>
      </c>
      <c r="G652" s="111" t="str">
        <f>VLOOKUP(Tabelle132[[#This Row],[CC
(FIBU)]],INDEX!D:E,2,FALSE)</f>
        <v>Abteilung 44</v>
      </c>
      <c r="H652" s="117" t="s">
        <v>1363</v>
      </c>
      <c r="I652" s="64" t="s">
        <v>54</v>
      </c>
      <c r="J652" s="72">
        <v>38626</v>
      </c>
      <c r="K652" s="72"/>
      <c r="L652" s="73"/>
      <c r="M652" s="77">
        <v>2116</v>
      </c>
      <c r="N652" s="104" t="s">
        <v>1512</v>
      </c>
      <c r="O652" s="78">
        <v>38626</v>
      </c>
      <c r="P652" s="80"/>
      <c r="Q652" s="62" t="s">
        <v>55</v>
      </c>
      <c r="R652" s="5" t="str">
        <f ca="1">IF(Tabelle132[[#This Row],[STOPPED
ON]]&lt;&gt;"","STOPPED",IF(AND(Tabelle132[[#This Row],[ACT. VALID
TILL]]&lt;TODAY(),Tabelle132[[#This Row],[ACT. VALID
TILL]]&lt;&gt;""),"INACTIVE",IF(Tabelle132[[#This Row],[Employee]]="NN","RECRUITE",IF(Tabelle132[[#This Row],[ACT. VALID
FROM]]&gt;TODAY(),"INACTIVE","ACTIVE"))))</f>
        <v>ACTIVE</v>
      </c>
      <c r="S652" s="85"/>
      <c r="T652" s="85"/>
      <c r="U652" s="11">
        <f>COUNTIFS(Tabelle2[Function-
No.],Tabelle132[[#This Row],[FUNC.-NO]],Tabelle2[Pers-
No.],Tabelle132[[#This Row],[P-No.]])</f>
        <v>0</v>
      </c>
      <c r="V652" s="89">
        <v>39</v>
      </c>
      <c r="W652" s="11">
        <f>IF(Tabelle132[[#This Row],[WAZ2]]&gt;39,1,Tabelle132[[#This Row],[WAZ2]]/39)/IF(Tabelle132[[#This Row],[SPLIT]]="YES",2,1)</f>
        <v>1</v>
      </c>
      <c r="X652" s="93">
        <v>5705</v>
      </c>
      <c r="Y65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52" s="21" cm="1">
        <f t="array" ref="Z65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5705</v>
      </c>
      <c r="AA65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52" s="21" cm="1">
        <f t="array" ref="AB65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5705</v>
      </c>
      <c r="AC65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52" s="21" cm="1">
        <f t="array" ref="AD65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5705</v>
      </c>
      <c r="AE65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52" s="21" cm="1">
        <f t="array" ref="AF65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5705</v>
      </c>
      <c r="AG65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52" s="21" cm="1">
        <f t="array" ref="AH65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5705</v>
      </c>
      <c r="AI65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52" s="21" cm="1">
        <f t="array" ref="AJ65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5705</v>
      </c>
      <c r="AK65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52" s="21" cm="1">
        <f t="array" ref="AL65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5705</v>
      </c>
      <c r="AM65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52" s="21" cm="1">
        <f t="array" ref="AN65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5705</v>
      </c>
      <c r="AO65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52" s="21" cm="1">
        <f t="array" ref="AP65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5705</v>
      </c>
      <c r="AQ65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52" s="21" cm="1">
        <f t="array" ref="AR65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5705</v>
      </c>
      <c r="AS65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52" s="21" cm="1">
        <f t="array" ref="AT65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5705</v>
      </c>
      <c r="AU65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52" s="21" cm="1">
        <f t="array" ref="AV65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5705</v>
      </c>
      <c r="AW65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52" s="41">
        <f>SUMIFS(Tabelle132[[#This Row],[FTE 01]:[SAL 12]],Tabelle132[[#Headers],[FTE 01]:[SAL 12]],"*" &amp; "SAL" &amp;"*")</f>
        <v>68460</v>
      </c>
    </row>
    <row r="653" spans="1:50" ht="20.100000000000001" customHeight="1" x14ac:dyDescent="0.25">
      <c r="A653" s="70" t="s">
        <v>795</v>
      </c>
      <c r="B653" s="113" t="s">
        <v>1107</v>
      </c>
      <c r="C653" s="62" t="s">
        <v>53</v>
      </c>
      <c r="D653" s="107" t="s">
        <v>1221</v>
      </c>
      <c r="E653" s="108" t="s">
        <v>1221</v>
      </c>
      <c r="F653" s="63">
        <v>1027</v>
      </c>
      <c r="G653" s="111" t="str">
        <f>VLOOKUP(Tabelle132[[#This Row],[CC
(FIBU)]],INDEX!D:E,2,FALSE)</f>
        <v>Abteilung 44</v>
      </c>
      <c r="H653" s="117" t="s">
        <v>1307</v>
      </c>
      <c r="I653" s="64" t="s">
        <v>54</v>
      </c>
      <c r="J653" s="72">
        <v>38899</v>
      </c>
      <c r="K653" s="72"/>
      <c r="L653" s="73"/>
      <c r="M653" s="77">
        <v>2120</v>
      </c>
      <c r="N653" s="104" t="s">
        <v>1516</v>
      </c>
      <c r="O653" s="78">
        <v>38899</v>
      </c>
      <c r="P653" s="80"/>
      <c r="Q653" s="62" t="s">
        <v>55</v>
      </c>
      <c r="R653" s="5" t="str">
        <f ca="1">IF(Tabelle132[[#This Row],[STOPPED
ON]]&lt;&gt;"","STOPPED",IF(AND(Tabelle132[[#This Row],[ACT. VALID
TILL]]&lt;TODAY(),Tabelle132[[#This Row],[ACT. VALID
TILL]]&lt;&gt;""),"INACTIVE",IF(Tabelle132[[#This Row],[Employee]]="NN","RECRUITE",IF(Tabelle132[[#This Row],[ACT. VALID
FROM]]&gt;TODAY(),"INACTIVE","ACTIVE"))))</f>
        <v>ACTIVE</v>
      </c>
      <c r="S653" s="85"/>
      <c r="T653" s="85"/>
      <c r="U653" s="11">
        <f>COUNTIFS(Tabelle2[Function-
No.],Tabelle132[[#This Row],[FUNC.-NO]],Tabelle2[Pers-
No.],Tabelle132[[#This Row],[P-No.]])</f>
        <v>0</v>
      </c>
      <c r="V653" s="89">
        <v>39</v>
      </c>
      <c r="W653" s="11">
        <f>IF(Tabelle132[[#This Row],[WAZ2]]&gt;39,1,Tabelle132[[#This Row],[WAZ2]]/39)/IF(Tabelle132[[#This Row],[SPLIT]]="YES",2,1)</f>
        <v>1</v>
      </c>
      <c r="X653" s="93">
        <v>5719</v>
      </c>
      <c r="Y65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53" s="21" cm="1">
        <f t="array" ref="Z65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5719</v>
      </c>
      <c r="AA65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53" s="21" cm="1">
        <f t="array" ref="AB65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5719</v>
      </c>
      <c r="AC65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53" s="21" cm="1">
        <f t="array" ref="AD65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5719</v>
      </c>
      <c r="AE65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53" s="21" cm="1">
        <f t="array" ref="AF65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5719</v>
      </c>
      <c r="AG65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53" s="21" cm="1">
        <f t="array" ref="AH65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5719</v>
      </c>
      <c r="AI65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53" s="21" cm="1">
        <f t="array" ref="AJ65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5719</v>
      </c>
      <c r="AK65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53" s="21" cm="1">
        <f t="array" ref="AL65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5719</v>
      </c>
      <c r="AM65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53" s="21" cm="1">
        <f t="array" ref="AN65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5719</v>
      </c>
      <c r="AO65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53" s="21" cm="1">
        <f t="array" ref="AP65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5719</v>
      </c>
      <c r="AQ65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53" s="21" cm="1">
        <f t="array" ref="AR65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5719</v>
      </c>
      <c r="AS65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53" s="21" cm="1">
        <f t="array" ref="AT65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5719</v>
      </c>
      <c r="AU65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53" s="21" cm="1">
        <f t="array" ref="AV65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5719</v>
      </c>
      <c r="AW65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53" s="41">
        <f>SUMIFS(Tabelle132[[#This Row],[FTE 01]:[SAL 12]],Tabelle132[[#Headers],[FTE 01]:[SAL 12]],"*" &amp; "SAL" &amp;"*")</f>
        <v>68628</v>
      </c>
    </row>
    <row r="654" spans="1:50" ht="20.100000000000001" customHeight="1" x14ac:dyDescent="0.25">
      <c r="A654" s="61" t="s">
        <v>669</v>
      </c>
      <c r="B654" s="113" t="s">
        <v>1130</v>
      </c>
      <c r="C654" s="62" t="s">
        <v>53</v>
      </c>
      <c r="D654" s="107" t="s">
        <v>1221</v>
      </c>
      <c r="E654" s="108" t="s">
        <v>1221</v>
      </c>
      <c r="F654" s="63">
        <v>1027</v>
      </c>
      <c r="G654" s="111" t="str">
        <f>VLOOKUP(Tabelle132[[#This Row],[CC
(FIBU)]],INDEX!D:E,2,FALSE)</f>
        <v>Abteilung 44</v>
      </c>
      <c r="H654" s="117" t="s">
        <v>1363</v>
      </c>
      <c r="I654" s="64" t="s">
        <v>54</v>
      </c>
      <c r="J654" s="72">
        <v>39083</v>
      </c>
      <c r="K654" s="72"/>
      <c r="L654" s="73"/>
      <c r="M654" s="77">
        <v>2128</v>
      </c>
      <c r="N654" s="104" t="s">
        <v>1524</v>
      </c>
      <c r="O654" s="78">
        <v>39083</v>
      </c>
      <c r="P654" s="80"/>
      <c r="Q654" s="62" t="s">
        <v>55</v>
      </c>
      <c r="R654" s="5" t="str">
        <f ca="1">IF(Tabelle132[[#This Row],[STOPPED
ON]]&lt;&gt;"","STOPPED",IF(AND(Tabelle132[[#This Row],[ACT. VALID
TILL]]&lt;TODAY(),Tabelle132[[#This Row],[ACT. VALID
TILL]]&lt;&gt;""),"INACTIVE",IF(Tabelle132[[#This Row],[Employee]]="NN","RECRUITE",IF(Tabelle132[[#This Row],[ACT. VALID
FROM]]&gt;TODAY(),"INACTIVE","ACTIVE"))))</f>
        <v>ACTIVE</v>
      </c>
      <c r="S654" s="85"/>
      <c r="T654" s="85"/>
      <c r="U654" s="11">
        <f>COUNTIFS(Tabelle2[Function-
No.],Tabelle132[[#This Row],[FUNC.-NO]],Tabelle2[Pers-
No.],Tabelle132[[#This Row],[P-No.]])</f>
        <v>0</v>
      </c>
      <c r="V654" s="89">
        <v>39</v>
      </c>
      <c r="W654" s="11">
        <f>IF(Tabelle132[[#This Row],[WAZ2]]&gt;39,1,Tabelle132[[#This Row],[WAZ2]]/39)/IF(Tabelle132[[#This Row],[SPLIT]]="YES",2,1)</f>
        <v>1</v>
      </c>
      <c r="X654" s="93">
        <v>5189</v>
      </c>
      <c r="Y65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54" s="21" cm="1">
        <f t="array" ref="Z65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5189</v>
      </c>
      <c r="AA65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54" s="21" cm="1">
        <f t="array" ref="AB65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5189</v>
      </c>
      <c r="AC65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54" s="21" cm="1">
        <f t="array" ref="AD65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5189</v>
      </c>
      <c r="AE65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54" s="21" cm="1">
        <f t="array" ref="AF65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5189</v>
      </c>
      <c r="AG65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54" s="21" cm="1">
        <f t="array" ref="AH65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5189</v>
      </c>
      <c r="AI65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54" s="21" cm="1">
        <f t="array" ref="AJ65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5189</v>
      </c>
      <c r="AK65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54" s="21" cm="1">
        <f t="array" ref="AL65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5189</v>
      </c>
      <c r="AM65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54" s="21" cm="1">
        <f t="array" ref="AN65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5189</v>
      </c>
      <c r="AO65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54" s="21" cm="1">
        <f t="array" ref="AP65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5189</v>
      </c>
      <c r="AQ65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54" s="21" cm="1">
        <f t="array" ref="AR65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5189</v>
      </c>
      <c r="AS65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54" s="21" cm="1">
        <f t="array" ref="AT65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5189</v>
      </c>
      <c r="AU65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54" s="21" cm="1">
        <f t="array" ref="AV65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5189</v>
      </c>
      <c r="AW65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54" s="41">
        <f>SUMIFS(Tabelle132[[#This Row],[FTE 01]:[SAL 12]],Tabelle132[[#Headers],[FTE 01]:[SAL 12]],"*" &amp; "SAL" &amp;"*")</f>
        <v>62268</v>
      </c>
    </row>
    <row r="655" spans="1:50" ht="20.100000000000001" customHeight="1" x14ac:dyDescent="0.25">
      <c r="A655" s="61" t="s">
        <v>670</v>
      </c>
      <c r="B655" s="113" t="s">
        <v>1130</v>
      </c>
      <c r="C655" s="62" t="s">
        <v>53</v>
      </c>
      <c r="D655" s="107" t="s">
        <v>1221</v>
      </c>
      <c r="E655" s="108" t="s">
        <v>1221</v>
      </c>
      <c r="F655" s="63">
        <v>1027</v>
      </c>
      <c r="G655" s="111" t="str">
        <f>VLOOKUP(Tabelle132[[#This Row],[CC
(FIBU)]],INDEX!D:E,2,FALSE)</f>
        <v>Abteilung 44</v>
      </c>
      <c r="H655" s="117" t="s">
        <v>1363</v>
      </c>
      <c r="I655" s="64" t="s">
        <v>54</v>
      </c>
      <c r="J655" s="72">
        <v>43647</v>
      </c>
      <c r="K655" s="72"/>
      <c r="L655" s="73"/>
      <c r="M655" s="77">
        <v>2597</v>
      </c>
      <c r="N655" s="104" t="s">
        <v>1993</v>
      </c>
      <c r="O655" s="78">
        <v>43647</v>
      </c>
      <c r="P655" s="80"/>
      <c r="Q655" s="62" t="s">
        <v>55</v>
      </c>
      <c r="R655" s="5" t="str">
        <f ca="1">IF(Tabelle132[[#This Row],[STOPPED
ON]]&lt;&gt;"","STOPPED",IF(AND(Tabelle132[[#This Row],[ACT. VALID
TILL]]&lt;TODAY(),Tabelle132[[#This Row],[ACT. VALID
TILL]]&lt;&gt;""),"INACTIVE",IF(Tabelle132[[#This Row],[Employee]]="NN","RECRUITE",IF(Tabelle132[[#This Row],[ACT. VALID
FROM]]&gt;TODAY(),"INACTIVE","ACTIVE"))))</f>
        <v>ACTIVE</v>
      </c>
      <c r="S655" s="85"/>
      <c r="T655" s="85"/>
      <c r="U655" s="11">
        <f>COUNTIFS(Tabelle2[Function-
No.],Tabelle132[[#This Row],[FUNC.-NO]],Tabelle2[Pers-
No.],Tabelle132[[#This Row],[P-No.]])</f>
        <v>0</v>
      </c>
      <c r="V655" s="89">
        <v>39</v>
      </c>
      <c r="W655" s="11">
        <f>IF(Tabelle132[[#This Row],[WAZ2]]&gt;39,1,Tabelle132[[#This Row],[WAZ2]]/39)/IF(Tabelle132[[#This Row],[SPLIT]]="YES",2,1)</f>
        <v>1</v>
      </c>
      <c r="X655" s="93">
        <v>5126</v>
      </c>
      <c r="Y65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55" s="21" cm="1">
        <f t="array" ref="Z65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5126</v>
      </c>
      <c r="AA65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55" s="21" cm="1">
        <f t="array" ref="AB65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5126</v>
      </c>
      <c r="AC65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55" s="21" cm="1">
        <f t="array" ref="AD65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5126</v>
      </c>
      <c r="AE65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55" s="21" cm="1">
        <f t="array" ref="AF65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5126</v>
      </c>
      <c r="AG65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55" s="21" cm="1">
        <f t="array" ref="AH65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5126</v>
      </c>
      <c r="AI65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55" s="21" cm="1">
        <f t="array" ref="AJ65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5126</v>
      </c>
      <c r="AK65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55" s="21" cm="1">
        <f t="array" ref="AL65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5126</v>
      </c>
      <c r="AM65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55" s="21" cm="1">
        <f t="array" ref="AN65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5126</v>
      </c>
      <c r="AO65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55" s="21" cm="1">
        <f t="array" ref="AP65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5126</v>
      </c>
      <c r="AQ65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55" s="21" cm="1">
        <f t="array" ref="AR65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5126</v>
      </c>
      <c r="AS65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55" s="21" cm="1">
        <f t="array" ref="AT65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5126</v>
      </c>
      <c r="AU65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55" s="21" cm="1">
        <f t="array" ref="AV65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5126</v>
      </c>
      <c r="AW65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55" s="41">
        <f>SUMIFS(Tabelle132[[#This Row],[FTE 01]:[SAL 12]],Tabelle132[[#Headers],[FTE 01]:[SAL 12]],"*" &amp; "SAL" &amp;"*")</f>
        <v>61512</v>
      </c>
    </row>
    <row r="656" spans="1:50" ht="20.100000000000001" customHeight="1" x14ac:dyDescent="0.25">
      <c r="A656" s="61" t="s">
        <v>671</v>
      </c>
      <c r="B656" s="113" t="s">
        <v>1130</v>
      </c>
      <c r="C656" s="62" t="s">
        <v>53</v>
      </c>
      <c r="D656" s="107" t="s">
        <v>1221</v>
      </c>
      <c r="E656" s="108" t="s">
        <v>1221</v>
      </c>
      <c r="F656" s="63">
        <v>1027</v>
      </c>
      <c r="G656" s="111" t="str">
        <f>VLOOKUP(Tabelle132[[#This Row],[CC
(FIBU)]],INDEX!D:E,2,FALSE)</f>
        <v>Abteilung 44</v>
      </c>
      <c r="H656" s="117" t="s">
        <v>1363</v>
      </c>
      <c r="I656" s="64" t="s">
        <v>54</v>
      </c>
      <c r="J656" s="72">
        <v>44378</v>
      </c>
      <c r="K656" s="72"/>
      <c r="L656" s="73"/>
      <c r="M656" s="77">
        <v>2724</v>
      </c>
      <c r="N656" s="104" t="s">
        <v>2120</v>
      </c>
      <c r="O656" s="78">
        <v>44378</v>
      </c>
      <c r="P656" s="80"/>
      <c r="Q656" s="62" t="s">
        <v>55</v>
      </c>
      <c r="R656" s="5" t="str">
        <f ca="1">IF(Tabelle132[[#This Row],[STOPPED
ON]]&lt;&gt;"","STOPPED",IF(AND(Tabelle132[[#This Row],[ACT. VALID
TILL]]&lt;TODAY(),Tabelle132[[#This Row],[ACT. VALID
TILL]]&lt;&gt;""),"INACTIVE",IF(Tabelle132[[#This Row],[Employee]]="NN","RECRUITE",IF(Tabelle132[[#This Row],[ACT. VALID
FROM]]&gt;TODAY(),"INACTIVE","ACTIVE"))))</f>
        <v>ACTIVE</v>
      </c>
      <c r="S656" s="85"/>
      <c r="T656" s="85"/>
      <c r="U656" s="11">
        <f>COUNTIFS(Tabelle2[Function-
No.],Tabelle132[[#This Row],[FUNC.-NO]],Tabelle2[Pers-
No.],Tabelle132[[#This Row],[P-No.]])</f>
        <v>0</v>
      </c>
      <c r="V656" s="89">
        <v>39</v>
      </c>
      <c r="W656" s="11">
        <f>IF(Tabelle132[[#This Row],[WAZ2]]&gt;39,1,Tabelle132[[#This Row],[WAZ2]]/39)/IF(Tabelle132[[#This Row],[SPLIT]]="YES",2,1)</f>
        <v>1</v>
      </c>
      <c r="X656" s="93">
        <v>5137</v>
      </c>
      <c r="Y65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656" s="21" cm="1">
        <f t="array" ref="Z65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5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656" s="21" cm="1">
        <f t="array" ref="AB65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65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656" s="21" cm="1">
        <f t="array" ref="AD65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65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56" s="21" cm="1">
        <f t="array" ref="AF65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5137</v>
      </c>
      <c r="AG65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56" s="21" cm="1">
        <f t="array" ref="AH65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5137</v>
      </c>
      <c r="AI65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56" s="21" cm="1">
        <f t="array" ref="AJ65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5137</v>
      </c>
      <c r="AK65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56" s="21" cm="1">
        <f t="array" ref="AL65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5137</v>
      </c>
      <c r="AM65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56" s="21" cm="1">
        <f t="array" ref="AN65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5137</v>
      </c>
      <c r="AO65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56" s="21" cm="1">
        <f t="array" ref="AP65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5137</v>
      </c>
      <c r="AQ65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56" s="21" cm="1">
        <f t="array" ref="AR65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5137</v>
      </c>
      <c r="AS65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56" s="21" cm="1">
        <f t="array" ref="AT65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5137</v>
      </c>
      <c r="AU65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56" s="21" cm="1">
        <f t="array" ref="AV65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5137</v>
      </c>
      <c r="AW65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56" s="41">
        <f>SUMIFS(Tabelle132[[#This Row],[FTE 01]:[SAL 12]],Tabelle132[[#Headers],[FTE 01]:[SAL 12]],"*" &amp; "SAL" &amp;"*")</f>
        <v>46233</v>
      </c>
    </row>
    <row r="657" spans="1:50" ht="20.100000000000001" customHeight="1" x14ac:dyDescent="0.25">
      <c r="A657" s="61" t="s">
        <v>700</v>
      </c>
      <c r="B657" s="113" t="s">
        <v>1213</v>
      </c>
      <c r="C657" s="62" t="s">
        <v>53</v>
      </c>
      <c r="D657" s="107" t="s">
        <v>1221</v>
      </c>
      <c r="E657" s="108" t="s">
        <v>1221</v>
      </c>
      <c r="F657" s="63">
        <v>1028</v>
      </c>
      <c r="G657" s="111" t="str">
        <f>VLOOKUP(Tabelle132[[#This Row],[CC
(FIBU)]],INDEX!D:E,2,FALSE)</f>
        <v>Abteilung 45</v>
      </c>
      <c r="H657" s="117" t="s">
        <v>1278</v>
      </c>
      <c r="I657" s="64" t="s">
        <v>54</v>
      </c>
      <c r="J657" s="72">
        <v>34943</v>
      </c>
      <c r="K657" s="72"/>
      <c r="L657" s="73"/>
      <c r="M657" s="77">
        <v>2041</v>
      </c>
      <c r="N657" s="104" t="s">
        <v>1437</v>
      </c>
      <c r="O657" s="78">
        <v>34943</v>
      </c>
      <c r="P657" s="80"/>
      <c r="Q657" s="62" t="s">
        <v>55</v>
      </c>
      <c r="R657" s="5" t="str">
        <f ca="1">IF(Tabelle132[[#This Row],[STOPPED
ON]]&lt;&gt;"","STOPPED",IF(AND(Tabelle132[[#This Row],[ACT. VALID
TILL]]&lt;TODAY(),Tabelle132[[#This Row],[ACT. VALID
TILL]]&lt;&gt;""),"INACTIVE",IF(Tabelle132[[#This Row],[Employee]]="NN","RECRUITE",IF(Tabelle132[[#This Row],[ACT. VALID
FROM]]&gt;TODAY(),"INACTIVE","ACTIVE"))))</f>
        <v>ACTIVE</v>
      </c>
      <c r="S657" s="85"/>
      <c r="T657" s="85"/>
      <c r="U657" s="11">
        <f>COUNTIFS(Tabelle2[Function-
No.],Tabelle132[[#This Row],[FUNC.-NO]],Tabelle2[Pers-
No.],Tabelle132[[#This Row],[P-No.]])</f>
        <v>0</v>
      </c>
      <c r="V657" s="89">
        <v>39</v>
      </c>
      <c r="W657" s="11">
        <f>IF(Tabelle132[[#This Row],[WAZ2]]&gt;39,1,Tabelle132[[#This Row],[WAZ2]]/39)/IF(Tabelle132[[#This Row],[SPLIT]]="YES",2,1)</f>
        <v>1</v>
      </c>
      <c r="X657" s="93">
        <v>5285</v>
      </c>
      <c r="Y65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57" s="21" cm="1">
        <f t="array" ref="Z65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5285</v>
      </c>
      <c r="AA65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57" s="21" cm="1">
        <f t="array" ref="AB65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5285</v>
      </c>
      <c r="AC65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57" s="21" cm="1">
        <f t="array" ref="AD65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5285</v>
      </c>
      <c r="AE65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57" s="21" cm="1">
        <f t="array" ref="AF65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5285</v>
      </c>
      <c r="AG65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57" s="21" cm="1">
        <f t="array" ref="AH65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5285</v>
      </c>
      <c r="AI65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57" s="21" cm="1">
        <f t="array" ref="AJ65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5285</v>
      </c>
      <c r="AK65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57" s="21" cm="1">
        <f t="array" ref="AL65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5285</v>
      </c>
      <c r="AM65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57" s="21" cm="1">
        <f t="array" ref="AN65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5285</v>
      </c>
      <c r="AO65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57" s="21" cm="1">
        <f t="array" ref="AP65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5285</v>
      </c>
      <c r="AQ65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57" s="21" cm="1">
        <f t="array" ref="AR65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5285</v>
      </c>
      <c r="AS65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57" s="21" cm="1">
        <f t="array" ref="AT65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5285</v>
      </c>
      <c r="AU65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57" s="21" cm="1">
        <f t="array" ref="AV65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5285</v>
      </c>
      <c r="AW65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57" s="41">
        <f>SUMIFS(Tabelle132[[#This Row],[FTE 01]:[SAL 12]],Tabelle132[[#Headers],[FTE 01]:[SAL 12]],"*" &amp; "SAL" &amp;"*")</f>
        <v>63420</v>
      </c>
    </row>
    <row r="658" spans="1:50" ht="20.100000000000001" customHeight="1" x14ac:dyDescent="0.25">
      <c r="A658" s="61" t="s">
        <v>689</v>
      </c>
      <c r="B658" s="113" t="s">
        <v>963</v>
      </c>
      <c r="C658" s="62" t="s">
        <v>53</v>
      </c>
      <c r="D658" s="107" t="s">
        <v>1221</v>
      </c>
      <c r="E658" s="108" t="s">
        <v>1221</v>
      </c>
      <c r="F658" s="63">
        <v>1028</v>
      </c>
      <c r="G658" s="111" t="str">
        <f>VLOOKUP(Tabelle132[[#This Row],[CC
(FIBU)]],INDEX!D:E,2,FALSE)</f>
        <v>Abteilung 45</v>
      </c>
      <c r="H658" s="117" t="s">
        <v>1278</v>
      </c>
      <c r="I658" s="64" t="s">
        <v>54</v>
      </c>
      <c r="J658" s="72">
        <v>35009</v>
      </c>
      <c r="K658" s="72"/>
      <c r="L658" s="73"/>
      <c r="M658" s="77">
        <v>2043</v>
      </c>
      <c r="N658" s="104" t="s">
        <v>1439</v>
      </c>
      <c r="O658" s="78">
        <v>35009</v>
      </c>
      <c r="P658" s="80"/>
      <c r="Q658" s="62" t="s">
        <v>55</v>
      </c>
      <c r="R658" s="5" t="str">
        <f ca="1">IF(Tabelle132[[#This Row],[STOPPED
ON]]&lt;&gt;"","STOPPED",IF(AND(Tabelle132[[#This Row],[ACT. VALID
TILL]]&lt;TODAY(),Tabelle132[[#This Row],[ACT. VALID
TILL]]&lt;&gt;""),"INACTIVE",IF(Tabelle132[[#This Row],[Employee]]="NN","RECRUITE",IF(Tabelle132[[#This Row],[ACT. VALID
FROM]]&gt;TODAY(),"INACTIVE","ACTIVE"))))</f>
        <v>ACTIVE</v>
      </c>
      <c r="S658" s="85"/>
      <c r="T658" s="85"/>
      <c r="U658" s="11">
        <f>COUNTIFS(Tabelle2[Function-
No.],Tabelle132[[#This Row],[FUNC.-NO]],Tabelle2[Pers-
No.],Tabelle132[[#This Row],[P-No.]])</f>
        <v>0</v>
      </c>
      <c r="V658" s="89">
        <v>39</v>
      </c>
      <c r="W658" s="11">
        <f>IF(Tabelle132[[#This Row],[WAZ2]]&gt;39,1,Tabelle132[[#This Row],[WAZ2]]/39)/IF(Tabelle132[[#This Row],[SPLIT]]="YES",2,1)</f>
        <v>1</v>
      </c>
      <c r="X658" s="93">
        <v>5451</v>
      </c>
      <c r="Y65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58" s="21" cm="1">
        <f t="array" ref="Z65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5451</v>
      </c>
      <c r="AA65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58" s="21" cm="1">
        <f t="array" ref="AB65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5451</v>
      </c>
      <c r="AC65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58" s="21" cm="1">
        <f t="array" ref="AD65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5451</v>
      </c>
      <c r="AE65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58" s="21" cm="1">
        <f t="array" ref="AF65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5451</v>
      </c>
      <c r="AG65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58" s="21" cm="1">
        <f t="array" ref="AH65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5451</v>
      </c>
      <c r="AI65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58" s="21" cm="1">
        <f t="array" ref="AJ65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5451</v>
      </c>
      <c r="AK65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58" s="21" cm="1">
        <f t="array" ref="AL65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5451</v>
      </c>
      <c r="AM65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58" s="21" cm="1">
        <f t="array" ref="AN65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5451</v>
      </c>
      <c r="AO65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58" s="21" cm="1">
        <f t="array" ref="AP65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5451</v>
      </c>
      <c r="AQ65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58" s="21" cm="1">
        <f t="array" ref="AR65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5451</v>
      </c>
      <c r="AS65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58" s="21" cm="1">
        <f t="array" ref="AT65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5451</v>
      </c>
      <c r="AU65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58" s="21" cm="1">
        <f t="array" ref="AV65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5451</v>
      </c>
      <c r="AW65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58" s="41">
        <f>SUMIFS(Tabelle132[[#This Row],[FTE 01]:[SAL 12]],Tabelle132[[#Headers],[FTE 01]:[SAL 12]],"*" &amp; "SAL" &amp;"*")</f>
        <v>65412</v>
      </c>
    </row>
    <row r="659" spans="1:50" ht="20.100000000000001" customHeight="1" x14ac:dyDescent="0.25">
      <c r="A659" s="61" t="s">
        <v>699</v>
      </c>
      <c r="B659" s="113" t="s">
        <v>1213</v>
      </c>
      <c r="C659" s="62" t="s">
        <v>53</v>
      </c>
      <c r="D659" s="107" t="s">
        <v>1221</v>
      </c>
      <c r="E659" s="108" t="s">
        <v>1221</v>
      </c>
      <c r="F659" s="63">
        <v>1028</v>
      </c>
      <c r="G659" s="111" t="str">
        <f>VLOOKUP(Tabelle132[[#This Row],[CC
(FIBU)]],INDEX!D:E,2,FALSE)</f>
        <v>Abteilung 45</v>
      </c>
      <c r="H659" s="117" t="s">
        <v>1278</v>
      </c>
      <c r="I659" s="64" t="s">
        <v>54</v>
      </c>
      <c r="J659" s="72">
        <v>36570</v>
      </c>
      <c r="K659" s="72"/>
      <c r="L659" s="73"/>
      <c r="M659" s="77">
        <v>2062</v>
      </c>
      <c r="N659" s="104" t="s">
        <v>1458</v>
      </c>
      <c r="O659" s="78">
        <v>36570</v>
      </c>
      <c r="P659" s="80"/>
      <c r="Q659" s="62" t="s">
        <v>55</v>
      </c>
      <c r="R659" s="5" t="str">
        <f ca="1">IF(Tabelle132[[#This Row],[STOPPED
ON]]&lt;&gt;"","STOPPED",IF(AND(Tabelle132[[#This Row],[ACT. VALID
TILL]]&lt;TODAY(),Tabelle132[[#This Row],[ACT. VALID
TILL]]&lt;&gt;""),"INACTIVE",IF(Tabelle132[[#This Row],[Employee]]="NN","RECRUITE",IF(Tabelle132[[#This Row],[ACT. VALID
FROM]]&gt;TODAY(),"INACTIVE","ACTIVE"))))</f>
        <v>ACTIVE</v>
      </c>
      <c r="S659" s="85"/>
      <c r="T659" s="85"/>
      <c r="U659" s="11">
        <f>COUNTIFS(Tabelle2[Function-
No.],Tabelle132[[#This Row],[FUNC.-NO]],Tabelle2[Pers-
No.],Tabelle132[[#This Row],[P-No.]])</f>
        <v>0</v>
      </c>
      <c r="V659" s="89">
        <v>39</v>
      </c>
      <c r="W659" s="11">
        <f>IF(Tabelle132[[#This Row],[WAZ2]]&gt;39,1,Tabelle132[[#This Row],[WAZ2]]/39)/IF(Tabelle132[[#This Row],[SPLIT]]="YES",2,1)</f>
        <v>1</v>
      </c>
      <c r="X659" s="93">
        <v>5322</v>
      </c>
      <c r="Y65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59" s="21" cm="1">
        <f t="array" ref="Z65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5322</v>
      </c>
      <c r="AA65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59" s="21" cm="1">
        <f t="array" ref="AB65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5322</v>
      </c>
      <c r="AC65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59" s="21" cm="1">
        <f t="array" ref="AD65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5322</v>
      </c>
      <c r="AE65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59" s="21" cm="1">
        <f t="array" ref="AF65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5322</v>
      </c>
      <c r="AG65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59" s="21" cm="1">
        <f t="array" ref="AH65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5322</v>
      </c>
      <c r="AI65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59" s="21" cm="1">
        <f t="array" ref="AJ65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5322</v>
      </c>
      <c r="AK65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59" s="21" cm="1">
        <f t="array" ref="AL65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5322</v>
      </c>
      <c r="AM65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59" s="21" cm="1">
        <f t="array" ref="AN65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5322</v>
      </c>
      <c r="AO65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59" s="21" cm="1">
        <f t="array" ref="AP65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5322</v>
      </c>
      <c r="AQ65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59" s="21" cm="1">
        <f t="array" ref="AR65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5322</v>
      </c>
      <c r="AS65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59" s="21" cm="1">
        <f t="array" ref="AT65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5322</v>
      </c>
      <c r="AU65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59" s="21" cm="1">
        <f t="array" ref="AV65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5322</v>
      </c>
      <c r="AW65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59" s="41">
        <f>SUMIFS(Tabelle132[[#This Row],[FTE 01]:[SAL 12]],Tabelle132[[#Headers],[FTE 01]:[SAL 12]],"*" &amp; "SAL" &amp;"*")</f>
        <v>63864</v>
      </c>
    </row>
    <row r="660" spans="1:50" ht="20.100000000000001" customHeight="1" x14ac:dyDescent="0.25">
      <c r="A660" s="61" t="s">
        <v>682</v>
      </c>
      <c r="B660" s="113" t="s">
        <v>963</v>
      </c>
      <c r="C660" s="62" t="s">
        <v>53</v>
      </c>
      <c r="D660" s="107" t="s">
        <v>1221</v>
      </c>
      <c r="E660" s="108" t="s">
        <v>1221</v>
      </c>
      <c r="F660" s="63">
        <v>1028</v>
      </c>
      <c r="G660" s="111" t="str">
        <f>VLOOKUP(Tabelle132[[#This Row],[CC
(FIBU)]],INDEX!D:E,2,FALSE)</f>
        <v>Abteilung 45</v>
      </c>
      <c r="H660" s="117" t="s">
        <v>1278</v>
      </c>
      <c r="I660" s="64" t="s">
        <v>54</v>
      </c>
      <c r="J660" s="72">
        <v>38384</v>
      </c>
      <c r="K660" s="72"/>
      <c r="L660" s="73"/>
      <c r="M660" s="77">
        <v>2111</v>
      </c>
      <c r="N660" s="104" t="s">
        <v>1507</v>
      </c>
      <c r="O660" s="78">
        <v>38384</v>
      </c>
      <c r="P660" s="80"/>
      <c r="Q660" s="62" t="s">
        <v>55</v>
      </c>
      <c r="R660" s="5" t="str">
        <f ca="1">IF(Tabelle132[[#This Row],[STOPPED
ON]]&lt;&gt;"","STOPPED",IF(AND(Tabelle132[[#This Row],[ACT. VALID
TILL]]&lt;TODAY(),Tabelle132[[#This Row],[ACT. VALID
TILL]]&lt;&gt;""),"INACTIVE",IF(Tabelle132[[#This Row],[Employee]]="NN","RECRUITE",IF(Tabelle132[[#This Row],[ACT. VALID
FROM]]&gt;TODAY(),"INACTIVE","ACTIVE"))))</f>
        <v>ACTIVE</v>
      </c>
      <c r="S660" s="85"/>
      <c r="T660" s="85"/>
      <c r="U660" s="11">
        <f>COUNTIFS(Tabelle2[Function-
No.],Tabelle132[[#This Row],[FUNC.-NO]],Tabelle2[Pers-
No.],Tabelle132[[#This Row],[P-No.]])</f>
        <v>0</v>
      </c>
      <c r="V660" s="89">
        <v>39</v>
      </c>
      <c r="W660" s="11">
        <f>IF(Tabelle132[[#This Row],[WAZ2]]&gt;39,1,Tabelle132[[#This Row],[WAZ2]]/39)/IF(Tabelle132[[#This Row],[SPLIT]]="YES",2,1)</f>
        <v>1</v>
      </c>
      <c r="X660" s="93">
        <v>5352</v>
      </c>
      <c r="Y66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60" s="21" cm="1">
        <f t="array" ref="Z66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5352</v>
      </c>
      <c r="AA66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60" s="21" cm="1">
        <f t="array" ref="AB66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5352</v>
      </c>
      <c r="AC66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60" s="21" cm="1">
        <f t="array" ref="AD66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5352</v>
      </c>
      <c r="AE66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60" s="21" cm="1">
        <f t="array" ref="AF66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5352</v>
      </c>
      <c r="AG66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60" s="21" cm="1">
        <f t="array" ref="AH66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5352</v>
      </c>
      <c r="AI66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60" s="21" cm="1">
        <f t="array" ref="AJ66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5352</v>
      </c>
      <c r="AK66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60" s="21" cm="1">
        <f t="array" ref="AL66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5352</v>
      </c>
      <c r="AM66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60" s="21" cm="1">
        <f t="array" ref="AN66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5352</v>
      </c>
      <c r="AO66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60" s="21" cm="1">
        <f t="array" ref="AP66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5352</v>
      </c>
      <c r="AQ66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60" s="21" cm="1">
        <f t="array" ref="AR66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5352</v>
      </c>
      <c r="AS66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60" s="21" cm="1">
        <f t="array" ref="AT66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5352</v>
      </c>
      <c r="AU66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60" s="21" cm="1">
        <f t="array" ref="AV66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5352</v>
      </c>
      <c r="AW66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60" s="41">
        <f>SUMIFS(Tabelle132[[#This Row],[FTE 01]:[SAL 12]],Tabelle132[[#Headers],[FTE 01]:[SAL 12]],"*" &amp; "SAL" &amp;"*")</f>
        <v>64224</v>
      </c>
    </row>
    <row r="661" spans="1:50" ht="20.100000000000001" customHeight="1" x14ac:dyDescent="0.25">
      <c r="A661" s="61" t="s">
        <v>685</v>
      </c>
      <c r="B661" s="113" t="s">
        <v>963</v>
      </c>
      <c r="C661" s="62" t="s">
        <v>53</v>
      </c>
      <c r="D661" s="107" t="s">
        <v>1221</v>
      </c>
      <c r="E661" s="108" t="s">
        <v>1221</v>
      </c>
      <c r="F661" s="63">
        <v>1028</v>
      </c>
      <c r="G661" s="111" t="str">
        <f>VLOOKUP(Tabelle132[[#This Row],[CC
(FIBU)]],INDEX!D:E,2,FALSE)</f>
        <v>Abteilung 45</v>
      </c>
      <c r="H661" s="117" t="s">
        <v>1278</v>
      </c>
      <c r="I661" s="64" t="s">
        <v>54</v>
      </c>
      <c r="J661" s="72">
        <v>39569</v>
      </c>
      <c r="K661" s="72"/>
      <c r="L661" s="73"/>
      <c r="M661" s="77">
        <v>2146</v>
      </c>
      <c r="N661" s="104" t="s">
        <v>1542</v>
      </c>
      <c r="O661" s="78">
        <v>39569</v>
      </c>
      <c r="P661" s="80"/>
      <c r="Q661" s="62" t="s">
        <v>55</v>
      </c>
      <c r="R661" s="5" t="str">
        <f ca="1">IF(Tabelle132[[#This Row],[STOPPED
ON]]&lt;&gt;"","STOPPED",IF(AND(Tabelle132[[#This Row],[ACT. VALID
TILL]]&lt;TODAY(),Tabelle132[[#This Row],[ACT. VALID
TILL]]&lt;&gt;""),"INACTIVE",IF(Tabelle132[[#This Row],[Employee]]="NN","RECRUITE",IF(Tabelle132[[#This Row],[ACT. VALID
FROM]]&gt;TODAY(),"INACTIVE","ACTIVE"))))</f>
        <v>ACTIVE</v>
      </c>
      <c r="S661" s="85"/>
      <c r="T661" s="85"/>
      <c r="U661" s="11">
        <f>COUNTIFS(Tabelle2[Function-
No.],Tabelle132[[#This Row],[FUNC.-NO]],Tabelle2[Pers-
No.],Tabelle132[[#This Row],[P-No.]])</f>
        <v>0</v>
      </c>
      <c r="V661" s="89">
        <v>39</v>
      </c>
      <c r="W661" s="11">
        <f>IF(Tabelle132[[#This Row],[WAZ2]]&gt;39,1,Tabelle132[[#This Row],[WAZ2]]/39)/IF(Tabelle132[[#This Row],[SPLIT]]="YES",2,1)</f>
        <v>1</v>
      </c>
      <c r="X661" s="93">
        <v>5382</v>
      </c>
      <c r="Y66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61" s="21" cm="1">
        <f t="array" ref="Z66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5382</v>
      </c>
      <c r="AA66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61" s="21" cm="1">
        <f t="array" ref="AB66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5382</v>
      </c>
      <c r="AC66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61" s="21" cm="1">
        <f t="array" ref="AD66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5382</v>
      </c>
      <c r="AE66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61" s="21" cm="1">
        <f t="array" ref="AF66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5382</v>
      </c>
      <c r="AG66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61" s="21" cm="1">
        <f t="array" ref="AH66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5382</v>
      </c>
      <c r="AI66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61" s="21" cm="1">
        <f t="array" ref="AJ66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5382</v>
      </c>
      <c r="AK66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61" s="21" cm="1">
        <f t="array" ref="AL66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5382</v>
      </c>
      <c r="AM66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61" s="21" cm="1">
        <f t="array" ref="AN66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5382</v>
      </c>
      <c r="AO66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61" s="21" cm="1">
        <f t="array" ref="AP66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5382</v>
      </c>
      <c r="AQ66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61" s="21" cm="1">
        <f t="array" ref="AR66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5382</v>
      </c>
      <c r="AS66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61" s="21" cm="1">
        <f t="array" ref="AT66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5382</v>
      </c>
      <c r="AU66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61" s="21" cm="1">
        <f t="array" ref="AV66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5382</v>
      </c>
      <c r="AW66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61" s="41">
        <f>SUMIFS(Tabelle132[[#This Row],[FTE 01]:[SAL 12]],Tabelle132[[#Headers],[FTE 01]:[SAL 12]],"*" &amp; "SAL" &amp;"*")</f>
        <v>64584</v>
      </c>
    </row>
    <row r="662" spans="1:50" ht="20.100000000000001" customHeight="1" x14ac:dyDescent="0.25">
      <c r="A662" s="61" t="s">
        <v>696</v>
      </c>
      <c r="B662" s="113" t="s">
        <v>1116</v>
      </c>
      <c r="C662" s="62" t="s">
        <v>53</v>
      </c>
      <c r="D662" s="107" t="s">
        <v>1221</v>
      </c>
      <c r="E662" s="108" t="s">
        <v>1221</v>
      </c>
      <c r="F662" s="63">
        <v>1028</v>
      </c>
      <c r="G662" s="111" t="str">
        <f>VLOOKUP(Tabelle132[[#This Row],[CC
(FIBU)]],INDEX!D:E,2,FALSE)</f>
        <v>Abteilung 45</v>
      </c>
      <c r="H662" s="117" t="s">
        <v>1278</v>
      </c>
      <c r="I662" s="64" t="s">
        <v>54</v>
      </c>
      <c r="J662" s="72">
        <v>40179</v>
      </c>
      <c r="K662" s="72"/>
      <c r="L662" s="73"/>
      <c r="M662" s="77">
        <v>2159</v>
      </c>
      <c r="N662" s="104" t="s">
        <v>1555</v>
      </c>
      <c r="O662" s="78">
        <v>40179</v>
      </c>
      <c r="P662" s="80"/>
      <c r="Q662" s="62" t="s">
        <v>55</v>
      </c>
      <c r="R662" s="5" t="str">
        <f ca="1">IF(Tabelle132[[#This Row],[STOPPED
ON]]&lt;&gt;"","STOPPED",IF(AND(Tabelle132[[#This Row],[ACT. VALID
TILL]]&lt;TODAY(),Tabelle132[[#This Row],[ACT. VALID
TILL]]&lt;&gt;""),"INACTIVE",IF(Tabelle132[[#This Row],[Employee]]="NN","RECRUITE",IF(Tabelle132[[#This Row],[ACT. VALID
FROM]]&gt;TODAY(),"INACTIVE","ACTIVE"))))</f>
        <v>ACTIVE</v>
      </c>
      <c r="S662" s="85"/>
      <c r="T662" s="85"/>
      <c r="U662" s="11">
        <f>COUNTIFS(Tabelle2[Function-
No.],Tabelle132[[#This Row],[FUNC.-NO]],Tabelle2[Pers-
No.],Tabelle132[[#This Row],[P-No.]])</f>
        <v>0</v>
      </c>
      <c r="V662" s="89">
        <v>39</v>
      </c>
      <c r="W662" s="11">
        <f>IF(Tabelle132[[#This Row],[WAZ2]]&gt;39,1,Tabelle132[[#This Row],[WAZ2]]/39)/IF(Tabelle132[[#This Row],[SPLIT]]="YES",2,1)</f>
        <v>1</v>
      </c>
      <c r="X662" s="93">
        <v>5436</v>
      </c>
      <c r="Y66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62" s="21" cm="1">
        <f t="array" ref="Z66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5436</v>
      </c>
      <c r="AA66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62" s="21" cm="1">
        <f t="array" ref="AB66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5436</v>
      </c>
      <c r="AC66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62" s="21" cm="1">
        <f t="array" ref="AD66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5436</v>
      </c>
      <c r="AE66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62" s="21" cm="1">
        <f t="array" ref="AF66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5436</v>
      </c>
      <c r="AG66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62" s="21" cm="1">
        <f t="array" ref="AH66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5436</v>
      </c>
      <c r="AI66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62" s="21" cm="1">
        <f t="array" ref="AJ66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5436</v>
      </c>
      <c r="AK66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62" s="21" cm="1">
        <f t="array" ref="AL66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5436</v>
      </c>
      <c r="AM66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62" s="21" cm="1">
        <f t="array" ref="AN66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5436</v>
      </c>
      <c r="AO66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62" s="21" cm="1">
        <f t="array" ref="AP66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5436</v>
      </c>
      <c r="AQ66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62" s="21" cm="1">
        <f t="array" ref="AR66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5436</v>
      </c>
      <c r="AS66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62" s="21" cm="1">
        <f t="array" ref="AT66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5436</v>
      </c>
      <c r="AU66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62" s="21" cm="1">
        <f t="array" ref="AV66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5436</v>
      </c>
      <c r="AW66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62" s="41">
        <f>SUMIFS(Tabelle132[[#This Row],[FTE 01]:[SAL 12]],Tabelle132[[#Headers],[FTE 01]:[SAL 12]],"*" &amp; "SAL" &amp;"*")</f>
        <v>65232</v>
      </c>
    </row>
    <row r="663" spans="1:50" ht="20.100000000000001" customHeight="1" x14ac:dyDescent="0.25">
      <c r="A663" s="61" t="s">
        <v>675</v>
      </c>
      <c r="B663" s="113" t="s">
        <v>963</v>
      </c>
      <c r="C663" s="62" t="s">
        <v>53</v>
      </c>
      <c r="D663" s="107" t="s">
        <v>1221</v>
      </c>
      <c r="E663" s="108" t="s">
        <v>1221</v>
      </c>
      <c r="F663" s="63">
        <v>1028</v>
      </c>
      <c r="G663" s="111" t="str">
        <f>VLOOKUP(Tabelle132[[#This Row],[CC
(FIBU)]],INDEX!D:E,2,FALSE)</f>
        <v>Abteilung 45</v>
      </c>
      <c r="H663" s="117" t="s">
        <v>1278</v>
      </c>
      <c r="I663" s="64" t="s">
        <v>54</v>
      </c>
      <c r="J663" s="72">
        <v>40436</v>
      </c>
      <c r="K663" s="72"/>
      <c r="L663" s="73"/>
      <c r="M663" s="77">
        <v>2165</v>
      </c>
      <c r="N663" s="104" t="s">
        <v>1561</v>
      </c>
      <c r="O663" s="78">
        <v>40436</v>
      </c>
      <c r="P663" s="80"/>
      <c r="Q663" s="62" t="s">
        <v>55</v>
      </c>
      <c r="R663" s="5" t="str">
        <f ca="1">IF(Tabelle132[[#This Row],[STOPPED
ON]]&lt;&gt;"","STOPPED",IF(AND(Tabelle132[[#This Row],[ACT. VALID
TILL]]&lt;TODAY(),Tabelle132[[#This Row],[ACT. VALID
TILL]]&lt;&gt;""),"INACTIVE",IF(Tabelle132[[#This Row],[Employee]]="NN","RECRUITE",IF(Tabelle132[[#This Row],[ACT. VALID
FROM]]&gt;TODAY(),"INACTIVE","ACTIVE"))))</f>
        <v>ACTIVE</v>
      </c>
      <c r="S663" s="85"/>
      <c r="T663" s="85"/>
      <c r="U663" s="11">
        <f>COUNTIFS(Tabelle2[Function-
No.],Tabelle132[[#This Row],[FUNC.-NO]],Tabelle2[Pers-
No.],Tabelle132[[#This Row],[P-No.]])</f>
        <v>1</v>
      </c>
      <c r="V663" s="89">
        <v>39</v>
      </c>
      <c r="W663" s="11">
        <f>IF(Tabelle132[[#This Row],[WAZ2]]&gt;39,1,Tabelle132[[#This Row],[WAZ2]]/39)/IF(Tabelle132[[#This Row],[SPLIT]]="YES",2,1)</f>
        <v>1</v>
      </c>
      <c r="X663" s="93">
        <v>5272</v>
      </c>
      <c r="Y66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63" s="21" cm="1">
        <f t="array" ref="Z66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5272</v>
      </c>
      <c r="AA663"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663" s="21" cm="1">
        <f t="array" ref="AB66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1020.3870967741938</v>
      </c>
      <c r="AC663"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663" s="21" cm="1">
        <f t="array" ref="AD66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66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63" s="21" cm="1">
        <f t="array" ref="AF66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4591.7419354838712</v>
      </c>
      <c r="AG66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63" s="21" cm="1">
        <f t="array" ref="AH66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5272</v>
      </c>
      <c r="AI66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63" s="21" cm="1">
        <f t="array" ref="AJ66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5272</v>
      </c>
      <c r="AK66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63" s="21" cm="1">
        <f t="array" ref="AL66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5272</v>
      </c>
      <c r="AM66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63" s="21" cm="1">
        <f t="array" ref="AN66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5272</v>
      </c>
      <c r="AO66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63" s="21" cm="1">
        <f t="array" ref="AP66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5272</v>
      </c>
      <c r="AQ66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63" s="21" cm="1">
        <f t="array" ref="AR66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5272</v>
      </c>
      <c r="AS66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63" s="21" cm="1">
        <f t="array" ref="AT66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5272</v>
      </c>
      <c r="AU66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63" s="21" cm="1">
        <f t="array" ref="AV66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5272</v>
      </c>
      <c r="AW66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63" s="41">
        <f>SUMIFS(Tabelle132[[#This Row],[FTE 01]:[SAL 12]],Tabelle132[[#Headers],[FTE 01]:[SAL 12]],"*" &amp; "SAL" &amp;"*")</f>
        <v>53060.129032258061</v>
      </c>
    </row>
    <row r="664" spans="1:50" ht="20.100000000000001" customHeight="1" x14ac:dyDescent="0.25">
      <c r="A664" s="61" t="s">
        <v>693</v>
      </c>
      <c r="B664" s="113" t="s">
        <v>963</v>
      </c>
      <c r="C664" s="62" t="s">
        <v>53</v>
      </c>
      <c r="D664" s="107" t="s">
        <v>1221</v>
      </c>
      <c r="E664" s="108" t="s">
        <v>1221</v>
      </c>
      <c r="F664" s="63">
        <v>1028</v>
      </c>
      <c r="G664" s="111" t="str">
        <f>VLOOKUP(Tabelle132[[#This Row],[CC
(FIBU)]],INDEX!D:E,2,FALSE)</f>
        <v>Abteilung 45</v>
      </c>
      <c r="H664" s="117" t="s">
        <v>1278</v>
      </c>
      <c r="I664" s="64" t="s">
        <v>54</v>
      </c>
      <c r="J664" s="72">
        <v>40634</v>
      </c>
      <c r="K664" s="72"/>
      <c r="L664" s="73"/>
      <c r="M664" s="77">
        <v>2176</v>
      </c>
      <c r="N664" s="104" t="s">
        <v>1572</v>
      </c>
      <c r="O664" s="78">
        <v>40634</v>
      </c>
      <c r="P664" s="80"/>
      <c r="Q664" s="62" t="s">
        <v>55</v>
      </c>
      <c r="R664" s="5" t="str">
        <f ca="1">IF(Tabelle132[[#This Row],[STOPPED
ON]]&lt;&gt;"","STOPPED",IF(AND(Tabelle132[[#This Row],[ACT. VALID
TILL]]&lt;TODAY(),Tabelle132[[#This Row],[ACT. VALID
TILL]]&lt;&gt;""),"INACTIVE",IF(Tabelle132[[#This Row],[Employee]]="NN","RECRUITE",IF(Tabelle132[[#This Row],[ACT. VALID
FROM]]&gt;TODAY(),"INACTIVE","ACTIVE"))))</f>
        <v>ACTIVE</v>
      </c>
      <c r="S664" s="85"/>
      <c r="T664" s="85"/>
      <c r="U664" s="11">
        <f>COUNTIFS(Tabelle2[Function-
No.],Tabelle132[[#This Row],[FUNC.-NO]],Tabelle2[Pers-
No.],Tabelle132[[#This Row],[P-No.]])</f>
        <v>0</v>
      </c>
      <c r="V664" s="89">
        <v>39</v>
      </c>
      <c r="W664" s="11">
        <f>IF(Tabelle132[[#This Row],[WAZ2]]&gt;39,1,Tabelle132[[#This Row],[WAZ2]]/39)/IF(Tabelle132[[#This Row],[SPLIT]]="YES",2,1)</f>
        <v>1</v>
      </c>
      <c r="X664" s="93">
        <v>5324</v>
      </c>
      <c r="Y66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64" s="21" cm="1">
        <f t="array" ref="Z66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5324</v>
      </c>
      <c r="AA66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64" s="21" cm="1">
        <f t="array" ref="AB66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5324</v>
      </c>
      <c r="AC66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64" s="21" cm="1">
        <f t="array" ref="AD66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5324</v>
      </c>
      <c r="AE66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64" s="21" cm="1">
        <f t="array" ref="AF66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5324</v>
      </c>
      <c r="AG66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64" s="21" cm="1">
        <f t="array" ref="AH66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5324</v>
      </c>
      <c r="AI66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64" s="21" cm="1">
        <f t="array" ref="AJ66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5324</v>
      </c>
      <c r="AK66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64" s="21" cm="1">
        <f t="array" ref="AL66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5324</v>
      </c>
      <c r="AM66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64" s="21" cm="1">
        <f t="array" ref="AN66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5324</v>
      </c>
      <c r="AO66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64" s="21" cm="1">
        <f t="array" ref="AP66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5324</v>
      </c>
      <c r="AQ66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64" s="21" cm="1">
        <f t="array" ref="AR66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5324</v>
      </c>
      <c r="AS66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64" s="21" cm="1">
        <f t="array" ref="AT66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5324</v>
      </c>
      <c r="AU66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64" s="21" cm="1">
        <f t="array" ref="AV66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5324</v>
      </c>
      <c r="AW66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64" s="41">
        <f>SUMIFS(Tabelle132[[#This Row],[FTE 01]:[SAL 12]],Tabelle132[[#Headers],[FTE 01]:[SAL 12]],"*" &amp; "SAL" &amp;"*")</f>
        <v>63888</v>
      </c>
    </row>
    <row r="665" spans="1:50" ht="20.100000000000001" customHeight="1" x14ac:dyDescent="0.25">
      <c r="A665" s="61" t="s">
        <v>691</v>
      </c>
      <c r="B665" s="113" t="s">
        <v>963</v>
      </c>
      <c r="C665" s="62" t="s">
        <v>53</v>
      </c>
      <c r="D665" s="107" t="s">
        <v>1221</v>
      </c>
      <c r="E665" s="108" t="s">
        <v>1221</v>
      </c>
      <c r="F665" s="63">
        <v>1028</v>
      </c>
      <c r="G665" s="111" t="str">
        <f>VLOOKUP(Tabelle132[[#This Row],[CC
(FIBU)]],INDEX!D:E,2,FALSE)</f>
        <v>Abteilung 45</v>
      </c>
      <c r="H665" s="117" t="s">
        <v>1278</v>
      </c>
      <c r="I665" s="64" t="s">
        <v>54</v>
      </c>
      <c r="J665" s="72">
        <v>40664</v>
      </c>
      <c r="K665" s="72"/>
      <c r="L665" s="73"/>
      <c r="M665" s="77">
        <v>2178</v>
      </c>
      <c r="N665" s="104" t="s">
        <v>1574</v>
      </c>
      <c r="O665" s="78">
        <v>40664</v>
      </c>
      <c r="P665" s="80"/>
      <c r="Q665" s="62" t="s">
        <v>55</v>
      </c>
      <c r="R665" s="5" t="str">
        <f ca="1">IF(Tabelle132[[#This Row],[STOPPED
ON]]&lt;&gt;"","STOPPED",IF(AND(Tabelle132[[#This Row],[ACT. VALID
TILL]]&lt;TODAY(),Tabelle132[[#This Row],[ACT. VALID
TILL]]&lt;&gt;""),"INACTIVE",IF(Tabelle132[[#This Row],[Employee]]="NN","RECRUITE",IF(Tabelle132[[#This Row],[ACT. VALID
FROM]]&gt;TODAY(),"INACTIVE","ACTIVE"))))</f>
        <v>ACTIVE</v>
      </c>
      <c r="S665" s="85"/>
      <c r="T665" s="85"/>
      <c r="U665" s="11">
        <f>COUNTIFS(Tabelle2[Function-
No.],Tabelle132[[#This Row],[FUNC.-NO]],Tabelle2[Pers-
No.],Tabelle132[[#This Row],[P-No.]])</f>
        <v>1</v>
      </c>
      <c r="V665" s="89">
        <v>39</v>
      </c>
      <c r="W665" s="11">
        <f>IF(Tabelle132[[#This Row],[WAZ2]]&gt;39,1,Tabelle132[[#This Row],[WAZ2]]/39)/IF(Tabelle132[[#This Row],[SPLIT]]="YES",2,1)</f>
        <v>1</v>
      </c>
      <c r="X665" s="93">
        <v>5328</v>
      </c>
      <c r="Y66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65" s="21" cm="1">
        <f t="array" ref="Z66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3729.6</v>
      </c>
      <c r="AA66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65" s="21" cm="1">
        <f t="array" ref="AB66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5328</v>
      </c>
      <c r="AC66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65" s="21" cm="1">
        <f t="array" ref="AD66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5328</v>
      </c>
      <c r="AE66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65" s="21" cm="1">
        <f t="array" ref="AF66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5328</v>
      </c>
      <c r="AG66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65" s="21" cm="1">
        <f t="array" ref="AH66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5328</v>
      </c>
      <c r="AI66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65" s="21" cm="1">
        <f t="array" ref="AJ66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5328</v>
      </c>
      <c r="AK66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65" s="21" cm="1">
        <f t="array" ref="AL66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5328</v>
      </c>
      <c r="AM66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65" s="21" cm="1">
        <f t="array" ref="AN66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5328</v>
      </c>
      <c r="AO66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65" s="21" cm="1">
        <f t="array" ref="AP66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5328</v>
      </c>
      <c r="AQ66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65" s="21" cm="1">
        <f t="array" ref="AR66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5328</v>
      </c>
      <c r="AS66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65" s="21" cm="1">
        <f t="array" ref="AT66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5328</v>
      </c>
      <c r="AU66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65" s="21" cm="1">
        <f t="array" ref="AV66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5328</v>
      </c>
      <c r="AW66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65" s="41">
        <f>SUMIFS(Tabelle132[[#This Row],[FTE 01]:[SAL 12]],Tabelle132[[#Headers],[FTE 01]:[SAL 12]],"*" &amp; "SAL" &amp;"*")</f>
        <v>62337.599999999999</v>
      </c>
    </row>
    <row r="666" spans="1:50" ht="20.100000000000001" customHeight="1" x14ac:dyDescent="0.25">
      <c r="A666" s="61" t="s">
        <v>697</v>
      </c>
      <c r="B666" s="113" t="s">
        <v>1116</v>
      </c>
      <c r="C666" s="62" t="s">
        <v>53</v>
      </c>
      <c r="D666" s="107" t="s">
        <v>1221</v>
      </c>
      <c r="E666" s="108" t="s">
        <v>1221</v>
      </c>
      <c r="F666" s="63">
        <v>1028</v>
      </c>
      <c r="G666" s="111" t="str">
        <f>VLOOKUP(Tabelle132[[#This Row],[CC
(FIBU)]],INDEX!D:E,2,FALSE)</f>
        <v>Abteilung 45</v>
      </c>
      <c r="H666" s="117" t="s">
        <v>1278</v>
      </c>
      <c r="I666" s="64" t="s">
        <v>54</v>
      </c>
      <c r="J666" s="72">
        <v>40940</v>
      </c>
      <c r="K666" s="72"/>
      <c r="L666" s="73"/>
      <c r="M666" s="77">
        <v>2199</v>
      </c>
      <c r="N666" s="104" t="s">
        <v>1595</v>
      </c>
      <c r="O666" s="78">
        <v>40940</v>
      </c>
      <c r="P666" s="80"/>
      <c r="Q666" s="62" t="s">
        <v>55</v>
      </c>
      <c r="R666" s="5" t="str">
        <f ca="1">IF(Tabelle132[[#This Row],[STOPPED
ON]]&lt;&gt;"","STOPPED",IF(AND(Tabelle132[[#This Row],[ACT. VALID
TILL]]&lt;TODAY(),Tabelle132[[#This Row],[ACT. VALID
TILL]]&lt;&gt;""),"INACTIVE",IF(Tabelle132[[#This Row],[Employee]]="NN","RECRUITE",IF(Tabelle132[[#This Row],[ACT. VALID
FROM]]&gt;TODAY(),"INACTIVE","ACTIVE"))))</f>
        <v>ACTIVE</v>
      </c>
      <c r="S666" s="85"/>
      <c r="T666" s="85"/>
      <c r="U666" s="11">
        <f>COUNTIFS(Tabelle2[Function-
No.],Tabelle132[[#This Row],[FUNC.-NO]],Tabelle2[Pers-
No.],Tabelle132[[#This Row],[P-No.]])</f>
        <v>0</v>
      </c>
      <c r="V666" s="89">
        <v>39</v>
      </c>
      <c r="W666" s="11">
        <f>IF(Tabelle132[[#This Row],[WAZ2]]&gt;39,1,Tabelle132[[#This Row],[WAZ2]]/39)/IF(Tabelle132[[#This Row],[SPLIT]]="YES",2,1)</f>
        <v>1</v>
      </c>
      <c r="X666" s="93">
        <v>5338</v>
      </c>
      <c r="Y66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66" s="21" cm="1">
        <f t="array" ref="Z66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5338</v>
      </c>
      <c r="AA66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66" s="21" cm="1">
        <f t="array" ref="AB66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5338</v>
      </c>
      <c r="AC66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66" s="21" cm="1">
        <f t="array" ref="AD66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5338</v>
      </c>
      <c r="AE66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66" s="21" cm="1">
        <f t="array" ref="AF66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5338</v>
      </c>
      <c r="AG66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66" s="21" cm="1">
        <f t="array" ref="AH66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5338</v>
      </c>
      <c r="AI66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66" s="21" cm="1">
        <f t="array" ref="AJ66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5338</v>
      </c>
      <c r="AK66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66" s="21" cm="1">
        <f t="array" ref="AL66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5338</v>
      </c>
      <c r="AM66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66" s="21" cm="1">
        <f t="array" ref="AN66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5338</v>
      </c>
      <c r="AO66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66" s="21" cm="1">
        <f t="array" ref="AP66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5338</v>
      </c>
      <c r="AQ66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66" s="21" cm="1">
        <f t="array" ref="AR66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5338</v>
      </c>
      <c r="AS66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66" s="21" cm="1">
        <f t="array" ref="AT66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5338</v>
      </c>
      <c r="AU66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66" s="21" cm="1">
        <f t="array" ref="AV66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5338</v>
      </c>
      <c r="AW66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66" s="41">
        <f>SUMIFS(Tabelle132[[#This Row],[FTE 01]:[SAL 12]],Tabelle132[[#Headers],[FTE 01]:[SAL 12]],"*" &amp; "SAL" &amp;"*")</f>
        <v>64056</v>
      </c>
    </row>
    <row r="667" spans="1:50" ht="20.100000000000001" customHeight="1" x14ac:dyDescent="0.25">
      <c r="A667" s="61" t="s">
        <v>683</v>
      </c>
      <c r="B667" s="113" t="s">
        <v>963</v>
      </c>
      <c r="C667" s="62" t="s">
        <v>53</v>
      </c>
      <c r="D667" s="107" t="s">
        <v>1221</v>
      </c>
      <c r="E667" s="108" t="s">
        <v>1221</v>
      </c>
      <c r="F667" s="63">
        <v>1028</v>
      </c>
      <c r="G667" s="111" t="str">
        <f>VLOOKUP(Tabelle132[[#This Row],[CC
(FIBU)]],INDEX!D:E,2,FALSE)</f>
        <v>Abteilung 45</v>
      </c>
      <c r="H667" s="117" t="s">
        <v>1278</v>
      </c>
      <c r="I667" s="64" t="s">
        <v>54</v>
      </c>
      <c r="J667" s="72">
        <v>41153</v>
      </c>
      <c r="K667" s="72"/>
      <c r="L667" s="73"/>
      <c r="M667" s="77">
        <v>2215</v>
      </c>
      <c r="N667" s="104" t="s">
        <v>1611</v>
      </c>
      <c r="O667" s="78">
        <v>41153</v>
      </c>
      <c r="P667" s="80"/>
      <c r="Q667" s="62" t="s">
        <v>55</v>
      </c>
      <c r="R667" s="5" t="str">
        <f ca="1">IF(Tabelle132[[#This Row],[STOPPED
ON]]&lt;&gt;"","STOPPED",IF(AND(Tabelle132[[#This Row],[ACT. VALID
TILL]]&lt;TODAY(),Tabelle132[[#This Row],[ACT. VALID
TILL]]&lt;&gt;""),"INACTIVE",IF(Tabelle132[[#This Row],[Employee]]="NN","RECRUITE",IF(Tabelle132[[#This Row],[ACT. VALID
FROM]]&gt;TODAY(),"INACTIVE","ACTIVE"))))</f>
        <v>ACTIVE</v>
      </c>
      <c r="S667" s="85"/>
      <c r="T667" s="85"/>
      <c r="U667" s="11">
        <f>COUNTIFS(Tabelle2[Function-
No.],Tabelle132[[#This Row],[FUNC.-NO]],Tabelle2[Pers-
No.],Tabelle132[[#This Row],[P-No.]])</f>
        <v>0</v>
      </c>
      <c r="V667" s="89">
        <v>39</v>
      </c>
      <c r="W667" s="11">
        <f>IF(Tabelle132[[#This Row],[WAZ2]]&gt;39,1,Tabelle132[[#This Row],[WAZ2]]/39)/IF(Tabelle132[[#This Row],[SPLIT]]="YES",2,1)</f>
        <v>1</v>
      </c>
      <c r="X667" s="93">
        <v>5249</v>
      </c>
      <c r="Y66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67" s="21" cm="1">
        <f t="array" ref="Z66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5249</v>
      </c>
      <c r="AA66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67" s="21" cm="1">
        <f t="array" ref="AB66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5249</v>
      </c>
      <c r="AC66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67" s="21" cm="1">
        <f t="array" ref="AD66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5249</v>
      </c>
      <c r="AE66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67" s="21" cm="1">
        <f t="array" ref="AF66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5249</v>
      </c>
      <c r="AG66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67" s="21" cm="1">
        <f t="array" ref="AH66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5249</v>
      </c>
      <c r="AI66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67" s="21" cm="1">
        <f t="array" ref="AJ66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5249</v>
      </c>
      <c r="AK66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67" s="21" cm="1">
        <f t="array" ref="AL66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5249</v>
      </c>
      <c r="AM66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67" s="21" cm="1">
        <f t="array" ref="AN66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5249</v>
      </c>
      <c r="AO66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67" s="21" cm="1">
        <f t="array" ref="AP66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5249</v>
      </c>
      <c r="AQ66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67" s="21" cm="1">
        <f t="array" ref="AR66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5249</v>
      </c>
      <c r="AS66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67" s="21" cm="1">
        <f t="array" ref="AT66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5249</v>
      </c>
      <c r="AU66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67" s="21" cm="1">
        <f t="array" ref="AV66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5249</v>
      </c>
      <c r="AW66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67" s="41">
        <f>SUMIFS(Tabelle132[[#This Row],[FTE 01]:[SAL 12]],Tabelle132[[#Headers],[FTE 01]:[SAL 12]],"*" &amp; "SAL" &amp;"*")</f>
        <v>62988</v>
      </c>
    </row>
    <row r="668" spans="1:50" ht="20.100000000000001" customHeight="1" x14ac:dyDescent="0.25">
      <c r="A668" s="61" t="s">
        <v>684</v>
      </c>
      <c r="B668" s="113" t="s">
        <v>963</v>
      </c>
      <c r="C668" s="62" t="s">
        <v>53</v>
      </c>
      <c r="D668" s="107" t="s">
        <v>1221</v>
      </c>
      <c r="E668" s="108" t="s">
        <v>1221</v>
      </c>
      <c r="F668" s="63">
        <v>1028</v>
      </c>
      <c r="G668" s="111" t="str">
        <f>VLOOKUP(Tabelle132[[#This Row],[CC
(FIBU)]],INDEX!D:E,2,FALSE)</f>
        <v>Abteilung 45</v>
      </c>
      <c r="H668" s="117" t="s">
        <v>1278</v>
      </c>
      <c r="I668" s="64" t="s">
        <v>54</v>
      </c>
      <c r="J668" s="72">
        <v>41518</v>
      </c>
      <c r="K668" s="72"/>
      <c r="L668" s="73"/>
      <c r="M668" s="77">
        <v>2242</v>
      </c>
      <c r="N668" s="104" t="s">
        <v>1638</v>
      </c>
      <c r="O668" s="78">
        <v>41518</v>
      </c>
      <c r="P668" s="80"/>
      <c r="Q668" s="62" t="s">
        <v>55</v>
      </c>
      <c r="R668" s="5" t="str">
        <f ca="1">IF(Tabelle132[[#This Row],[STOPPED
ON]]&lt;&gt;"","STOPPED",IF(AND(Tabelle132[[#This Row],[ACT. VALID
TILL]]&lt;TODAY(),Tabelle132[[#This Row],[ACT. VALID
TILL]]&lt;&gt;""),"INACTIVE",IF(Tabelle132[[#This Row],[Employee]]="NN","RECRUITE",IF(Tabelle132[[#This Row],[ACT. VALID
FROM]]&gt;TODAY(),"INACTIVE","ACTIVE"))))</f>
        <v>ACTIVE</v>
      </c>
      <c r="S668" s="85"/>
      <c r="T668" s="85"/>
      <c r="U668" s="11">
        <f>COUNTIFS(Tabelle2[Function-
No.],Tabelle132[[#This Row],[FUNC.-NO]],Tabelle2[Pers-
No.],Tabelle132[[#This Row],[P-No.]])</f>
        <v>2</v>
      </c>
      <c r="V668" s="89">
        <v>39</v>
      </c>
      <c r="W668" s="11">
        <f>IF(Tabelle132[[#This Row],[WAZ2]]&gt;39,1,Tabelle132[[#This Row],[WAZ2]]/39)/IF(Tabelle132[[#This Row],[SPLIT]]="YES",2,1)</f>
        <v>1</v>
      </c>
      <c r="X668" s="93">
        <v>5298</v>
      </c>
      <c r="Y668"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668" s="21" cm="1">
        <f t="array" ref="Z66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4768.2</v>
      </c>
      <c r="AA66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68" s="21" cm="1">
        <f t="array" ref="AB66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683.61290322580646</v>
      </c>
      <c r="AC66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68" s="21" cm="1">
        <f t="array" ref="AD66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5298</v>
      </c>
      <c r="AE66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68" s="21" cm="1">
        <f t="array" ref="AF66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5298</v>
      </c>
      <c r="AG668"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668" s="21" cm="1">
        <f t="array" ref="AH66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4614.3870967741932</v>
      </c>
      <c r="AI66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68" s="21" cm="1">
        <f t="array" ref="AJ66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529.79999999999984</v>
      </c>
      <c r="AK66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68" s="21" cm="1">
        <f t="array" ref="AL66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5298</v>
      </c>
      <c r="AM66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68" s="21" cm="1">
        <f t="array" ref="AN66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5298</v>
      </c>
      <c r="AO66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68" s="21" cm="1">
        <f t="array" ref="AP66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5298</v>
      </c>
      <c r="AQ66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68" s="21" cm="1">
        <f t="array" ref="AR66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5298</v>
      </c>
      <c r="AS66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68" s="21" cm="1">
        <f t="array" ref="AT66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5298</v>
      </c>
      <c r="AU66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68" s="21" cm="1">
        <f t="array" ref="AV66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5298</v>
      </c>
      <c r="AW66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68" s="41">
        <f>SUMIFS(Tabelle132[[#This Row],[FTE 01]:[SAL 12]],Tabelle132[[#Headers],[FTE 01]:[SAL 12]],"*" &amp; "SAL" &amp;"*")</f>
        <v>52980</v>
      </c>
    </row>
    <row r="669" spans="1:50" ht="20.100000000000001" customHeight="1" x14ac:dyDescent="0.25">
      <c r="A669" s="61" t="s">
        <v>681</v>
      </c>
      <c r="B669" s="113" t="s">
        <v>963</v>
      </c>
      <c r="C669" s="62" t="s">
        <v>53</v>
      </c>
      <c r="D669" s="107" t="s">
        <v>1221</v>
      </c>
      <c r="E669" s="108" t="s">
        <v>1221</v>
      </c>
      <c r="F669" s="63">
        <v>1028</v>
      </c>
      <c r="G669" s="111" t="str">
        <f>VLOOKUP(Tabelle132[[#This Row],[CC
(FIBU)]],INDEX!D:E,2,FALSE)</f>
        <v>Abteilung 45</v>
      </c>
      <c r="H669" s="117" t="s">
        <v>1278</v>
      </c>
      <c r="I669" s="64" t="s">
        <v>54</v>
      </c>
      <c r="J669" s="72">
        <v>41609</v>
      </c>
      <c r="K669" s="72"/>
      <c r="L669" s="73"/>
      <c r="M669" s="77">
        <v>2248</v>
      </c>
      <c r="N669" s="104" t="s">
        <v>1644</v>
      </c>
      <c r="O669" s="78">
        <v>41609</v>
      </c>
      <c r="P669" s="80"/>
      <c r="Q669" s="62" t="s">
        <v>55</v>
      </c>
      <c r="R669" s="5" t="str">
        <f ca="1">IF(Tabelle132[[#This Row],[STOPPED
ON]]&lt;&gt;"","STOPPED",IF(AND(Tabelle132[[#This Row],[ACT. VALID
TILL]]&lt;TODAY(),Tabelle132[[#This Row],[ACT. VALID
TILL]]&lt;&gt;""),"INACTIVE",IF(Tabelle132[[#This Row],[Employee]]="NN","RECRUITE",IF(Tabelle132[[#This Row],[ACT. VALID
FROM]]&gt;TODAY(),"INACTIVE","ACTIVE"))))</f>
        <v>ACTIVE</v>
      </c>
      <c r="S669" s="85"/>
      <c r="T669" s="85"/>
      <c r="U669" s="11">
        <f>COUNTIFS(Tabelle2[Function-
No.],Tabelle132[[#This Row],[FUNC.-NO]],Tabelle2[Pers-
No.],Tabelle132[[#This Row],[P-No.]])</f>
        <v>0</v>
      </c>
      <c r="V669" s="89">
        <v>39</v>
      </c>
      <c r="W669" s="11">
        <f>IF(Tabelle132[[#This Row],[WAZ2]]&gt;39,1,Tabelle132[[#This Row],[WAZ2]]/39)/IF(Tabelle132[[#This Row],[SPLIT]]="YES",2,1)</f>
        <v>1</v>
      </c>
      <c r="X669" s="93">
        <v>5335</v>
      </c>
      <c r="Y66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69" s="21" cm="1">
        <f t="array" ref="Z66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5335</v>
      </c>
      <c r="AA66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69" s="21" cm="1">
        <f t="array" ref="AB66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5335</v>
      </c>
      <c r="AC66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69" s="21" cm="1">
        <f t="array" ref="AD66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5335</v>
      </c>
      <c r="AE66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69" s="21" cm="1">
        <f t="array" ref="AF66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5335</v>
      </c>
      <c r="AG66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69" s="21" cm="1">
        <f t="array" ref="AH66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5335</v>
      </c>
      <c r="AI66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69" s="21" cm="1">
        <f t="array" ref="AJ66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5335</v>
      </c>
      <c r="AK66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69" s="21" cm="1">
        <f t="array" ref="AL66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5335</v>
      </c>
      <c r="AM66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69" s="21" cm="1">
        <f t="array" ref="AN66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5335</v>
      </c>
      <c r="AO66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69" s="21" cm="1">
        <f t="array" ref="AP66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5335</v>
      </c>
      <c r="AQ66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69" s="21" cm="1">
        <f t="array" ref="AR66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5335</v>
      </c>
      <c r="AS66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69" s="21" cm="1">
        <f t="array" ref="AT66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5335</v>
      </c>
      <c r="AU66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69" s="21" cm="1">
        <f t="array" ref="AV66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5335</v>
      </c>
      <c r="AW66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69" s="41">
        <f>SUMIFS(Tabelle132[[#This Row],[FTE 01]:[SAL 12]],Tabelle132[[#Headers],[FTE 01]:[SAL 12]],"*" &amp; "SAL" &amp;"*")</f>
        <v>64020</v>
      </c>
    </row>
    <row r="670" spans="1:50" ht="20.100000000000001" customHeight="1" x14ac:dyDescent="0.25">
      <c r="A670" s="61" t="s">
        <v>695</v>
      </c>
      <c r="B670" s="113" t="s">
        <v>1116</v>
      </c>
      <c r="C670" s="62" t="s">
        <v>53</v>
      </c>
      <c r="D670" s="107" t="s">
        <v>1221</v>
      </c>
      <c r="E670" s="108" t="s">
        <v>1221</v>
      </c>
      <c r="F670" s="63">
        <v>1028</v>
      </c>
      <c r="G670" s="111" t="str">
        <f>VLOOKUP(Tabelle132[[#This Row],[CC
(FIBU)]],INDEX!D:E,2,FALSE)</f>
        <v>Abteilung 45</v>
      </c>
      <c r="H670" s="117" t="s">
        <v>1278</v>
      </c>
      <c r="I670" s="64" t="s">
        <v>54</v>
      </c>
      <c r="J670" s="72">
        <v>41640</v>
      </c>
      <c r="K670" s="72">
        <v>44439</v>
      </c>
      <c r="L670" s="73"/>
      <c r="M670" s="77">
        <v>2250</v>
      </c>
      <c r="N670" s="104" t="s">
        <v>1646</v>
      </c>
      <c r="O670" s="78">
        <v>41640</v>
      </c>
      <c r="P670" s="80">
        <v>44439</v>
      </c>
      <c r="Q670" s="62" t="s">
        <v>55</v>
      </c>
      <c r="R670" s="5" t="str">
        <f ca="1">IF(Tabelle132[[#This Row],[STOPPED
ON]]&lt;&gt;"","STOPPED",IF(AND(Tabelle132[[#This Row],[ACT. VALID
TILL]]&lt;TODAY(),Tabelle132[[#This Row],[ACT. VALID
TILL]]&lt;&gt;""),"INACTIVE",IF(Tabelle132[[#This Row],[Employee]]="NN","RECRUITE",IF(Tabelle132[[#This Row],[ACT. VALID
FROM]]&gt;TODAY(),"INACTIVE","ACTIVE"))))</f>
        <v>ACTIVE</v>
      </c>
      <c r="S670" s="85"/>
      <c r="T670" s="85"/>
      <c r="U670" s="11">
        <f>COUNTIFS(Tabelle2[Function-
No.],Tabelle132[[#This Row],[FUNC.-NO]],Tabelle2[Pers-
No.],Tabelle132[[#This Row],[P-No.]])</f>
        <v>0</v>
      </c>
      <c r="V670" s="89">
        <v>39</v>
      </c>
      <c r="W670" s="11">
        <f>IF(Tabelle132[[#This Row],[WAZ2]]&gt;39,1,Tabelle132[[#This Row],[WAZ2]]/39)/IF(Tabelle132[[#This Row],[SPLIT]]="YES",2,1)</f>
        <v>1</v>
      </c>
      <c r="X670" s="93">
        <v>5380</v>
      </c>
      <c r="Y67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70" s="21" cm="1">
        <f t="array" ref="Z67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5380</v>
      </c>
      <c r="AA67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70" s="21" cm="1">
        <f t="array" ref="AB67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5380</v>
      </c>
      <c r="AC67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70" s="21" cm="1">
        <f t="array" ref="AD67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5380</v>
      </c>
      <c r="AE67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70" s="21" cm="1">
        <f t="array" ref="AF67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5380</v>
      </c>
      <c r="AG67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70" s="21" cm="1">
        <f t="array" ref="AH67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5380</v>
      </c>
      <c r="AI67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670" s="21" cm="1">
        <f t="array" ref="AJ67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67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670" s="21" cm="1">
        <f t="array" ref="AL67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67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670" s="21" cm="1">
        <f t="array" ref="AN67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67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670" s="21" cm="1">
        <f t="array" ref="AP67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67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670" s="21" cm="1">
        <f t="array" ref="AR67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67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670" s="21" cm="1">
        <f t="array" ref="AT67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67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670" s="21" cm="1">
        <f t="array" ref="AV67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67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70" s="41">
        <f>SUMIFS(Tabelle132[[#This Row],[FTE 01]:[SAL 12]],Tabelle132[[#Headers],[FTE 01]:[SAL 12]],"*" &amp; "SAL" &amp;"*")</f>
        <v>26900</v>
      </c>
    </row>
    <row r="671" spans="1:50" ht="20.100000000000001" customHeight="1" x14ac:dyDescent="0.25">
      <c r="A671" s="61" t="s">
        <v>680</v>
      </c>
      <c r="B671" s="113" t="s">
        <v>963</v>
      </c>
      <c r="C671" s="62" t="s">
        <v>53</v>
      </c>
      <c r="D671" s="107" t="s">
        <v>1221</v>
      </c>
      <c r="E671" s="108" t="s">
        <v>1221</v>
      </c>
      <c r="F671" s="63">
        <v>1028</v>
      </c>
      <c r="G671" s="111" t="str">
        <f>VLOOKUP(Tabelle132[[#This Row],[CC
(FIBU)]],INDEX!D:E,2,FALSE)</f>
        <v>Abteilung 45</v>
      </c>
      <c r="H671" s="117" t="s">
        <v>1278</v>
      </c>
      <c r="I671" s="64" t="s">
        <v>54</v>
      </c>
      <c r="J671" s="72">
        <v>41791</v>
      </c>
      <c r="K671" s="72"/>
      <c r="L671" s="73"/>
      <c r="M671" s="77">
        <v>2259</v>
      </c>
      <c r="N671" s="104" t="s">
        <v>1655</v>
      </c>
      <c r="O671" s="78">
        <v>41791</v>
      </c>
      <c r="P671" s="80"/>
      <c r="Q671" s="62" t="s">
        <v>55</v>
      </c>
      <c r="R671" s="5" t="str">
        <f ca="1">IF(Tabelle132[[#This Row],[STOPPED
ON]]&lt;&gt;"","STOPPED",IF(AND(Tabelle132[[#This Row],[ACT. VALID
TILL]]&lt;TODAY(),Tabelle132[[#This Row],[ACT. VALID
TILL]]&lt;&gt;""),"INACTIVE",IF(Tabelle132[[#This Row],[Employee]]="NN","RECRUITE",IF(Tabelle132[[#This Row],[ACT. VALID
FROM]]&gt;TODAY(),"INACTIVE","ACTIVE"))))</f>
        <v>ACTIVE</v>
      </c>
      <c r="S671" s="85"/>
      <c r="T671" s="85"/>
      <c r="U671" s="11">
        <f>COUNTIFS(Tabelle2[Function-
No.],Tabelle132[[#This Row],[FUNC.-NO]],Tabelle2[Pers-
No.],Tabelle132[[#This Row],[P-No.]])</f>
        <v>0</v>
      </c>
      <c r="V671" s="89">
        <v>39</v>
      </c>
      <c r="W671" s="11">
        <f>IF(Tabelle132[[#This Row],[WAZ2]]&gt;39,1,Tabelle132[[#This Row],[WAZ2]]/39)/IF(Tabelle132[[#This Row],[SPLIT]]="YES",2,1)</f>
        <v>1</v>
      </c>
      <c r="X671" s="93">
        <v>5276</v>
      </c>
      <c r="Y67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71" s="21" cm="1">
        <f t="array" ref="Z67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5276</v>
      </c>
      <c r="AA67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71" s="21" cm="1">
        <f t="array" ref="AB67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5276</v>
      </c>
      <c r="AC67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71" s="21" cm="1">
        <f t="array" ref="AD67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5276</v>
      </c>
      <c r="AE67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71" s="21" cm="1">
        <f t="array" ref="AF67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5276</v>
      </c>
      <c r="AG67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71" s="21" cm="1">
        <f t="array" ref="AH67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5276</v>
      </c>
      <c r="AI67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71" s="21" cm="1">
        <f t="array" ref="AJ67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5276</v>
      </c>
      <c r="AK67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71" s="21" cm="1">
        <f t="array" ref="AL67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5276</v>
      </c>
      <c r="AM67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71" s="21" cm="1">
        <f t="array" ref="AN67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5276</v>
      </c>
      <c r="AO67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71" s="21" cm="1">
        <f t="array" ref="AP67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5276</v>
      </c>
      <c r="AQ67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71" s="21" cm="1">
        <f t="array" ref="AR67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5276</v>
      </c>
      <c r="AS67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71" s="21" cm="1">
        <f t="array" ref="AT67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5276</v>
      </c>
      <c r="AU67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71" s="21" cm="1">
        <f t="array" ref="AV67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5276</v>
      </c>
      <c r="AW67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71" s="41">
        <f>SUMIFS(Tabelle132[[#This Row],[FTE 01]:[SAL 12]],Tabelle132[[#Headers],[FTE 01]:[SAL 12]],"*" &amp; "SAL" &amp;"*")</f>
        <v>63312</v>
      </c>
    </row>
    <row r="672" spans="1:50" ht="20.100000000000001" customHeight="1" x14ac:dyDescent="0.25">
      <c r="A672" s="61" t="s">
        <v>701</v>
      </c>
      <c r="B672" s="113" t="s">
        <v>1213</v>
      </c>
      <c r="C672" s="62" t="s">
        <v>53</v>
      </c>
      <c r="D672" s="107" t="s">
        <v>1221</v>
      </c>
      <c r="E672" s="108" t="s">
        <v>1221</v>
      </c>
      <c r="F672" s="63">
        <v>1028</v>
      </c>
      <c r="G672" s="111" t="str">
        <f>VLOOKUP(Tabelle132[[#This Row],[CC
(FIBU)]],INDEX!D:E,2,FALSE)</f>
        <v>Abteilung 45</v>
      </c>
      <c r="H672" s="117" t="s">
        <v>1278</v>
      </c>
      <c r="I672" s="64" t="s">
        <v>54</v>
      </c>
      <c r="J672" s="72">
        <v>42614</v>
      </c>
      <c r="K672" s="72"/>
      <c r="L672" s="73"/>
      <c r="M672" s="77">
        <v>2365</v>
      </c>
      <c r="N672" s="104" t="s">
        <v>1761</v>
      </c>
      <c r="O672" s="78">
        <v>42614</v>
      </c>
      <c r="P672" s="80"/>
      <c r="Q672" s="62" t="s">
        <v>55</v>
      </c>
      <c r="R672" s="5" t="str">
        <f ca="1">IF(Tabelle132[[#This Row],[STOPPED
ON]]&lt;&gt;"","STOPPED",IF(AND(Tabelle132[[#This Row],[ACT. VALID
TILL]]&lt;TODAY(),Tabelle132[[#This Row],[ACT. VALID
TILL]]&lt;&gt;""),"INACTIVE",IF(Tabelle132[[#This Row],[Employee]]="NN","RECRUITE",IF(Tabelle132[[#This Row],[ACT. VALID
FROM]]&gt;TODAY(),"INACTIVE","ACTIVE"))))</f>
        <v>ACTIVE</v>
      </c>
      <c r="S672" s="85"/>
      <c r="T672" s="85"/>
      <c r="U672" s="11">
        <f>COUNTIFS(Tabelle2[Function-
No.],Tabelle132[[#This Row],[FUNC.-NO]],Tabelle2[Pers-
No.],Tabelle132[[#This Row],[P-No.]])</f>
        <v>0</v>
      </c>
      <c r="V672" s="89">
        <v>39</v>
      </c>
      <c r="W672" s="11">
        <f>IF(Tabelle132[[#This Row],[WAZ2]]&gt;39,1,Tabelle132[[#This Row],[WAZ2]]/39)/IF(Tabelle132[[#This Row],[SPLIT]]="YES",2,1)</f>
        <v>1</v>
      </c>
      <c r="X672" s="93">
        <v>5089</v>
      </c>
      <c r="Y67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72" s="21" cm="1">
        <f t="array" ref="Z67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5089</v>
      </c>
      <c r="AA67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72" s="21" cm="1">
        <f t="array" ref="AB67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5089</v>
      </c>
      <c r="AC67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72" s="21" cm="1">
        <f t="array" ref="AD67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5089</v>
      </c>
      <c r="AE67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72" s="21" cm="1">
        <f t="array" ref="AF67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5089</v>
      </c>
      <c r="AG67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72" s="21" cm="1">
        <f t="array" ref="AH67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5089</v>
      </c>
      <c r="AI67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72" s="21" cm="1">
        <f t="array" ref="AJ67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5089</v>
      </c>
      <c r="AK67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72" s="21" cm="1">
        <f t="array" ref="AL67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5089</v>
      </c>
      <c r="AM67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72" s="21" cm="1">
        <f t="array" ref="AN67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5089</v>
      </c>
      <c r="AO67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72" s="21" cm="1">
        <f t="array" ref="AP67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5089</v>
      </c>
      <c r="AQ67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72" s="21" cm="1">
        <f t="array" ref="AR67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5089</v>
      </c>
      <c r="AS67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72" s="21" cm="1">
        <f t="array" ref="AT67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5089</v>
      </c>
      <c r="AU67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72" s="21" cm="1">
        <f t="array" ref="AV67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5089</v>
      </c>
      <c r="AW67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72" s="41">
        <f>SUMIFS(Tabelle132[[#This Row],[FTE 01]:[SAL 12]],Tabelle132[[#Headers],[FTE 01]:[SAL 12]],"*" &amp; "SAL" &amp;"*")</f>
        <v>61068</v>
      </c>
    </row>
    <row r="673" spans="1:50" ht="20.100000000000001" customHeight="1" x14ac:dyDescent="0.25">
      <c r="A673" s="61" t="s">
        <v>702</v>
      </c>
      <c r="B673" s="113" t="s">
        <v>1213</v>
      </c>
      <c r="C673" s="62" t="s">
        <v>53</v>
      </c>
      <c r="D673" s="107" t="s">
        <v>1221</v>
      </c>
      <c r="E673" s="108" t="s">
        <v>1221</v>
      </c>
      <c r="F673" s="63">
        <v>1028</v>
      </c>
      <c r="G673" s="111" t="str">
        <f>VLOOKUP(Tabelle132[[#This Row],[CC
(FIBU)]],INDEX!D:E,2,FALSE)</f>
        <v>Abteilung 45</v>
      </c>
      <c r="H673" s="117" t="s">
        <v>1278</v>
      </c>
      <c r="I673" s="64" t="s">
        <v>54</v>
      </c>
      <c r="J673" s="72">
        <v>44228</v>
      </c>
      <c r="K673" s="72"/>
      <c r="L673" s="73"/>
      <c r="M673" s="77">
        <v>2410</v>
      </c>
      <c r="N673" s="104" t="s">
        <v>1806</v>
      </c>
      <c r="O673" s="78">
        <v>42979</v>
      </c>
      <c r="P673" s="80"/>
      <c r="Q673" s="62" t="s">
        <v>55</v>
      </c>
      <c r="R673" s="5" t="str">
        <f ca="1">IF(Tabelle132[[#This Row],[STOPPED
ON]]&lt;&gt;"","STOPPED",IF(AND(Tabelle132[[#This Row],[ACT. VALID
TILL]]&lt;TODAY(),Tabelle132[[#This Row],[ACT. VALID
TILL]]&lt;&gt;""),"INACTIVE",IF(Tabelle132[[#This Row],[Employee]]="NN","RECRUITE",IF(Tabelle132[[#This Row],[ACT. VALID
FROM]]&gt;TODAY(),"INACTIVE","ACTIVE"))))</f>
        <v>ACTIVE</v>
      </c>
      <c r="S673" s="85"/>
      <c r="T673" s="85"/>
      <c r="U673" s="11">
        <f>COUNTIFS(Tabelle2[Function-
No.],Tabelle132[[#This Row],[FUNC.-NO]],Tabelle2[Pers-
No.],Tabelle132[[#This Row],[P-No.]])</f>
        <v>0</v>
      </c>
      <c r="V673" s="89">
        <v>39</v>
      </c>
      <c r="W673" s="11">
        <f>IF(Tabelle132[[#This Row],[WAZ2]]&gt;39,1,Tabelle132[[#This Row],[WAZ2]]/39)/IF(Tabelle132[[#This Row],[SPLIT]]="YES",2,1)</f>
        <v>1</v>
      </c>
      <c r="X673" s="93">
        <v>5119</v>
      </c>
      <c r="Y67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73" s="21" cm="1">
        <f t="array" ref="Z67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5119</v>
      </c>
      <c r="AA67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73" s="21" cm="1">
        <f t="array" ref="AB67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5119</v>
      </c>
      <c r="AC67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73" s="21" cm="1">
        <f t="array" ref="AD67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5119</v>
      </c>
      <c r="AE67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73" s="21" cm="1">
        <f t="array" ref="AF67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5119</v>
      </c>
      <c r="AG67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73" s="21" cm="1">
        <f t="array" ref="AH67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5119</v>
      </c>
      <c r="AI67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73" s="21" cm="1">
        <f t="array" ref="AJ67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5119</v>
      </c>
      <c r="AK67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73" s="21" cm="1">
        <f t="array" ref="AL67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5119</v>
      </c>
      <c r="AM67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73" s="21" cm="1">
        <f t="array" ref="AN67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5119</v>
      </c>
      <c r="AO67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73" s="21" cm="1">
        <f t="array" ref="AP67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5119</v>
      </c>
      <c r="AQ67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73" s="21" cm="1">
        <f t="array" ref="AR67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5119</v>
      </c>
      <c r="AS67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73" s="21" cm="1">
        <f t="array" ref="AT67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5119</v>
      </c>
      <c r="AU67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73" s="21" cm="1">
        <f t="array" ref="AV67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5119</v>
      </c>
      <c r="AW67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73" s="41">
        <f>SUMIFS(Tabelle132[[#This Row],[FTE 01]:[SAL 12]],Tabelle132[[#Headers],[FTE 01]:[SAL 12]],"*" &amp; "SAL" &amp;"*")</f>
        <v>61428</v>
      </c>
    </row>
    <row r="674" spans="1:50" ht="20.100000000000001" customHeight="1" x14ac:dyDescent="0.25">
      <c r="A674" s="61" t="s">
        <v>688</v>
      </c>
      <c r="B674" s="113" t="s">
        <v>963</v>
      </c>
      <c r="C674" s="62" t="s">
        <v>53</v>
      </c>
      <c r="D674" s="107" t="s">
        <v>1221</v>
      </c>
      <c r="E674" s="108" t="s">
        <v>1221</v>
      </c>
      <c r="F674" s="63">
        <v>1028</v>
      </c>
      <c r="G674" s="111" t="str">
        <f>VLOOKUP(Tabelle132[[#This Row],[CC
(FIBU)]],INDEX!D:E,2,FALSE)</f>
        <v>Abteilung 45</v>
      </c>
      <c r="H674" s="117" t="s">
        <v>1278</v>
      </c>
      <c r="I674" s="64" t="s">
        <v>54</v>
      </c>
      <c r="J674" s="72">
        <v>42979</v>
      </c>
      <c r="K674" s="72"/>
      <c r="L674" s="73"/>
      <c r="M674" s="77">
        <v>2416</v>
      </c>
      <c r="N674" s="104" t="s">
        <v>1812</v>
      </c>
      <c r="O674" s="78">
        <v>42979</v>
      </c>
      <c r="P674" s="80"/>
      <c r="Q674" s="62" t="s">
        <v>55</v>
      </c>
      <c r="R674" s="5" t="str">
        <f ca="1">IF(Tabelle132[[#This Row],[STOPPED
ON]]&lt;&gt;"","STOPPED",IF(AND(Tabelle132[[#This Row],[ACT. VALID
TILL]]&lt;TODAY(),Tabelle132[[#This Row],[ACT. VALID
TILL]]&lt;&gt;""),"INACTIVE",IF(Tabelle132[[#This Row],[Employee]]="NN","RECRUITE",IF(Tabelle132[[#This Row],[ACT. VALID
FROM]]&gt;TODAY(),"INACTIVE","ACTIVE"))))</f>
        <v>ACTIVE</v>
      </c>
      <c r="S674" s="85"/>
      <c r="T674" s="85"/>
      <c r="U674" s="11">
        <f>COUNTIFS(Tabelle2[Function-
No.],Tabelle132[[#This Row],[FUNC.-NO]],Tabelle2[Pers-
No.],Tabelle132[[#This Row],[P-No.]])</f>
        <v>0</v>
      </c>
      <c r="V674" s="89">
        <v>39</v>
      </c>
      <c r="W674" s="11">
        <f>IF(Tabelle132[[#This Row],[WAZ2]]&gt;39,1,Tabelle132[[#This Row],[WAZ2]]/39)/IF(Tabelle132[[#This Row],[SPLIT]]="YES",2,1)</f>
        <v>1</v>
      </c>
      <c r="X674" s="93">
        <v>5227</v>
      </c>
      <c r="Y67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74" s="21" cm="1">
        <f t="array" ref="Z67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5227</v>
      </c>
      <c r="AA67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74" s="21" cm="1">
        <f t="array" ref="AB67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5227</v>
      </c>
      <c r="AC67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74" s="21" cm="1">
        <f t="array" ref="AD67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5227</v>
      </c>
      <c r="AE67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74" s="21" cm="1">
        <f t="array" ref="AF67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5227</v>
      </c>
      <c r="AG67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74" s="21" cm="1">
        <f t="array" ref="AH67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5227</v>
      </c>
      <c r="AI67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74" s="21" cm="1">
        <f t="array" ref="AJ67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5227</v>
      </c>
      <c r="AK67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74" s="21" cm="1">
        <f t="array" ref="AL67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5227</v>
      </c>
      <c r="AM67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74" s="21" cm="1">
        <f t="array" ref="AN67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5227</v>
      </c>
      <c r="AO67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74" s="21" cm="1">
        <f t="array" ref="AP67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5227</v>
      </c>
      <c r="AQ67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74" s="21" cm="1">
        <f t="array" ref="AR67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5227</v>
      </c>
      <c r="AS67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74" s="21" cm="1">
        <f t="array" ref="AT67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5227</v>
      </c>
      <c r="AU67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74" s="21" cm="1">
        <f t="array" ref="AV67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5227</v>
      </c>
      <c r="AW67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74" s="41">
        <f>SUMIFS(Tabelle132[[#This Row],[FTE 01]:[SAL 12]],Tabelle132[[#Headers],[FTE 01]:[SAL 12]],"*" &amp; "SAL" &amp;"*")</f>
        <v>62724</v>
      </c>
    </row>
    <row r="675" spans="1:50" ht="20.100000000000001" customHeight="1" x14ac:dyDescent="0.25">
      <c r="A675" s="61" t="s">
        <v>690</v>
      </c>
      <c r="B675" s="113" t="s">
        <v>963</v>
      </c>
      <c r="C675" s="62" t="s">
        <v>53</v>
      </c>
      <c r="D675" s="107" t="s">
        <v>1221</v>
      </c>
      <c r="E675" s="108" t="s">
        <v>1221</v>
      </c>
      <c r="F675" s="63">
        <v>1028</v>
      </c>
      <c r="G675" s="111" t="str">
        <f>VLOOKUP(Tabelle132[[#This Row],[CC
(FIBU)]],INDEX!D:E,2,FALSE)</f>
        <v>Abteilung 45</v>
      </c>
      <c r="H675" s="117" t="s">
        <v>1278</v>
      </c>
      <c r="I675" s="64" t="s">
        <v>54</v>
      </c>
      <c r="J675" s="72">
        <v>43101</v>
      </c>
      <c r="K675" s="72"/>
      <c r="L675" s="73"/>
      <c r="M675" s="77">
        <v>2438</v>
      </c>
      <c r="N675" s="104" t="s">
        <v>1834</v>
      </c>
      <c r="O675" s="78">
        <v>43101</v>
      </c>
      <c r="P675" s="80"/>
      <c r="Q675" s="62" t="s">
        <v>55</v>
      </c>
      <c r="R675" s="5" t="str">
        <f ca="1">IF(Tabelle132[[#This Row],[STOPPED
ON]]&lt;&gt;"","STOPPED",IF(AND(Tabelle132[[#This Row],[ACT. VALID
TILL]]&lt;TODAY(),Tabelle132[[#This Row],[ACT. VALID
TILL]]&lt;&gt;""),"INACTIVE",IF(Tabelle132[[#This Row],[Employee]]="NN","RECRUITE",IF(Tabelle132[[#This Row],[ACT. VALID
FROM]]&gt;TODAY(),"INACTIVE","ACTIVE"))))</f>
        <v>ACTIVE</v>
      </c>
      <c r="S675" s="85"/>
      <c r="T675" s="85"/>
      <c r="U675" s="11">
        <f>COUNTIFS(Tabelle2[Function-
No.],Tabelle132[[#This Row],[FUNC.-NO]],Tabelle2[Pers-
No.],Tabelle132[[#This Row],[P-No.]])</f>
        <v>0</v>
      </c>
      <c r="V675" s="89">
        <v>39</v>
      </c>
      <c r="W675" s="11">
        <f>IF(Tabelle132[[#This Row],[WAZ2]]&gt;39,1,Tabelle132[[#This Row],[WAZ2]]/39)/IF(Tabelle132[[#This Row],[SPLIT]]="YES",2,1)</f>
        <v>1</v>
      </c>
      <c r="X675" s="93">
        <v>5370</v>
      </c>
      <c r="Y67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75" s="21" cm="1">
        <f t="array" ref="Z67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5370</v>
      </c>
      <c r="AA67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75" s="21" cm="1">
        <f t="array" ref="AB67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5370</v>
      </c>
      <c r="AC67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75" s="21" cm="1">
        <f t="array" ref="AD67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5370</v>
      </c>
      <c r="AE67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75" s="21" cm="1">
        <f t="array" ref="AF67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5370</v>
      </c>
      <c r="AG67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75" s="21" cm="1">
        <f t="array" ref="AH67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5370</v>
      </c>
      <c r="AI67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75" s="21" cm="1">
        <f t="array" ref="AJ67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5370</v>
      </c>
      <c r="AK67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75" s="21" cm="1">
        <f t="array" ref="AL67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5370</v>
      </c>
      <c r="AM67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75" s="21" cm="1">
        <f t="array" ref="AN67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5370</v>
      </c>
      <c r="AO67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75" s="21" cm="1">
        <f t="array" ref="AP67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5370</v>
      </c>
      <c r="AQ67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75" s="21" cm="1">
        <f t="array" ref="AR67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5370</v>
      </c>
      <c r="AS67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75" s="21" cm="1">
        <f t="array" ref="AT67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5370</v>
      </c>
      <c r="AU67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75" s="21" cm="1">
        <f t="array" ref="AV67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5370</v>
      </c>
      <c r="AW67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75" s="41">
        <f>SUMIFS(Tabelle132[[#This Row],[FTE 01]:[SAL 12]],Tabelle132[[#Headers],[FTE 01]:[SAL 12]],"*" &amp; "SAL" &amp;"*")</f>
        <v>64440</v>
      </c>
    </row>
    <row r="676" spans="1:50" ht="20.100000000000001" customHeight="1" x14ac:dyDescent="0.25">
      <c r="A676" s="61" t="s">
        <v>692</v>
      </c>
      <c r="B676" s="113" t="s">
        <v>963</v>
      </c>
      <c r="C676" s="62" t="s">
        <v>53</v>
      </c>
      <c r="D676" s="107" t="s">
        <v>1221</v>
      </c>
      <c r="E676" s="108" t="s">
        <v>1221</v>
      </c>
      <c r="F676" s="63">
        <v>1028</v>
      </c>
      <c r="G676" s="111" t="str">
        <f>VLOOKUP(Tabelle132[[#This Row],[CC
(FIBU)]],INDEX!D:E,2,FALSE)</f>
        <v>Abteilung 45</v>
      </c>
      <c r="H676" s="117" t="s">
        <v>1278</v>
      </c>
      <c r="I676" s="64" t="s">
        <v>54</v>
      </c>
      <c r="J676" s="72">
        <v>43132</v>
      </c>
      <c r="K676" s="72"/>
      <c r="L676" s="73"/>
      <c r="M676" s="77">
        <v>2442</v>
      </c>
      <c r="N676" s="104" t="s">
        <v>1838</v>
      </c>
      <c r="O676" s="78">
        <v>43132</v>
      </c>
      <c r="P676" s="80"/>
      <c r="Q676" s="62" t="s">
        <v>55</v>
      </c>
      <c r="R676" s="5" t="str">
        <f ca="1">IF(Tabelle132[[#This Row],[STOPPED
ON]]&lt;&gt;"","STOPPED",IF(AND(Tabelle132[[#This Row],[ACT. VALID
TILL]]&lt;TODAY(),Tabelle132[[#This Row],[ACT. VALID
TILL]]&lt;&gt;""),"INACTIVE",IF(Tabelle132[[#This Row],[Employee]]="NN","RECRUITE",IF(Tabelle132[[#This Row],[ACT. VALID
FROM]]&gt;TODAY(),"INACTIVE","ACTIVE"))))</f>
        <v>ACTIVE</v>
      </c>
      <c r="S676" s="85"/>
      <c r="T676" s="85"/>
      <c r="U676" s="11">
        <f>COUNTIFS(Tabelle2[Function-
No.],Tabelle132[[#This Row],[FUNC.-NO]],Tabelle2[Pers-
No.],Tabelle132[[#This Row],[P-No.]])</f>
        <v>0</v>
      </c>
      <c r="V676" s="89">
        <v>39</v>
      </c>
      <c r="W676" s="11">
        <f>IF(Tabelle132[[#This Row],[WAZ2]]&gt;39,1,Tabelle132[[#This Row],[WAZ2]]/39)/IF(Tabelle132[[#This Row],[SPLIT]]="YES",2,1)</f>
        <v>1</v>
      </c>
      <c r="X676" s="93">
        <v>5284</v>
      </c>
      <c r="Y67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76" s="21" cm="1">
        <f t="array" ref="Z67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5284</v>
      </c>
      <c r="AA67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76" s="21" cm="1">
        <f t="array" ref="AB67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5284</v>
      </c>
      <c r="AC67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76" s="21" cm="1">
        <f t="array" ref="AD67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5284</v>
      </c>
      <c r="AE67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76" s="21" cm="1">
        <f t="array" ref="AF67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5284</v>
      </c>
      <c r="AG67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76" s="21" cm="1">
        <f t="array" ref="AH67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5284</v>
      </c>
      <c r="AI67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76" s="21" cm="1">
        <f t="array" ref="AJ67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5284</v>
      </c>
      <c r="AK67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76" s="21" cm="1">
        <f t="array" ref="AL67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5284</v>
      </c>
      <c r="AM67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76" s="21" cm="1">
        <f t="array" ref="AN67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5284</v>
      </c>
      <c r="AO67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76" s="21" cm="1">
        <f t="array" ref="AP67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5284</v>
      </c>
      <c r="AQ67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76" s="21" cm="1">
        <f t="array" ref="AR67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5284</v>
      </c>
      <c r="AS67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76" s="21" cm="1">
        <f t="array" ref="AT67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5284</v>
      </c>
      <c r="AU67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76" s="21" cm="1">
        <f t="array" ref="AV67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5284</v>
      </c>
      <c r="AW67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76" s="41">
        <f>SUMIFS(Tabelle132[[#This Row],[FTE 01]:[SAL 12]],Tabelle132[[#Headers],[FTE 01]:[SAL 12]],"*" &amp; "SAL" &amp;"*")</f>
        <v>63408</v>
      </c>
    </row>
    <row r="677" spans="1:50" ht="20.100000000000001" customHeight="1" x14ac:dyDescent="0.25">
      <c r="A677" s="61" t="s">
        <v>677</v>
      </c>
      <c r="B677" s="113" t="s">
        <v>963</v>
      </c>
      <c r="C677" s="62" t="s">
        <v>53</v>
      </c>
      <c r="D677" s="107" t="s">
        <v>1221</v>
      </c>
      <c r="E677" s="108" t="s">
        <v>1221</v>
      </c>
      <c r="F677" s="63">
        <v>1028</v>
      </c>
      <c r="G677" s="111" t="str">
        <f>VLOOKUP(Tabelle132[[#This Row],[CC
(FIBU)]],INDEX!D:E,2,FALSE)</f>
        <v>Abteilung 45</v>
      </c>
      <c r="H677" s="117" t="s">
        <v>1278</v>
      </c>
      <c r="I677" s="64" t="s">
        <v>54</v>
      </c>
      <c r="J677" s="72">
        <v>43191</v>
      </c>
      <c r="K677" s="72"/>
      <c r="L677" s="73"/>
      <c r="M677" s="77">
        <v>2462</v>
      </c>
      <c r="N677" s="104" t="s">
        <v>1858</v>
      </c>
      <c r="O677" s="78">
        <v>43191</v>
      </c>
      <c r="P677" s="80"/>
      <c r="Q677" s="62" t="s">
        <v>55</v>
      </c>
      <c r="R677" s="5" t="str">
        <f ca="1">IF(Tabelle132[[#This Row],[STOPPED
ON]]&lt;&gt;"","STOPPED",IF(AND(Tabelle132[[#This Row],[ACT. VALID
TILL]]&lt;TODAY(),Tabelle132[[#This Row],[ACT. VALID
TILL]]&lt;&gt;""),"INACTIVE",IF(Tabelle132[[#This Row],[Employee]]="NN","RECRUITE",IF(Tabelle132[[#This Row],[ACT. VALID
FROM]]&gt;TODAY(),"INACTIVE","ACTIVE"))))</f>
        <v>ACTIVE</v>
      </c>
      <c r="S677" s="85"/>
      <c r="T677" s="85"/>
      <c r="U677" s="11">
        <f>COUNTIFS(Tabelle2[Function-
No.],Tabelle132[[#This Row],[FUNC.-NO]],Tabelle2[Pers-
No.],Tabelle132[[#This Row],[P-No.]])</f>
        <v>1</v>
      </c>
      <c r="V677" s="89">
        <v>39</v>
      </c>
      <c r="W677" s="11">
        <f>IF(Tabelle132[[#This Row],[WAZ2]]&gt;39,1,Tabelle132[[#This Row],[WAZ2]]/39)/IF(Tabelle132[[#This Row],[SPLIT]]="YES",2,1)</f>
        <v>1</v>
      </c>
      <c r="X677" s="93">
        <v>5164</v>
      </c>
      <c r="Y67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77" s="21" cm="1">
        <f t="array" ref="Z67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5164</v>
      </c>
      <c r="AA67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77" s="21" cm="1">
        <f t="array" ref="AB67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5164</v>
      </c>
      <c r="AC677"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677" s="21" cm="1">
        <f t="array" ref="AD67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860.66666666666652</v>
      </c>
      <c r="AE67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77" s="21" cm="1">
        <f t="array" ref="AF67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4331.0967741935483</v>
      </c>
      <c r="AG67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77" s="21" cm="1">
        <f t="array" ref="AH67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5164</v>
      </c>
      <c r="AI67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77" s="21" cm="1">
        <f t="array" ref="AJ67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5164</v>
      </c>
      <c r="AK67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77" s="21" cm="1">
        <f t="array" ref="AL67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5164</v>
      </c>
      <c r="AM67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77" s="21" cm="1">
        <f t="array" ref="AN67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5164</v>
      </c>
      <c r="AO67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77" s="21" cm="1">
        <f t="array" ref="AP67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5164</v>
      </c>
      <c r="AQ67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77" s="21" cm="1">
        <f t="array" ref="AR67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5164</v>
      </c>
      <c r="AS67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77" s="21" cm="1">
        <f t="array" ref="AT67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5164</v>
      </c>
      <c r="AU67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77" s="21" cm="1">
        <f t="array" ref="AV67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5164</v>
      </c>
      <c r="AW67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77" s="41">
        <f>SUMIFS(Tabelle132[[#This Row],[FTE 01]:[SAL 12]],Tabelle132[[#Headers],[FTE 01]:[SAL 12]],"*" &amp; "SAL" &amp;"*")</f>
        <v>56831.763440860217</v>
      </c>
    </row>
    <row r="678" spans="1:50" ht="20.100000000000001" customHeight="1" x14ac:dyDescent="0.25">
      <c r="A678" s="61" t="s">
        <v>674</v>
      </c>
      <c r="B678" s="113" t="s">
        <v>963</v>
      </c>
      <c r="C678" s="62" t="s">
        <v>53</v>
      </c>
      <c r="D678" s="107" t="s">
        <v>1221</v>
      </c>
      <c r="E678" s="108" t="s">
        <v>1221</v>
      </c>
      <c r="F678" s="63">
        <v>1028</v>
      </c>
      <c r="G678" s="111" t="str">
        <f>VLOOKUP(Tabelle132[[#This Row],[CC
(FIBU)]],INDEX!D:E,2,FALSE)</f>
        <v>Abteilung 45</v>
      </c>
      <c r="H678" s="117" t="s">
        <v>1278</v>
      </c>
      <c r="I678" s="64" t="s">
        <v>54</v>
      </c>
      <c r="J678" s="72">
        <v>43252</v>
      </c>
      <c r="K678" s="72"/>
      <c r="L678" s="73"/>
      <c r="M678" s="77">
        <v>2488</v>
      </c>
      <c r="N678" s="104" t="s">
        <v>1884</v>
      </c>
      <c r="O678" s="78">
        <v>43252</v>
      </c>
      <c r="P678" s="80"/>
      <c r="Q678" s="62" t="s">
        <v>55</v>
      </c>
      <c r="R678" s="5" t="str">
        <f ca="1">IF(Tabelle132[[#This Row],[STOPPED
ON]]&lt;&gt;"","STOPPED",IF(AND(Tabelle132[[#This Row],[ACT. VALID
TILL]]&lt;TODAY(),Tabelle132[[#This Row],[ACT. VALID
TILL]]&lt;&gt;""),"INACTIVE",IF(Tabelle132[[#This Row],[Employee]]="NN","RECRUITE",IF(Tabelle132[[#This Row],[ACT. VALID
FROM]]&gt;TODAY(),"INACTIVE","ACTIVE"))))</f>
        <v>ACTIVE</v>
      </c>
      <c r="S678" s="85"/>
      <c r="T678" s="85"/>
      <c r="U678" s="11">
        <f>COUNTIFS(Tabelle2[Function-
No.],Tabelle132[[#This Row],[FUNC.-NO]],Tabelle2[Pers-
No.],Tabelle132[[#This Row],[P-No.]])</f>
        <v>0</v>
      </c>
      <c r="V678" s="89">
        <v>39</v>
      </c>
      <c r="W678" s="11">
        <f>IF(Tabelle132[[#This Row],[WAZ2]]&gt;39,1,Tabelle132[[#This Row],[WAZ2]]/39)/IF(Tabelle132[[#This Row],[SPLIT]]="YES",2,1)</f>
        <v>1</v>
      </c>
      <c r="X678" s="93">
        <v>5330</v>
      </c>
      <c r="Y67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78" s="21" cm="1">
        <f t="array" ref="Z67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5330</v>
      </c>
      <c r="AA67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78" s="21" cm="1">
        <f t="array" ref="AB67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5330</v>
      </c>
      <c r="AC67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78" s="21" cm="1">
        <f t="array" ref="AD67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5330</v>
      </c>
      <c r="AE67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78" s="21" cm="1">
        <f t="array" ref="AF67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5330</v>
      </c>
      <c r="AG67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78" s="21" cm="1">
        <f t="array" ref="AH67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5330</v>
      </c>
      <c r="AI67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78" s="21" cm="1">
        <f t="array" ref="AJ67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5330</v>
      </c>
      <c r="AK67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78" s="21" cm="1">
        <f t="array" ref="AL67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5330</v>
      </c>
      <c r="AM67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78" s="21" cm="1">
        <f t="array" ref="AN67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5330</v>
      </c>
      <c r="AO67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78" s="21" cm="1">
        <f t="array" ref="AP67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5330</v>
      </c>
      <c r="AQ67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78" s="21" cm="1">
        <f t="array" ref="AR67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5330</v>
      </c>
      <c r="AS67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78" s="21" cm="1">
        <f t="array" ref="AT67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5330</v>
      </c>
      <c r="AU67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78" s="21" cm="1">
        <f t="array" ref="AV67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5330</v>
      </c>
      <c r="AW67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78" s="41">
        <f>SUMIFS(Tabelle132[[#This Row],[FTE 01]:[SAL 12]],Tabelle132[[#Headers],[FTE 01]:[SAL 12]],"*" &amp; "SAL" &amp;"*")</f>
        <v>63960</v>
      </c>
    </row>
    <row r="679" spans="1:50" ht="20.100000000000001" customHeight="1" x14ac:dyDescent="0.25">
      <c r="A679" s="61" t="s">
        <v>686</v>
      </c>
      <c r="B679" s="113" t="s">
        <v>963</v>
      </c>
      <c r="C679" s="62" t="s">
        <v>53</v>
      </c>
      <c r="D679" s="107" t="s">
        <v>1221</v>
      </c>
      <c r="E679" s="108" t="s">
        <v>1221</v>
      </c>
      <c r="F679" s="63">
        <v>1028</v>
      </c>
      <c r="G679" s="111" t="str">
        <f>VLOOKUP(Tabelle132[[#This Row],[CC
(FIBU)]],INDEX!D:E,2,FALSE)</f>
        <v>Abteilung 45</v>
      </c>
      <c r="H679" s="117" t="s">
        <v>1278</v>
      </c>
      <c r="I679" s="64" t="s">
        <v>54</v>
      </c>
      <c r="J679" s="72">
        <v>43282</v>
      </c>
      <c r="K679" s="72"/>
      <c r="L679" s="73"/>
      <c r="M679" s="77">
        <v>2496</v>
      </c>
      <c r="N679" s="104" t="s">
        <v>1892</v>
      </c>
      <c r="O679" s="78">
        <v>43282</v>
      </c>
      <c r="P679" s="80"/>
      <c r="Q679" s="62" t="s">
        <v>55</v>
      </c>
      <c r="R679" s="5" t="str">
        <f ca="1">IF(Tabelle132[[#This Row],[STOPPED
ON]]&lt;&gt;"","STOPPED",IF(AND(Tabelle132[[#This Row],[ACT. VALID
TILL]]&lt;TODAY(),Tabelle132[[#This Row],[ACT. VALID
TILL]]&lt;&gt;""),"INACTIVE",IF(Tabelle132[[#This Row],[Employee]]="NN","RECRUITE",IF(Tabelle132[[#This Row],[ACT. VALID
FROM]]&gt;TODAY(),"INACTIVE","ACTIVE"))))</f>
        <v>ACTIVE</v>
      </c>
      <c r="S679" s="85"/>
      <c r="T679" s="85"/>
      <c r="U679" s="11">
        <f>COUNTIFS(Tabelle2[Function-
No.],Tabelle132[[#This Row],[FUNC.-NO]],Tabelle2[Pers-
No.],Tabelle132[[#This Row],[P-No.]])</f>
        <v>0</v>
      </c>
      <c r="V679" s="89">
        <v>39</v>
      </c>
      <c r="W679" s="11">
        <f>IF(Tabelle132[[#This Row],[WAZ2]]&gt;39,1,Tabelle132[[#This Row],[WAZ2]]/39)/IF(Tabelle132[[#This Row],[SPLIT]]="YES",2,1)</f>
        <v>1</v>
      </c>
      <c r="X679" s="93">
        <v>5160</v>
      </c>
      <c r="Y67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79" s="21" cm="1">
        <f t="array" ref="Z67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5160</v>
      </c>
      <c r="AA67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79" s="21" cm="1">
        <f t="array" ref="AB67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5160</v>
      </c>
      <c r="AC67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79" s="21" cm="1">
        <f t="array" ref="AD67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5160</v>
      </c>
      <c r="AE67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79" s="21" cm="1">
        <f t="array" ref="AF67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5160</v>
      </c>
      <c r="AG67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79" s="21" cm="1">
        <f t="array" ref="AH67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5160</v>
      </c>
      <c r="AI67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79" s="21" cm="1">
        <f t="array" ref="AJ67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5160</v>
      </c>
      <c r="AK67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79" s="21" cm="1">
        <f t="array" ref="AL67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5160</v>
      </c>
      <c r="AM67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79" s="21" cm="1">
        <f t="array" ref="AN67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5160</v>
      </c>
      <c r="AO67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79" s="21" cm="1">
        <f t="array" ref="AP67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5160</v>
      </c>
      <c r="AQ67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79" s="21" cm="1">
        <f t="array" ref="AR67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5160</v>
      </c>
      <c r="AS67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79" s="21" cm="1">
        <f t="array" ref="AT67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5160</v>
      </c>
      <c r="AU67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79" s="21" cm="1">
        <f t="array" ref="AV67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5160</v>
      </c>
      <c r="AW67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79" s="41">
        <f>SUMIFS(Tabelle132[[#This Row],[FTE 01]:[SAL 12]],Tabelle132[[#Headers],[FTE 01]:[SAL 12]],"*" &amp; "SAL" &amp;"*")</f>
        <v>61920</v>
      </c>
    </row>
    <row r="680" spans="1:50" ht="20.100000000000001" customHeight="1" x14ac:dyDescent="0.25">
      <c r="A680" s="61" t="s">
        <v>687</v>
      </c>
      <c r="B680" s="113" t="s">
        <v>963</v>
      </c>
      <c r="C680" s="62" t="s">
        <v>53</v>
      </c>
      <c r="D680" s="107" t="s">
        <v>1221</v>
      </c>
      <c r="E680" s="108" t="s">
        <v>1221</v>
      </c>
      <c r="F680" s="63">
        <v>1028</v>
      </c>
      <c r="G680" s="111" t="str">
        <f>VLOOKUP(Tabelle132[[#This Row],[CC
(FIBU)]],INDEX!D:E,2,FALSE)</f>
        <v>Abteilung 45</v>
      </c>
      <c r="H680" s="117" t="s">
        <v>1278</v>
      </c>
      <c r="I680" s="64" t="s">
        <v>54</v>
      </c>
      <c r="J680" s="72">
        <v>43374</v>
      </c>
      <c r="K680" s="72"/>
      <c r="L680" s="73"/>
      <c r="M680" s="77">
        <v>2533</v>
      </c>
      <c r="N680" s="104" t="s">
        <v>1929</v>
      </c>
      <c r="O680" s="78">
        <v>43374</v>
      </c>
      <c r="P680" s="80"/>
      <c r="Q680" s="62" t="s">
        <v>55</v>
      </c>
      <c r="R680" s="5" t="str">
        <f ca="1">IF(Tabelle132[[#This Row],[STOPPED
ON]]&lt;&gt;"","STOPPED",IF(AND(Tabelle132[[#This Row],[ACT. VALID
TILL]]&lt;TODAY(),Tabelle132[[#This Row],[ACT. VALID
TILL]]&lt;&gt;""),"INACTIVE",IF(Tabelle132[[#This Row],[Employee]]="NN","RECRUITE",IF(Tabelle132[[#This Row],[ACT. VALID
FROM]]&gt;TODAY(),"INACTIVE","ACTIVE"))))</f>
        <v>ACTIVE</v>
      </c>
      <c r="S680" s="85"/>
      <c r="T680" s="85"/>
      <c r="U680" s="11">
        <f>COUNTIFS(Tabelle2[Function-
No.],Tabelle132[[#This Row],[FUNC.-NO]],Tabelle2[Pers-
No.],Tabelle132[[#This Row],[P-No.]])</f>
        <v>0</v>
      </c>
      <c r="V680" s="89">
        <v>39</v>
      </c>
      <c r="W680" s="11">
        <f>IF(Tabelle132[[#This Row],[WAZ2]]&gt;39,1,Tabelle132[[#This Row],[WAZ2]]/39)/IF(Tabelle132[[#This Row],[SPLIT]]="YES",2,1)</f>
        <v>1</v>
      </c>
      <c r="X680" s="93">
        <v>5345</v>
      </c>
      <c r="Y68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80" s="21" cm="1">
        <f t="array" ref="Z68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5345</v>
      </c>
      <c r="AA68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80" s="21" cm="1">
        <f t="array" ref="AB68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5345</v>
      </c>
      <c r="AC68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80" s="21" cm="1">
        <f t="array" ref="AD68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5345</v>
      </c>
      <c r="AE68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80" s="21" cm="1">
        <f t="array" ref="AF68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5345</v>
      </c>
      <c r="AG68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80" s="21" cm="1">
        <f t="array" ref="AH68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5345</v>
      </c>
      <c r="AI68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80" s="21" cm="1">
        <f t="array" ref="AJ68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5345</v>
      </c>
      <c r="AK68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80" s="21" cm="1">
        <f t="array" ref="AL68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5345</v>
      </c>
      <c r="AM68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80" s="21" cm="1">
        <f t="array" ref="AN68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5345</v>
      </c>
      <c r="AO68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80" s="21" cm="1">
        <f t="array" ref="AP68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5345</v>
      </c>
      <c r="AQ68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80" s="21" cm="1">
        <f t="array" ref="AR68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5345</v>
      </c>
      <c r="AS68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80" s="21" cm="1">
        <f t="array" ref="AT68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5345</v>
      </c>
      <c r="AU68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80" s="21" cm="1">
        <f t="array" ref="AV68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5345</v>
      </c>
      <c r="AW68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80" s="41">
        <f>SUMIFS(Tabelle132[[#This Row],[FTE 01]:[SAL 12]],Tabelle132[[#Headers],[FTE 01]:[SAL 12]],"*" &amp; "SAL" &amp;"*")</f>
        <v>64140</v>
      </c>
    </row>
    <row r="681" spans="1:50" ht="20.100000000000001" customHeight="1" x14ac:dyDescent="0.25">
      <c r="A681" s="61" t="s">
        <v>673</v>
      </c>
      <c r="B681" s="113" t="s">
        <v>963</v>
      </c>
      <c r="C681" s="62" t="s">
        <v>53</v>
      </c>
      <c r="D681" s="107" t="s">
        <v>1221</v>
      </c>
      <c r="E681" s="108" t="s">
        <v>1221</v>
      </c>
      <c r="F681" s="63">
        <v>1028</v>
      </c>
      <c r="G681" s="111" t="str">
        <f>VLOOKUP(Tabelle132[[#This Row],[CC
(FIBU)]],INDEX!D:E,2,FALSE)</f>
        <v>Abteilung 45</v>
      </c>
      <c r="H681" s="117" t="s">
        <v>1278</v>
      </c>
      <c r="I681" s="64" t="s">
        <v>54</v>
      </c>
      <c r="J681" s="72">
        <v>43525</v>
      </c>
      <c r="K681" s="72"/>
      <c r="L681" s="73"/>
      <c r="M681" s="77">
        <v>2568</v>
      </c>
      <c r="N681" s="104" t="s">
        <v>1964</v>
      </c>
      <c r="O681" s="78">
        <v>43525</v>
      </c>
      <c r="P681" s="80"/>
      <c r="Q681" s="62" t="s">
        <v>55</v>
      </c>
      <c r="R681" s="5" t="str">
        <f ca="1">IF(Tabelle132[[#This Row],[STOPPED
ON]]&lt;&gt;"","STOPPED",IF(AND(Tabelle132[[#This Row],[ACT. VALID
TILL]]&lt;TODAY(),Tabelle132[[#This Row],[ACT. VALID
TILL]]&lt;&gt;""),"INACTIVE",IF(Tabelle132[[#This Row],[Employee]]="NN","RECRUITE",IF(Tabelle132[[#This Row],[ACT. VALID
FROM]]&gt;TODAY(),"INACTIVE","ACTIVE"))))</f>
        <v>ACTIVE</v>
      </c>
      <c r="S681" s="85"/>
      <c r="T681" s="85"/>
      <c r="U681" s="11">
        <f>COUNTIFS(Tabelle2[Function-
No.],Tabelle132[[#This Row],[FUNC.-NO]],Tabelle2[Pers-
No.],Tabelle132[[#This Row],[P-No.]])</f>
        <v>0</v>
      </c>
      <c r="V681" s="89">
        <v>39</v>
      </c>
      <c r="W681" s="11">
        <f>IF(Tabelle132[[#This Row],[WAZ2]]&gt;39,1,Tabelle132[[#This Row],[WAZ2]]/39)/IF(Tabelle132[[#This Row],[SPLIT]]="YES",2,1)</f>
        <v>1</v>
      </c>
      <c r="X681" s="93">
        <v>5255</v>
      </c>
      <c r="Y68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81" s="21" cm="1">
        <f t="array" ref="Z68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5255</v>
      </c>
      <c r="AA68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81" s="21" cm="1">
        <f t="array" ref="AB68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5255</v>
      </c>
      <c r="AC68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81" s="21" cm="1">
        <f t="array" ref="AD68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5255</v>
      </c>
      <c r="AE68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81" s="21" cm="1">
        <f t="array" ref="AF68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5255</v>
      </c>
      <c r="AG68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81" s="21" cm="1">
        <f t="array" ref="AH68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5255</v>
      </c>
      <c r="AI68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81" s="21" cm="1">
        <f t="array" ref="AJ68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5255</v>
      </c>
      <c r="AK68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81" s="21" cm="1">
        <f t="array" ref="AL68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5255</v>
      </c>
      <c r="AM68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81" s="21" cm="1">
        <f t="array" ref="AN68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5255</v>
      </c>
      <c r="AO68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81" s="21" cm="1">
        <f t="array" ref="AP68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5255</v>
      </c>
      <c r="AQ68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81" s="21" cm="1">
        <f t="array" ref="AR68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5255</v>
      </c>
      <c r="AS68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81" s="21" cm="1">
        <f t="array" ref="AT68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5255</v>
      </c>
      <c r="AU68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81" s="21" cm="1">
        <f t="array" ref="AV68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5255</v>
      </c>
      <c r="AW68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81" s="41">
        <f>SUMIFS(Tabelle132[[#This Row],[FTE 01]:[SAL 12]],Tabelle132[[#Headers],[FTE 01]:[SAL 12]],"*" &amp; "SAL" &amp;"*")</f>
        <v>63060</v>
      </c>
    </row>
    <row r="682" spans="1:50" ht="20.100000000000001" customHeight="1" x14ac:dyDescent="0.25">
      <c r="A682" s="61" t="s">
        <v>698</v>
      </c>
      <c r="B682" s="113" t="s">
        <v>1116</v>
      </c>
      <c r="C682" s="62" t="s">
        <v>53</v>
      </c>
      <c r="D682" s="107" t="s">
        <v>1221</v>
      </c>
      <c r="E682" s="108" t="s">
        <v>1221</v>
      </c>
      <c r="F682" s="63">
        <v>1028</v>
      </c>
      <c r="G682" s="111" t="str">
        <f>VLOOKUP(Tabelle132[[#This Row],[CC
(FIBU)]],INDEX!D:E,2,FALSE)</f>
        <v>Abteilung 45</v>
      </c>
      <c r="H682" s="117" t="s">
        <v>1278</v>
      </c>
      <c r="I682" s="64" t="s">
        <v>54</v>
      </c>
      <c r="J682" s="72">
        <v>38473</v>
      </c>
      <c r="K682" s="72"/>
      <c r="L682" s="73"/>
      <c r="M682" s="77">
        <v>2574</v>
      </c>
      <c r="N682" s="104" t="s">
        <v>1970</v>
      </c>
      <c r="O682" s="78">
        <v>38473</v>
      </c>
      <c r="P682" s="80"/>
      <c r="Q682" s="62" t="s">
        <v>55</v>
      </c>
      <c r="R682" s="5" t="str">
        <f ca="1">IF(Tabelle132[[#This Row],[STOPPED
ON]]&lt;&gt;"","STOPPED",IF(AND(Tabelle132[[#This Row],[ACT. VALID
TILL]]&lt;TODAY(),Tabelle132[[#This Row],[ACT. VALID
TILL]]&lt;&gt;""),"INACTIVE",IF(Tabelle132[[#This Row],[Employee]]="NN","RECRUITE",IF(Tabelle132[[#This Row],[ACT. VALID
FROM]]&gt;TODAY(),"INACTIVE","ACTIVE"))))</f>
        <v>ACTIVE</v>
      </c>
      <c r="S682" s="85"/>
      <c r="T682" s="85"/>
      <c r="U682" s="11">
        <f>COUNTIFS(Tabelle2[Function-
No.],Tabelle132[[#This Row],[FUNC.-NO]],Tabelle2[Pers-
No.],Tabelle132[[#This Row],[P-No.]])</f>
        <v>0</v>
      </c>
      <c r="V682" s="89">
        <v>39</v>
      </c>
      <c r="W682" s="11">
        <f>IF(Tabelle132[[#This Row],[WAZ2]]&gt;39,1,Tabelle132[[#This Row],[WAZ2]]/39)/IF(Tabelle132[[#This Row],[SPLIT]]="YES",2,1)</f>
        <v>1</v>
      </c>
      <c r="X682" s="93">
        <v>5430</v>
      </c>
      <c r="Y68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82" s="21" cm="1">
        <f t="array" ref="Z68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5430</v>
      </c>
      <c r="AA68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82" s="21" cm="1">
        <f t="array" ref="AB68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5430</v>
      </c>
      <c r="AC68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82" s="21" cm="1">
        <f t="array" ref="AD68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5430</v>
      </c>
      <c r="AE68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82" s="21" cm="1">
        <f t="array" ref="AF68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5430</v>
      </c>
      <c r="AG68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82" s="21" cm="1">
        <f t="array" ref="AH68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5430</v>
      </c>
      <c r="AI68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82" s="21" cm="1">
        <f t="array" ref="AJ68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5430</v>
      </c>
      <c r="AK68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82" s="21" cm="1">
        <f t="array" ref="AL68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5430</v>
      </c>
      <c r="AM68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82" s="21" cm="1">
        <f t="array" ref="AN68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5430</v>
      </c>
      <c r="AO68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82" s="21" cm="1">
        <f t="array" ref="AP68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5430</v>
      </c>
      <c r="AQ68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82" s="21" cm="1">
        <f t="array" ref="AR68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5430</v>
      </c>
      <c r="AS68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82" s="21" cm="1">
        <f t="array" ref="AT68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5430</v>
      </c>
      <c r="AU68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82" s="21" cm="1">
        <f t="array" ref="AV68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5430</v>
      </c>
      <c r="AW68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82" s="41">
        <f>SUMIFS(Tabelle132[[#This Row],[FTE 01]:[SAL 12]],Tabelle132[[#Headers],[FTE 01]:[SAL 12]],"*" &amp; "SAL" &amp;"*")</f>
        <v>65160</v>
      </c>
    </row>
    <row r="683" spans="1:50" ht="20.100000000000001" customHeight="1" x14ac:dyDescent="0.25">
      <c r="A683" s="61" t="s">
        <v>676</v>
      </c>
      <c r="B683" s="113" t="s">
        <v>963</v>
      </c>
      <c r="C683" s="62" t="s">
        <v>53</v>
      </c>
      <c r="D683" s="107" t="s">
        <v>1221</v>
      </c>
      <c r="E683" s="108" t="s">
        <v>1221</v>
      </c>
      <c r="F683" s="63">
        <v>1028</v>
      </c>
      <c r="G683" s="111" t="str">
        <f>VLOOKUP(Tabelle132[[#This Row],[CC
(FIBU)]],INDEX!D:E,2,FALSE)</f>
        <v>Abteilung 45</v>
      </c>
      <c r="H683" s="117" t="s">
        <v>1278</v>
      </c>
      <c r="I683" s="64" t="s">
        <v>54</v>
      </c>
      <c r="J683" s="72">
        <v>43617</v>
      </c>
      <c r="K683" s="72"/>
      <c r="L683" s="73"/>
      <c r="M683" s="77">
        <v>2586</v>
      </c>
      <c r="N683" s="104" t="s">
        <v>1982</v>
      </c>
      <c r="O683" s="78">
        <v>43617</v>
      </c>
      <c r="P683" s="80"/>
      <c r="Q683" s="62" t="s">
        <v>55</v>
      </c>
      <c r="R683" s="5" t="str">
        <f ca="1">IF(Tabelle132[[#This Row],[STOPPED
ON]]&lt;&gt;"","STOPPED",IF(AND(Tabelle132[[#This Row],[ACT. VALID
TILL]]&lt;TODAY(),Tabelle132[[#This Row],[ACT. VALID
TILL]]&lt;&gt;""),"INACTIVE",IF(Tabelle132[[#This Row],[Employee]]="NN","RECRUITE",IF(Tabelle132[[#This Row],[ACT. VALID
FROM]]&gt;TODAY(),"INACTIVE","ACTIVE"))))</f>
        <v>ACTIVE</v>
      </c>
      <c r="S683" s="85"/>
      <c r="T683" s="85"/>
      <c r="U683" s="11">
        <f>COUNTIFS(Tabelle2[Function-
No.],Tabelle132[[#This Row],[FUNC.-NO]],Tabelle2[Pers-
No.],Tabelle132[[#This Row],[P-No.]])</f>
        <v>0</v>
      </c>
      <c r="V683" s="89">
        <v>39</v>
      </c>
      <c r="W683" s="11">
        <f>IF(Tabelle132[[#This Row],[WAZ2]]&gt;39,1,Tabelle132[[#This Row],[WAZ2]]/39)/IF(Tabelle132[[#This Row],[SPLIT]]="YES",2,1)</f>
        <v>1</v>
      </c>
      <c r="X683" s="93">
        <v>5310</v>
      </c>
      <c r="Y68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83" s="21" cm="1">
        <f t="array" ref="Z68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5310</v>
      </c>
      <c r="AA68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83" s="21" cm="1">
        <f t="array" ref="AB68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5310</v>
      </c>
      <c r="AC68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83" s="21" cm="1">
        <f t="array" ref="AD68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5310</v>
      </c>
      <c r="AE68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83" s="21" cm="1">
        <f t="array" ref="AF68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5310</v>
      </c>
      <c r="AG68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83" s="21" cm="1">
        <f t="array" ref="AH68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5310</v>
      </c>
      <c r="AI68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83" s="21" cm="1">
        <f t="array" ref="AJ68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5310</v>
      </c>
      <c r="AK68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83" s="21" cm="1">
        <f t="array" ref="AL68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5310</v>
      </c>
      <c r="AM68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83" s="21" cm="1">
        <f t="array" ref="AN68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5310</v>
      </c>
      <c r="AO68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83" s="21" cm="1">
        <f t="array" ref="AP68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5310</v>
      </c>
      <c r="AQ68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83" s="21" cm="1">
        <f t="array" ref="AR68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5310</v>
      </c>
      <c r="AS68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83" s="21" cm="1">
        <f t="array" ref="AT68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5310</v>
      </c>
      <c r="AU68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83" s="21" cm="1">
        <f t="array" ref="AV68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5310</v>
      </c>
      <c r="AW68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83" s="41">
        <f>SUMIFS(Tabelle132[[#This Row],[FTE 01]:[SAL 12]],Tabelle132[[#Headers],[FTE 01]:[SAL 12]],"*" &amp; "SAL" &amp;"*")</f>
        <v>63720</v>
      </c>
    </row>
    <row r="684" spans="1:50" ht="20.100000000000001" customHeight="1" x14ac:dyDescent="0.25">
      <c r="A684" s="61" t="s">
        <v>679</v>
      </c>
      <c r="B684" s="113" t="s">
        <v>963</v>
      </c>
      <c r="C684" s="62" t="s">
        <v>53</v>
      </c>
      <c r="D684" s="107" t="s">
        <v>1221</v>
      </c>
      <c r="E684" s="108" t="s">
        <v>1221</v>
      </c>
      <c r="F684" s="63">
        <v>1028</v>
      </c>
      <c r="G684" s="111" t="str">
        <f>VLOOKUP(Tabelle132[[#This Row],[CC
(FIBU)]],INDEX!D:E,2,FALSE)</f>
        <v>Abteilung 45</v>
      </c>
      <c r="H684" s="117" t="s">
        <v>1278</v>
      </c>
      <c r="I684" s="64" t="s">
        <v>54</v>
      </c>
      <c r="J684" s="72">
        <v>43617</v>
      </c>
      <c r="K684" s="72"/>
      <c r="L684" s="73"/>
      <c r="M684" s="77">
        <v>2588</v>
      </c>
      <c r="N684" s="104" t="s">
        <v>1984</v>
      </c>
      <c r="O684" s="78">
        <v>43617</v>
      </c>
      <c r="P684" s="80"/>
      <c r="Q684" s="62" t="s">
        <v>55</v>
      </c>
      <c r="R684" s="5" t="str">
        <f ca="1">IF(Tabelle132[[#This Row],[STOPPED
ON]]&lt;&gt;"","STOPPED",IF(AND(Tabelle132[[#This Row],[ACT. VALID
TILL]]&lt;TODAY(),Tabelle132[[#This Row],[ACT. VALID
TILL]]&lt;&gt;""),"INACTIVE",IF(Tabelle132[[#This Row],[Employee]]="NN","RECRUITE",IF(Tabelle132[[#This Row],[ACT. VALID
FROM]]&gt;TODAY(),"INACTIVE","ACTIVE"))))</f>
        <v>ACTIVE</v>
      </c>
      <c r="S684" s="85"/>
      <c r="T684" s="85"/>
      <c r="U684" s="11">
        <f>COUNTIFS(Tabelle2[Function-
No.],Tabelle132[[#This Row],[FUNC.-NO]],Tabelle2[Pers-
No.],Tabelle132[[#This Row],[P-No.]])</f>
        <v>0</v>
      </c>
      <c r="V684" s="89">
        <v>39</v>
      </c>
      <c r="W684" s="11">
        <f>IF(Tabelle132[[#This Row],[WAZ2]]&gt;39,1,Tabelle132[[#This Row],[WAZ2]]/39)/IF(Tabelle132[[#This Row],[SPLIT]]="YES",2,1)</f>
        <v>1</v>
      </c>
      <c r="X684" s="93">
        <v>5280</v>
      </c>
      <c r="Y68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84" s="21" cm="1">
        <f t="array" ref="Z68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5280</v>
      </c>
      <c r="AA68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84" s="21" cm="1">
        <f t="array" ref="AB68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5280</v>
      </c>
      <c r="AC68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84" s="21" cm="1">
        <f t="array" ref="AD68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5280</v>
      </c>
      <c r="AE68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84" s="21" cm="1">
        <f t="array" ref="AF68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5280</v>
      </c>
      <c r="AG68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84" s="21" cm="1">
        <f t="array" ref="AH68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5280</v>
      </c>
      <c r="AI68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84" s="21" cm="1">
        <f t="array" ref="AJ68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5280</v>
      </c>
      <c r="AK68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84" s="21" cm="1">
        <f t="array" ref="AL68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5280</v>
      </c>
      <c r="AM68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84" s="21" cm="1">
        <f t="array" ref="AN68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5280</v>
      </c>
      <c r="AO68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84" s="21" cm="1">
        <f t="array" ref="AP68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5280</v>
      </c>
      <c r="AQ68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84" s="21" cm="1">
        <f t="array" ref="AR68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5280</v>
      </c>
      <c r="AS68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84" s="21" cm="1">
        <f t="array" ref="AT68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5280</v>
      </c>
      <c r="AU68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84" s="21" cm="1">
        <f t="array" ref="AV68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5280</v>
      </c>
      <c r="AW68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84" s="41">
        <f>SUMIFS(Tabelle132[[#This Row],[FTE 01]:[SAL 12]],Tabelle132[[#Headers],[FTE 01]:[SAL 12]],"*" &amp; "SAL" &amp;"*")</f>
        <v>63360</v>
      </c>
    </row>
    <row r="685" spans="1:50" ht="20.100000000000001" customHeight="1" x14ac:dyDescent="0.25">
      <c r="A685" s="61" t="s">
        <v>694</v>
      </c>
      <c r="B685" s="113" t="s">
        <v>964</v>
      </c>
      <c r="C685" s="62" t="s">
        <v>53</v>
      </c>
      <c r="D685" s="107" t="s">
        <v>1221</v>
      </c>
      <c r="E685" s="108" t="s">
        <v>1221</v>
      </c>
      <c r="F685" s="63">
        <v>1028</v>
      </c>
      <c r="G685" s="111" t="str">
        <f>VLOOKUP(Tabelle132[[#This Row],[CC
(FIBU)]],INDEX!D:E,2,FALSE)</f>
        <v>Abteilung 45</v>
      </c>
      <c r="H685" s="117" t="s">
        <v>1278</v>
      </c>
      <c r="I685" s="64" t="s">
        <v>54</v>
      </c>
      <c r="J685" s="72">
        <v>43952</v>
      </c>
      <c r="K685" s="72">
        <v>44377</v>
      </c>
      <c r="L685" s="73"/>
      <c r="M685" s="77">
        <v>2656</v>
      </c>
      <c r="N685" s="104" t="s">
        <v>2052</v>
      </c>
      <c r="O685" s="78">
        <v>43952</v>
      </c>
      <c r="P685" s="80">
        <v>44377</v>
      </c>
      <c r="Q685" s="62" t="s">
        <v>55</v>
      </c>
      <c r="R685" s="5" t="str">
        <f ca="1">IF(Tabelle132[[#This Row],[STOPPED
ON]]&lt;&gt;"","STOPPED",IF(AND(Tabelle132[[#This Row],[ACT. VALID
TILL]]&lt;TODAY(),Tabelle132[[#This Row],[ACT. VALID
TILL]]&lt;&gt;""),"INACTIVE",IF(Tabelle132[[#This Row],[Employee]]="NN","RECRUITE",IF(Tabelle132[[#This Row],[ACT. VALID
FROM]]&gt;TODAY(),"INACTIVE","ACTIVE"))))</f>
        <v>INACTIVE</v>
      </c>
      <c r="S685" s="85"/>
      <c r="T685" s="85"/>
      <c r="U685" s="11">
        <f>COUNTIFS(Tabelle2[Function-
No.],Tabelle132[[#This Row],[FUNC.-NO]],Tabelle2[Pers-
No.],Tabelle132[[#This Row],[P-No.]])</f>
        <v>1</v>
      </c>
      <c r="V685" s="89">
        <v>39</v>
      </c>
      <c r="W685" s="11">
        <f>IF(Tabelle132[[#This Row],[WAZ2]]&gt;39,1,Tabelle132[[#This Row],[WAZ2]]/39)/IF(Tabelle132[[#This Row],[SPLIT]]="YES",2,1)</f>
        <v>1</v>
      </c>
      <c r="X685" s="93">
        <v>5281</v>
      </c>
      <c r="Y68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85" s="21" cm="1">
        <f t="array" ref="Z68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5281</v>
      </c>
      <c r="AA68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85" s="21" cm="1">
        <f t="array" ref="AB68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5281</v>
      </c>
      <c r="AC68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85" s="21" cm="1">
        <f t="array" ref="AD68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2640.5</v>
      </c>
      <c r="AE68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685" s="21" cm="1">
        <f t="array" ref="AF68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68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685" s="21" cm="1">
        <f t="array" ref="AH68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68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685" s="21" cm="1">
        <f t="array" ref="AJ68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68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685" s="21" cm="1">
        <f t="array" ref="AL68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68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685" s="21" cm="1">
        <f t="array" ref="AN68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68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685" s="21" cm="1">
        <f t="array" ref="AP68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68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685" s="21" cm="1">
        <f t="array" ref="AR68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68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685" s="21" cm="1">
        <f t="array" ref="AT68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68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685" s="21" cm="1">
        <f t="array" ref="AV68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68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85" s="41">
        <f>SUMIFS(Tabelle132[[#This Row],[FTE 01]:[SAL 12]],Tabelle132[[#Headers],[FTE 01]:[SAL 12]],"*" &amp; "SAL" &amp;"*")</f>
        <v>13202.5</v>
      </c>
    </row>
    <row r="686" spans="1:50" ht="20.100000000000001" customHeight="1" x14ac:dyDescent="0.25">
      <c r="A686" s="61" t="s">
        <v>705</v>
      </c>
      <c r="B686" s="113" t="s">
        <v>964</v>
      </c>
      <c r="C686" s="62" t="s">
        <v>237</v>
      </c>
      <c r="D686" s="107" t="s">
        <v>1221</v>
      </c>
      <c r="E686" s="108" t="s">
        <v>1221</v>
      </c>
      <c r="F686" s="63">
        <v>1028</v>
      </c>
      <c r="G686" s="111" t="str">
        <f>VLOOKUP(Tabelle132[[#This Row],[CC
(FIBU)]],INDEX!D:E,2,FALSE)</f>
        <v>Abteilung 45</v>
      </c>
      <c r="H686" s="117" t="s">
        <v>1278</v>
      </c>
      <c r="I686" s="64" t="s">
        <v>54</v>
      </c>
      <c r="J686" s="72">
        <v>44197</v>
      </c>
      <c r="K686" s="72">
        <v>44347</v>
      </c>
      <c r="L686" s="73"/>
      <c r="M686" s="77">
        <v>2692</v>
      </c>
      <c r="N686" s="104" t="s">
        <v>2088</v>
      </c>
      <c r="O686" s="78">
        <v>44197</v>
      </c>
      <c r="P686" s="80">
        <v>44347</v>
      </c>
      <c r="Q686" s="62" t="s">
        <v>55</v>
      </c>
      <c r="R686" s="5" t="str">
        <f ca="1">IF(Tabelle132[[#This Row],[STOPPED
ON]]&lt;&gt;"","STOPPED",IF(AND(Tabelle132[[#This Row],[ACT. VALID
TILL]]&lt;TODAY(),Tabelle132[[#This Row],[ACT. VALID
TILL]]&lt;&gt;""),"INACTIVE",IF(Tabelle132[[#This Row],[Employee]]="NN","RECRUITE",IF(Tabelle132[[#This Row],[ACT. VALID
FROM]]&gt;TODAY(),"INACTIVE","ACTIVE"))))</f>
        <v>INACTIVE</v>
      </c>
      <c r="S686" s="85"/>
      <c r="T686" s="85"/>
      <c r="U686" s="11">
        <f>COUNTIFS(Tabelle2[Function-
No.],Tabelle132[[#This Row],[FUNC.-NO]],Tabelle2[Pers-
No.],Tabelle132[[#This Row],[P-No.]])</f>
        <v>0</v>
      </c>
      <c r="V686" s="89">
        <v>39</v>
      </c>
      <c r="W686" s="11">
        <f>IF(Tabelle132[[#This Row],[WAZ2]]&gt;39,1,Tabelle132[[#This Row],[WAZ2]]/39)/IF(Tabelle132[[#This Row],[SPLIT]]="YES",2,1)</f>
        <v>1</v>
      </c>
      <c r="X686" s="93">
        <v>5127</v>
      </c>
      <c r="Y68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86" s="21" cm="1">
        <f t="array" ref="Z68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5127</v>
      </c>
      <c r="AA68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86" s="21" cm="1">
        <f t="array" ref="AB68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5127</v>
      </c>
      <c r="AC68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686" s="21" cm="1">
        <f t="array" ref="AD68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68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686" s="21" cm="1">
        <f t="array" ref="AF68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68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686" s="21" cm="1">
        <f t="array" ref="AH68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68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686" s="21" cm="1">
        <f t="array" ref="AJ68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68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686" s="21" cm="1">
        <f t="array" ref="AL68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68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686" s="21" cm="1">
        <f t="array" ref="AN68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68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686" s="21" cm="1">
        <f t="array" ref="AP68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68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686" s="21" cm="1">
        <f t="array" ref="AR68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68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686" s="21" cm="1">
        <f t="array" ref="AT68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68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686" s="21" cm="1">
        <f t="array" ref="AV68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68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86" s="41">
        <f>SUMIFS(Tabelle132[[#This Row],[FTE 01]:[SAL 12]],Tabelle132[[#Headers],[FTE 01]:[SAL 12]],"*" &amp; "SAL" &amp;"*")</f>
        <v>10254</v>
      </c>
    </row>
    <row r="687" spans="1:50" ht="20.100000000000001" customHeight="1" x14ac:dyDescent="0.25">
      <c r="A687" s="61" t="s">
        <v>705</v>
      </c>
      <c r="B687" s="113" t="s">
        <v>964</v>
      </c>
      <c r="C687" s="62" t="s">
        <v>237</v>
      </c>
      <c r="D687" s="107" t="s">
        <v>1221</v>
      </c>
      <c r="E687" s="108" t="s">
        <v>1221</v>
      </c>
      <c r="F687" s="63">
        <v>1028</v>
      </c>
      <c r="G687" s="111" t="str">
        <f>VLOOKUP(Tabelle132[[#This Row],[CC
(FIBU)]],INDEX!D:E,2,FALSE)</f>
        <v>Abteilung 45</v>
      </c>
      <c r="H687" s="117" t="s">
        <v>1278</v>
      </c>
      <c r="I687" s="64" t="s">
        <v>54</v>
      </c>
      <c r="J687" s="72">
        <v>44409</v>
      </c>
      <c r="K687" s="72"/>
      <c r="L687" s="73"/>
      <c r="M687" s="77" t="s">
        <v>239</v>
      </c>
      <c r="N687" s="104" t="s">
        <v>240</v>
      </c>
      <c r="O687" s="78"/>
      <c r="P687" s="80"/>
      <c r="Q687" s="62" t="s">
        <v>55</v>
      </c>
      <c r="R687" s="5" t="str">
        <f ca="1">IF(Tabelle132[[#This Row],[STOPPED
ON]]&lt;&gt;"","STOPPED",IF(AND(Tabelle132[[#This Row],[ACT. VALID
TILL]]&lt;TODAY(),Tabelle132[[#This Row],[ACT. VALID
TILL]]&lt;&gt;""),"INACTIVE",IF(Tabelle132[[#This Row],[Employee]]="NN","RECRUITE",IF(Tabelle132[[#This Row],[ACT. VALID
FROM]]&gt;TODAY(),"INACTIVE","ACTIVE"))))</f>
        <v>RECRUITE</v>
      </c>
      <c r="S687" s="85"/>
      <c r="T687" s="85"/>
      <c r="U687" s="11">
        <f>COUNTIFS(Tabelle2[Function-
No.],Tabelle132[[#This Row],[FUNC.-NO]],Tabelle2[Pers-
No.],Tabelle132[[#This Row],[P-No.]])</f>
        <v>0</v>
      </c>
      <c r="V687" s="89">
        <v>39</v>
      </c>
      <c r="W687" s="11">
        <f>IF(Tabelle132[[#This Row],[WAZ2]]&gt;39,1,Tabelle132[[#This Row],[WAZ2]]/39)/IF(Tabelle132[[#This Row],[SPLIT]]="YES",2,1)</f>
        <v>1</v>
      </c>
      <c r="X687" s="93">
        <v>5128</v>
      </c>
      <c r="Y68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687" s="21" cm="1">
        <f t="array" ref="Z68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8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687" s="21" cm="1">
        <f t="array" ref="AB68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68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687" s="21" cm="1">
        <f t="array" ref="AD68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68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687" s="21" cm="1">
        <f t="array" ref="AF68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68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87" s="21" cm="1">
        <f t="array" ref="AH68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5128</v>
      </c>
      <c r="AI68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87" s="21" cm="1">
        <f t="array" ref="AJ68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5128</v>
      </c>
      <c r="AK68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87" s="21" cm="1">
        <f t="array" ref="AL68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5128</v>
      </c>
      <c r="AM68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87" s="21" cm="1">
        <f t="array" ref="AN68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5128</v>
      </c>
      <c r="AO68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87" s="21" cm="1">
        <f t="array" ref="AP68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5128</v>
      </c>
      <c r="AQ68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87" s="21" cm="1">
        <f t="array" ref="AR68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5128</v>
      </c>
      <c r="AS68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87" s="21" cm="1">
        <f t="array" ref="AT68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5128</v>
      </c>
      <c r="AU68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87" s="21" cm="1">
        <f t="array" ref="AV68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5128</v>
      </c>
      <c r="AW68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87" s="41">
        <f>SUMIFS(Tabelle132[[#This Row],[FTE 01]:[SAL 12]],Tabelle132[[#Headers],[FTE 01]:[SAL 12]],"*" &amp; "SAL" &amp;"*")</f>
        <v>41024</v>
      </c>
    </row>
    <row r="688" spans="1:50" ht="20.100000000000001" customHeight="1" x14ac:dyDescent="0.25">
      <c r="A688" s="61" t="s">
        <v>678</v>
      </c>
      <c r="B688" s="114" t="s">
        <v>963</v>
      </c>
      <c r="C688" s="62" t="s">
        <v>53</v>
      </c>
      <c r="D688" s="107" t="s">
        <v>1221</v>
      </c>
      <c r="E688" s="108" t="s">
        <v>1221</v>
      </c>
      <c r="F688" s="63">
        <v>1028</v>
      </c>
      <c r="G688" s="111" t="str">
        <f>VLOOKUP(Tabelle132[[#This Row],[CC
(FIBU)]],INDEX!D:E,2,FALSE)</f>
        <v>Abteilung 45</v>
      </c>
      <c r="H688" s="117" t="s">
        <v>1278</v>
      </c>
      <c r="I688" s="71" t="s">
        <v>54</v>
      </c>
      <c r="J688" s="72">
        <v>44378</v>
      </c>
      <c r="K688" s="72"/>
      <c r="L688" s="73"/>
      <c r="M688" s="77" t="s">
        <v>239</v>
      </c>
      <c r="N688" s="104" t="s">
        <v>240</v>
      </c>
      <c r="O688" s="78"/>
      <c r="P688" s="80"/>
      <c r="Q688" s="62" t="s">
        <v>55</v>
      </c>
      <c r="R688" s="5" t="str">
        <f ca="1">IF(Tabelle132[[#This Row],[STOPPED
ON]]&lt;&gt;"","STOPPED",IF(AND(Tabelle132[[#This Row],[ACT. VALID
TILL]]&lt;TODAY(),Tabelle132[[#This Row],[ACT. VALID
TILL]]&lt;&gt;""),"INACTIVE",IF(Tabelle132[[#This Row],[Employee]]="NN","RECRUITE",IF(Tabelle132[[#This Row],[ACT. VALID
FROM]]&gt;TODAY(),"INACTIVE","ACTIVE"))))</f>
        <v>RECRUITE</v>
      </c>
      <c r="S688" s="85"/>
      <c r="T688" s="85"/>
      <c r="U688" s="11">
        <f>COUNTIFS(Tabelle2[Function-
No.],Tabelle132[[#This Row],[FUNC.-NO]],Tabelle2[Pers-
No.],Tabelle132[[#This Row],[P-No.]])</f>
        <v>0</v>
      </c>
      <c r="V688" s="89">
        <v>39</v>
      </c>
      <c r="W688" s="11">
        <f>IF(Tabelle132[[#This Row],[WAZ2]]&gt;39,1,Tabelle132[[#This Row],[WAZ2]]/39)/IF(Tabelle132[[#This Row],[SPLIT]]="YES",2,1)</f>
        <v>1</v>
      </c>
      <c r="X688" s="93">
        <v>5356</v>
      </c>
      <c r="Y68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688" s="21" cm="1">
        <f t="array" ref="Z68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8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688" s="21" cm="1">
        <f t="array" ref="AB68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68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688" s="21" cm="1">
        <f t="array" ref="AD68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68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88" s="21" cm="1">
        <f t="array" ref="AF68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5356</v>
      </c>
      <c r="AG68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88" s="21" cm="1">
        <f t="array" ref="AH68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5356</v>
      </c>
      <c r="AI68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88" s="21" cm="1">
        <f t="array" ref="AJ68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5356</v>
      </c>
      <c r="AK68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88" s="21" cm="1">
        <f t="array" ref="AL68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5356</v>
      </c>
      <c r="AM68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88" s="21" cm="1">
        <f t="array" ref="AN68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5356</v>
      </c>
      <c r="AO68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88" s="21" cm="1">
        <f t="array" ref="AP68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5356</v>
      </c>
      <c r="AQ68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88" s="21" cm="1">
        <f t="array" ref="AR68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5356</v>
      </c>
      <c r="AS68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88" s="21" cm="1">
        <f t="array" ref="AT68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5356</v>
      </c>
      <c r="AU68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88" s="21" cm="1">
        <f t="array" ref="AV68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5356</v>
      </c>
      <c r="AW68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88" s="41">
        <f>SUMIFS(Tabelle132[[#This Row],[FTE 01]:[SAL 12]],Tabelle132[[#Headers],[FTE 01]:[SAL 12]],"*" &amp; "SAL" &amp;"*")</f>
        <v>48204</v>
      </c>
    </row>
    <row r="689" spans="1:50" ht="20.100000000000001" customHeight="1" x14ac:dyDescent="0.25">
      <c r="A689" s="61" t="s">
        <v>695</v>
      </c>
      <c r="B689" s="113" t="s">
        <v>1116</v>
      </c>
      <c r="C689" s="62" t="s">
        <v>53</v>
      </c>
      <c r="D689" s="107" t="s">
        <v>1221</v>
      </c>
      <c r="E689" s="108" t="s">
        <v>1221</v>
      </c>
      <c r="F689" s="63">
        <v>1028</v>
      </c>
      <c r="G689" s="111" t="str">
        <f>VLOOKUP(Tabelle132[[#This Row],[CC
(FIBU)]],INDEX!D:E,2,FALSE)</f>
        <v>Abteilung 45</v>
      </c>
      <c r="H689" s="117" t="s">
        <v>1278</v>
      </c>
      <c r="I689" s="64"/>
      <c r="J689" s="72">
        <v>44470</v>
      </c>
      <c r="K689" s="72"/>
      <c r="L689" s="73"/>
      <c r="M689" s="77" t="s">
        <v>239</v>
      </c>
      <c r="N689" s="104" t="s">
        <v>240</v>
      </c>
      <c r="O689" s="78">
        <v>44470</v>
      </c>
      <c r="P689" s="80"/>
      <c r="Q689" s="62" t="s">
        <v>55</v>
      </c>
      <c r="R689" s="5" t="str">
        <f ca="1">IF(Tabelle132[[#This Row],[STOPPED
ON]]&lt;&gt;"","STOPPED",IF(AND(Tabelle132[[#This Row],[ACT. VALID
TILL]]&lt;TODAY(),Tabelle132[[#This Row],[ACT. VALID
TILL]]&lt;&gt;""),"INACTIVE",IF(Tabelle132[[#This Row],[Employee]]="NN","RECRUITE",IF(Tabelle132[[#This Row],[ACT. VALID
FROM]]&gt;TODAY(),"INACTIVE","ACTIVE"))))</f>
        <v>RECRUITE</v>
      </c>
      <c r="S689" s="85"/>
      <c r="T689" s="85"/>
      <c r="U689" s="11">
        <f>COUNTIFS(Tabelle2[Function-
No.],Tabelle132[[#This Row],[FUNC.-NO]],Tabelle2[Pers-
No.],Tabelle132[[#This Row],[P-No.]])</f>
        <v>0</v>
      </c>
      <c r="V689" s="89">
        <v>39</v>
      </c>
      <c r="W689" s="11">
        <f>IF(Tabelle132[[#This Row],[WAZ2]]&gt;39,1,Tabelle132[[#This Row],[WAZ2]]/39)/IF(Tabelle132[[#This Row],[SPLIT]]="YES",2,1)</f>
        <v>1</v>
      </c>
      <c r="X689" s="93">
        <v>5371</v>
      </c>
      <c r="Y68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689" s="21" cm="1">
        <f t="array" ref="Z68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8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689" s="21" cm="1">
        <f t="array" ref="AB68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68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689" s="21" cm="1">
        <f t="array" ref="AD68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68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689" s="21" cm="1">
        <f t="array" ref="AF68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68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689" s="21" cm="1">
        <f t="array" ref="AH68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68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689" s="21" cm="1">
        <f t="array" ref="AJ68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68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89" s="21" cm="1">
        <f t="array" ref="AL68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5371</v>
      </c>
      <c r="AM68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89" s="21" cm="1">
        <f t="array" ref="AN68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5371</v>
      </c>
      <c r="AO68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89" s="21" cm="1">
        <f t="array" ref="AP68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5371</v>
      </c>
      <c r="AQ68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89" s="21" cm="1">
        <f t="array" ref="AR68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5371</v>
      </c>
      <c r="AS68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89" s="21" cm="1">
        <f t="array" ref="AT68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5371</v>
      </c>
      <c r="AU68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89" s="21" cm="1">
        <f t="array" ref="AV68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5371</v>
      </c>
      <c r="AW68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89" s="41">
        <f>SUMIFS(Tabelle132[[#This Row],[FTE 01]:[SAL 12]],Tabelle132[[#Headers],[FTE 01]:[SAL 12]],"*" &amp; "SAL" &amp;"*")</f>
        <v>32226</v>
      </c>
    </row>
    <row r="690" spans="1:50" ht="20.100000000000001" customHeight="1" x14ac:dyDescent="0.25">
      <c r="A690" s="61" t="s">
        <v>654</v>
      </c>
      <c r="B690" s="113" t="s">
        <v>1094</v>
      </c>
      <c r="C690" s="62" t="s">
        <v>53</v>
      </c>
      <c r="D690" s="107" t="s">
        <v>1221</v>
      </c>
      <c r="E690" s="108" t="s">
        <v>1221</v>
      </c>
      <c r="F690" s="63">
        <v>1029</v>
      </c>
      <c r="G690" s="111" t="str">
        <f>VLOOKUP(Tabelle132[[#This Row],[CC
(FIBU)]],INDEX!D:E,2,FALSE)</f>
        <v>Abteilung 40</v>
      </c>
      <c r="H690" s="117" t="s">
        <v>1307</v>
      </c>
      <c r="I690" s="64" t="s">
        <v>54</v>
      </c>
      <c r="J690" s="72">
        <v>33605</v>
      </c>
      <c r="K690" s="72"/>
      <c r="L690" s="73"/>
      <c r="M690" s="77">
        <v>2025</v>
      </c>
      <c r="N690" s="104" t="s">
        <v>1421</v>
      </c>
      <c r="O690" s="78">
        <v>33605</v>
      </c>
      <c r="P690" s="80"/>
      <c r="Q690" s="62" t="s">
        <v>55</v>
      </c>
      <c r="R690" s="5" t="str">
        <f ca="1">IF(Tabelle132[[#This Row],[STOPPED
ON]]&lt;&gt;"","STOPPED",IF(AND(Tabelle132[[#This Row],[ACT. VALID
TILL]]&lt;TODAY(),Tabelle132[[#This Row],[ACT. VALID
TILL]]&lt;&gt;""),"INACTIVE",IF(Tabelle132[[#This Row],[Employee]]="NN","RECRUITE",IF(Tabelle132[[#This Row],[ACT. VALID
FROM]]&gt;TODAY(),"INACTIVE","ACTIVE"))))</f>
        <v>ACTIVE</v>
      </c>
      <c r="S690" s="85"/>
      <c r="T690" s="85"/>
      <c r="U690" s="11">
        <f>COUNTIFS(Tabelle2[Function-
No.],Tabelle132[[#This Row],[FUNC.-NO]],Tabelle2[Pers-
No.],Tabelle132[[#This Row],[P-No.]])</f>
        <v>0</v>
      </c>
      <c r="V690" s="89">
        <v>39</v>
      </c>
      <c r="W690" s="11">
        <f>IF(Tabelle132[[#This Row],[WAZ2]]&gt;39,1,Tabelle132[[#This Row],[WAZ2]]/39)/IF(Tabelle132[[#This Row],[SPLIT]]="YES",2,1)</f>
        <v>1</v>
      </c>
      <c r="X690" s="93">
        <v>5579</v>
      </c>
      <c r="Y69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90" s="21" cm="1">
        <f t="array" ref="Z69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5579</v>
      </c>
      <c r="AA69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90" s="21" cm="1">
        <f t="array" ref="AB69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5579</v>
      </c>
      <c r="AC69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90" s="21" cm="1">
        <f t="array" ref="AD69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5579</v>
      </c>
      <c r="AE69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90" s="21" cm="1">
        <f t="array" ref="AF69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5579</v>
      </c>
      <c r="AG69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90" s="21" cm="1">
        <f t="array" ref="AH69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5579</v>
      </c>
      <c r="AI69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90" s="21" cm="1">
        <f t="array" ref="AJ69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5579</v>
      </c>
      <c r="AK69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90" s="21" cm="1">
        <f t="array" ref="AL69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5579</v>
      </c>
      <c r="AM69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90" s="21" cm="1">
        <f t="array" ref="AN69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5579</v>
      </c>
      <c r="AO69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90" s="21" cm="1">
        <f t="array" ref="AP69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5579</v>
      </c>
      <c r="AQ69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90" s="21" cm="1">
        <f t="array" ref="AR69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5579</v>
      </c>
      <c r="AS69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90" s="21" cm="1">
        <f t="array" ref="AT69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5579</v>
      </c>
      <c r="AU69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90" s="21" cm="1">
        <f t="array" ref="AV69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5579</v>
      </c>
      <c r="AW69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90" s="41">
        <f>SUMIFS(Tabelle132[[#This Row],[FTE 01]:[SAL 12]],Tabelle132[[#Headers],[FTE 01]:[SAL 12]],"*" &amp; "SAL" &amp;"*")</f>
        <v>66948</v>
      </c>
    </row>
    <row r="691" spans="1:50" ht="20.100000000000001" customHeight="1" x14ac:dyDescent="0.25">
      <c r="A691" s="61" t="s">
        <v>704</v>
      </c>
      <c r="B691" s="113" t="s">
        <v>1096</v>
      </c>
      <c r="C691" s="62" t="s">
        <v>53</v>
      </c>
      <c r="D691" s="107" t="s">
        <v>1221</v>
      </c>
      <c r="E691" s="108" t="s">
        <v>1221</v>
      </c>
      <c r="F691" s="63">
        <v>1029</v>
      </c>
      <c r="G691" s="111" t="str">
        <f>VLOOKUP(Tabelle132[[#This Row],[CC
(FIBU)]],INDEX!D:E,2,FALSE)</f>
        <v>Abteilung 40</v>
      </c>
      <c r="H691" s="117" t="s">
        <v>1304</v>
      </c>
      <c r="I691" s="64" t="s">
        <v>54</v>
      </c>
      <c r="J691" s="72">
        <v>41883</v>
      </c>
      <c r="K691" s="72"/>
      <c r="L691" s="73"/>
      <c r="M691" s="77">
        <v>2265</v>
      </c>
      <c r="N691" s="104" t="s">
        <v>1661</v>
      </c>
      <c r="O691" s="78">
        <v>41883</v>
      </c>
      <c r="P691" s="80"/>
      <c r="Q691" s="62" t="s">
        <v>55</v>
      </c>
      <c r="R691" s="5" t="str">
        <f ca="1">IF(Tabelle132[[#This Row],[STOPPED
ON]]&lt;&gt;"","STOPPED",IF(AND(Tabelle132[[#This Row],[ACT. VALID
TILL]]&lt;TODAY(),Tabelle132[[#This Row],[ACT. VALID
TILL]]&lt;&gt;""),"INACTIVE",IF(Tabelle132[[#This Row],[Employee]]="NN","RECRUITE",IF(Tabelle132[[#This Row],[ACT. VALID
FROM]]&gt;TODAY(),"INACTIVE","ACTIVE"))))</f>
        <v>ACTIVE</v>
      </c>
      <c r="S691" s="85"/>
      <c r="T691" s="85"/>
      <c r="U691" s="11">
        <f>COUNTIFS(Tabelle2[Function-
No.],Tabelle132[[#This Row],[FUNC.-NO]],Tabelle2[Pers-
No.],Tabelle132[[#This Row],[P-No.]])</f>
        <v>0</v>
      </c>
      <c r="V691" s="89">
        <v>39</v>
      </c>
      <c r="W691" s="11">
        <f>IF(Tabelle132[[#This Row],[WAZ2]]&gt;39,1,Tabelle132[[#This Row],[WAZ2]]/39)/IF(Tabelle132[[#This Row],[SPLIT]]="YES",2,1)</f>
        <v>1</v>
      </c>
      <c r="X691" s="93">
        <v>5142</v>
      </c>
      <c r="Y69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91" s="21" cm="1">
        <f t="array" ref="Z69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5142</v>
      </c>
      <c r="AA69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91" s="21" cm="1">
        <f t="array" ref="AB69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5142</v>
      </c>
      <c r="AC69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91" s="21" cm="1">
        <f t="array" ref="AD69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5142</v>
      </c>
      <c r="AE69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91" s="21" cm="1">
        <f t="array" ref="AF69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5142</v>
      </c>
      <c r="AG69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91" s="21" cm="1">
        <f t="array" ref="AH69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5142</v>
      </c>
      <c r="AI69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91" s="21" cm="1">
        <f t="array" ref="AJ69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5142</v>
      </c>
      <c r="AK69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91" s="21" cm="1">
        <f t="array" ref="AL69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5142</v>
      </c>
      <c r="AM69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91" s="21" cm="1">
        <f t="array" ref="AN69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5142</v>
      </c>
      <c r="AO69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91" s="21" cm="1">
        <f t="array" ref="AP69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5142</v>
      </c>
      <c r="AQ69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91" s="21" cm="1">
        <f t="array" ref="AR69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5142</v>
      </c>
      <c r="AS69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91" s="21" cm="1">
        <f t="array" ref="AT69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5142</v>
      </c>
      <c r="AU69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91" s="21" cm="1">
        <f t="array" ref="AV69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5142</v>
      </c>
      <c r="AW69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91" s="41">
        <f>SUMIFS(Tabelle132[[#This Row],[FTE 01]:[SAL 12]],Tabelle132[[#Headers],[FTE 01]:[SAL 12]],"*" &amp; "SAL" &amp;"*")</f>
        <v>61704</v>
      </c>
    </row>
    <row r="692" spans="1:50" ht="20.100000000000001" customHeight="1" x14ac:dyDescent="0.25">
      <c r="A692" s="61" t="s">
        <v>703</v>
      </c>
      <c r="B692" s="113" t="s">
        <v>887</v>
      </c>
      <c r="C692" s="62" t="s">
        <v>53</v>
      </c>
      <c r="D692" s="107" t="s">
        <v>1221</v>
      </c>
      <c r="E692" s="108" t="s">
        <v>1221</v>
      </c>
      <c r="F692" s="63">
        <v>1029</v>
      </c>
      <c r="G692" s="111" t="str">
        <f>VLOOKUP(Tabelle132[[#This Row],[CC
(FIBU)]],INDEX!D:E,2,FALSE)</f>
        <v>Abteilung 40</v>
      </c>
      <c r="H692" s="117" t="s">
        <v>1304</v>
      </c>
      <c r="I692" s="64" t="s">
        <v>54</v>
      </c>
      <c r="J692" s="72">
        <v>42979</v>
      </c>
      <c r="K692" s="72"/>
      <c r="L692" s="73"/>
      <c r="M692" s="77">
        <v>2409</v>
      </c>
      <c r="N692" s="104" t="s">
        <v>1805</v>
      </c>
      <c r="O692" s="78">
        <v>42979</v>
      </c>
      <c r="P692" s="80"/>
      <c r="Q692" s="62" t="s">
        <v>55</v>
      </c>
      <c r="R692" s="5" t="str">
        <f ca="1">IF(Tabelle132[[#This Row],[STOPPED
ON]]&lt;&gt;"","STOPPED",IF(AND(Tabelle132[[#This Row],[ACT. VALID
TILL]]&lt;TODAY(),Tabelle132[[#This Row],[ACT. VALID
TILL]]&lt;&gt;""),"INACTIVE",IF(Tabelle132[[#This Row],[Employee]]="NN","RECRUITE",IF(Tabelle132[[#This Row],[ACT. VALID
FROM]]&gt;TODAY(),"INACTIVE","ACTIVE"))))</f>
        <v>ACTIVE</v>
      </c>
      <c r="S692" s="85"/>
      <c r="T692" s="85"/>
      <c r="U692" s="11">
        <f>COUNTIFS(Tabelle2[Function-
No.],Tabelle132[[#This Row],[FUNC.-NO]],Tabelle2[Pers-
No.],Tabelle132[[#This Row],[P-No.]])</f>
        <v>0</v>
      </c>
      <c r="V692" s="89">
        <v>39</v>
      </c>
      <c r="W692" s="11">
        <f>IF(Tabelle132[[#This Row],[WAZ2]]&gt;39,1,Tabelle132[[#This Row],[WAZ2]]/39)/IF(Tabelle132[[#This Row],[SPLIT]]="YES",2,1)</f>
        <v>1</v>
      </c>
      <c r="X692" s="93">
        <v>5106</v>
      </c>
      <c r="Y69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92" s="21" cm="1">
        <f t="array" ref="Z69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5106</v>
      </c>
      <c r="AA69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92" s="21" cm="1">
        <f t="array" ref="AB69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5106</v>
      </c>
      <c r="AC69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92" s="21" cm="1">
        <f t="array" ref="AD69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5106</v>
      </c>
      <c r="AE69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92" s="21" cm="1">
        <f t="array" ref="AF69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5106</v>
      </c>
      <c r="AG69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92" s="21" cm="1">
        <f t="array" ref="AH69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5106</v>
      </c>
      <c r="AI69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92" s="21" cm="1">
        <f t="array" ref="AJ69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5106</v>
      </c>
      <c r="AK69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92" s="21" cm="1">
        <f t="array" ref="AL69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5106</v>
      </c>
      <c r="AM69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92" s="21" cm="1">
        <f t="array" ref="AN69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5106</v>
      </c>
      <c r="AO69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92" s="21" cm="1">
        <f t="array" ref="AP69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5106</v>
      </c>
      <c r="AQ69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92" s="21" cm="1">
        <f t="array" ref="AR69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5106</v>
      </c>
      <c r="AS69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92" s="21" cm="1">
        <f t="array" ref="AT69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5106</v>
      </c>
      <c r="AU69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92" s="21" cm="1">
        <f t="array" ref="AV69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5106</v>
      </c>
      <c r="AW69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92" s="41">
        <f>SUMIFS(Tabelle132[[#This Row],[FTE 01]:[SAL 12]],Tabelle132[[#Headers],[FTE 01]:[SAL 12]],"*" &amp; "SAL" &amp;"*")</f>
        <v>61272</v>
      </c>
    </row>
    <row r="693" spans="1:50" ht="20.100000000000001" customHeight="1" x14ac:dyDescent="0.25">
      <c r="A693" s="61" t="s">
        <v>706</v>
      </c>
      <c r="B693" s="113" t="s">
        <v>1093</v>
      </c>
      <c r="C693" s="62" t="s">
        <v>53</v>
      </c>
      <c r="D693" s="107" t="s">
        <v>1222</v>
      </c>
      <c r="E693" s="108" t="s">
        <v>1222</v>
      </c>
      <c r="F693" s="63">
        <v>1024</v>
      </c>
      <c r="G693" s="111" t="str">
        <f>VLOOKUP(Tabelle132[[#This Row],[CC
(FIBU)]],INDEX!D:E,2,FALSE)</f>
        <v>Abteilung 7</v>
      </c>
      <c r="H693" s="117" t="s">
        <v>1348</v>
      </c>
      <c r="I693" s="64" t="s">
        <v>545</v>
      </c>
      <c r="J693" s="72">
        <v>43160</v>
      </c>
      <c r="K693" s="72">
        <v>44439</v>
      </c>
      <c r="L693" s="73"/>
      <c r="M693" s="77">
        <v>2452</v>
      </c>
      <c r="N693" s="104" t="s">
        <v>1848</v>
      </c>
      <c r="O693" s="78">
        <v>43160</v>
      </c>
      <c r="P693" s="80">
        <v>44439</v>
      </c>
      <c r="Q693" s="62" t="s">
        <v>55</v>
      </c>
      <c r="R693" s="5" t="str">
        <f ca="1">IF(Tabelle132[[#This Row],[STOPPED
ON]]&lt;&gt;"","STOPPED",IF(AND(Tabelle132[[#This Row],[ACT. VALID
TILL]]&lt;TODAY(),Tabelle132[[#This Row],[ACT. VALID
TILL]]&lt;&gt;""),"INACTIVE",IF(Tabelle132[[#This Row],[Employee]]="NN","RECRUITE",IF(Tabelle132[[#This Row],[ACT. VALID
FROM]]&gt;TODAY(),"INACTIVE","ACTIVE"))))</f>
        <v>ACTIVE</v>
      </c>
      <c r="S693" s="85"/>
      <c r="T693" s="85"/>
      <c r="U693" s="11">
        <f>COUNTIFS(Tabelle2[Function-
No.],Tabelle132[[#This Row],[FUNC.-NO]],Tabelle2[Pers-
No.],Tabelle132[[#This Row],[P-No.]])</f>
        <v>0</v>
      </c>
      <c r="V693" s="89">
        <v>39</v>
      </c>
      <c r="W693" s="11">
        <f>IF(Tabelle132[[#This Row],[WAZ2]]&gt;39,1,Tabelle132[[#This Row],[WAZ2]]/39)/IF(Tabelle132[[#This Row],[SPLIT]]="YES",2,1)</f>
        <v>0.5</v>
      </c>
      <c r="X693" s="93">
        <v>5754</v>
      </c>
      <c r="Y69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693" s="21" cm="1">
        <f t="array" ref="Z69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2877</v>
      </c>
      <c r="AA69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693" s="21" cm="1">
        <f t="array" ref="AB69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2877</v>
      </c>
      <c r="AC69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693" s="21" cm="1">
        <f t="array" ref="AD69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2877</v>
      </c>
      <c r="AE69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693" s="21" cm="1">
        <f t="array" ref="AF69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2877</v>
      </c>
      <c r="AG69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693" s="21" cm="1">
        <f t="array" ref="AH69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2877</v>
      </c>
      <c r="AI69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693" s="21" cm="1">
        <f t="array" ref="AJ69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69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693" s="21" cm="1">
        <f t="array" ref="AL69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69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693" s="21" cm="1">
        <f t="array" ref="AN69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69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693" s="21" cm="1">
        <f t="array" ref="AP69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69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693" s="21" cm="1">
        <f t="array" ref="AR69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69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693" s="21" cm="1">
        <f t="array" ref="AT69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69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693" s="21" cm="1">
        <f t="array" ref="AV69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69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93" s="41">
        <f>SUMIFS(Tabelle132[[#This Row],[FTE 01]:[SAL 12]],Tabelle132[[#Headers],[FTE 01]:[SAL 12]],"*" &amp; "SAL" &amp;"*")</f>
        <v>14385</v>
      </c>
    </row>
    <row r="694" spans="1:50" ht="20.100000000000001" customHeight="1" x14ac:dyDescent="0.25">
      <c r="A694" s="61" t="s">
        <v>706</v>
      </c>
      <c r="B694" s="113" t="s">
        <v>1093</v>
      </c>
      <c r="C694" s="62" t="s">
        <v>53</v>
      </c>
      <c r="D694" s="107" t="s">
        <v>1222</v>
      </c>
      <c r="E694" s="108" t="s">
        <v>1222</v>
      </c>
      <c r="F694" s="63">
        <v>1024</v>
      </c>
      <c r="G694" s="111" t="str">
        <f>VLOOKUP(Tabelle132[[#This Row],[CC
(FIBU)]],INDEX!D:E,2,FALSE)</f>
        <v>Abteilung 7</v>
      </c>
      <c r="H694" s="117" t="s">
        <v>1348</v>
      </c>
      <c r="I694" s="64" t="s">
        <v>54</v>
      </c>
      <c r="J694" s="72">
        <v>44440</v>
      </c>
      <c r="K694" s="72"/>
      <c r="L694" s="73"/>
      <c r="M694" s="77" t="s">
        <v>239</v>
      </c>
      <c r="N694" s="104" t="s">
        <v>240</v>
      </c>
      <c r="O694" s="78"/>
      <c r="P694" s="80"/>
      <c r="Q694" s="62" t="s">
        <v>55</v>
      </c>
      <c r="R694" s="5" t="str">
        <f ca="1">IF(Tabelle132[[#This Row],[STOPPED
ON]]&lt;&gt;"","STOPPED",IF(AND(Tabelle132[[#This Row],[ACT. VALID
TILL]]&lt;TODAY(),Tabelle132[[#This Row],[ACT. VALID
TILL]]&lt;&gt;""),"INACTIVE",IF(Tabelle132[[#This Row],[Employee]]="NN","RECRUITE",IF(Tabelle132[[#This Row],[ACT. VALID
FROM]]&gt;TODAY(),"INACTIVE","ACTIVE"))))</f>
        <v>RECRUITE</v>
      </c>
      <c r="S694" s="85"/>
      <c r="T694" s="85"/>
      <c r="U694" s="11">
        <f>COUNTIFS(Tabelle2[Function-
No.],Tabelle132[[#This Row],[FUNC.-NO]],Tabelle2[Pers-
No.],Tabelle132[[#This Row],[P-No.]])</f>
        <v>0</v>
      </c>
      <c r="V694" s="89">
        <v>39</v>
      </c>
      <c r="W694" s="11">
        <f>IF(Tabelle132[[#This Row],[WAZ2]]&gt;39,1,Tabelle132[[#This Row],[WAZ2]]/39)/IF(Tabelle132[[#This Row],[SPLIT]]="YES",2,1)</f>
        <v>1</v>
      </c>
      <c r="X694" s="93">
        <v>5757</v>
      </c>
      <c r="Y69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694" s="21" cm="1">
        <f t="array" ref="Z69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9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694" s="21" cm="1">
        <f t="array" ref="AB69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69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694" s="21" cm="1">
        <f t="array" ref="AD69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69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694" s="21" cm="1">
        <f t="array" ref="AF69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69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694" s="21" cm="1">
        <f t="array" ref="AH69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69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94" s="21" cm="1">
        <f t="array" ref="AJ69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5757</v>
      </c>
      <c r="AK69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94" s="21" cm="1">
        <f t="array" ref="AL69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5757</v>
      </c>
      <c r="AM69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94" s="21" cm="1">
        <f t="array" ref="AN69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5757</v>
      </c>
      <c r="AO69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94" s="21" cm="1">
        <f t="array" ref="AP69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5757</v>
      </c>
      <c r="AQ69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94" s="21" cm="1">
        <f t="array" ref="AR69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5757</v>
      </c>
      <c r="AS69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94" s="21" cm="1">
        <f t="array" ref="AT69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5757</v>
      </c>
      <c r="AU69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94" s="21" cm="1">
        <f t="array" ref="AV69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5757</v>
      </c>
      <c r="AW69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94" s="41">
        <f>SUMIFS(Tabelle132[[#This Row],[FTE 01]:[SAL 12]],Tabelle132[[#Headers],[FTE 01]:[SAL 12]],"*" &amp; "SAL" &amp;"*")</f>
        <v>40299</v>
      </c>
    </row>
    <row r="695" spans="1:50" ht="20.100000000000001" customHeight="1" x14ac:dyDescent="0.25">
      <c r="A695" s="61" t="s">
        <v>711</v>
      </c>
      <c r="B695" s="113" t="s">
        <v>1189</v>
      </c>
      <c r="C695" s="62" t="s">
        <v>53</v>
      </c>
      <c r="D695" s="107" t="s">
        <v>1222</v>
      </c>
      <c r="E695" s="108" t="s">
        <v>1222</v>
      </c>
      <c r="F695" s="63">
        <v>1025</v>
      </c>
      <c r="G695" s="111" t="str">
        <f>VLOOKUP(Tabelle132[[#This Row],[CC
(FIBU)]],INDEX!D:E,2,FALSE)</f>
        <v>Abteilung 46</v>
      </c>
      <c r="H695" s="117" t="s">
        <v>1338</v>
      </c>
      <c r="I695" s="64" t="s">
        <v>54</v>
      </c>
      <c r="J695" s="72">
        <v>40802</v>
      </c>
      <c r="K695" s="72"/>
      <c r="L695" s="73"/>
      <c r="M695" s="77">
        <v>2189</v>
      </c>
      <c r="N695" s="104" t="s">
        <v>1585</v>
      </c>
      <c r="O695" s="78">
        <v>40802</v>
      </c>
      <c r="P695" s="80"/>
      <c r="Q695" s="62" t="s">
        <v>55</v>
      </c>
      <c r="R695" s="5" t="str">
        <f ca="1">IF(Tabelle132[[#This Row],[STOPPED
ON]]&lt;&gt;"","STOPPED",IF(AND(Tabelle132[[#This Row],[ACT. VALID
TILL]]&lt;TODAY(),Tabelle132[[#This Row],[ACT. VALID
TILL]]&lt;&gt;""),"INACTIVE",IF(Tabelle132[[#This Row],[Employee]]="NN","RECRUITE",IF(Tabelle132[[#This Row],[ACT. VALID
FROM]]&gt;TODAY(),"INACTIVE","ACTIVE"))))</f>
        <v>ACTIVE</v>
      </c>
      <c r="S695" s="85"/>
      <c r="T695" s="85"/>
      <c r="U695" s="11">
        <f>COUNTIFS(Tabelle2[Function-
No.],Tabelle132[[#This Row],[FUNC.-NO]],Tabelle2[Pers-
No.],Tabelle132[[#This Row],[P-No.]])</f>
        <v>0</v>
      </c>
      <c r="V695" s="89">
        <v>39</v>
      </c>
      <c r="W695" s="11">
        <f>IF(Tabelle132[[#This Row],[WAZ2]]&gt;39,1,Tabelle132[[#This Row],[WAZ2]]/39)/IF(Tabelle132[[#This Row],[SPLIT]]="YES",2,1)</f>
        <v>1</v>
      </c>
      <c r="X695" s="93">
        <v>5478</v>
      </c>
      <c r="Y69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95" s="21" cm="1">
        <f t="array" ref="Z69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5478</v>
      </c>
      <c r="AA69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95" s="21" cm="1">
        <f t="array" ref="AB69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5478</v>
      </c>
      <c r="AC69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95" s="21" cm="1">
        <f t="array" ref="AD69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5478</v>
      </c>
      <c r="AE69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95" s="21" cm="1">
        <f t="array" ref="AF69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5478</v>
      </c>
      <c r="AG69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95" s="21" cm="1">
        <f t="array" ref="AH69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5478</v>
      </c>
      <c r="AI69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95" s="21" cm="1">
        <f t="array" ref="AJ69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5478</v>
      </c>
      <c r="AK69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95" s="21" cm="1">
        <f t="array" ref="AL69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5478</v>
      </c>
      <c r="AM69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95" s="21" cm="1">
        <f t="array" ref="AN69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5478</v>
      </c>
      <c r="AO69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95" s="21" cm="1">
        <f t="array" ref="AP69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5478</v>
      </c>
      <c r="AQ69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95" s="21" cm="1">
        <f t="array" ref="AR69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5478</v>
      </c>
      <c r="AS69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95" s="21" cm="1">
        <f t="array" ref="AT69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5478</v>
      </c>
      <c r="AU69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95" s="21" cm="1">
        <f t="array" ref="AV69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5478</v>
      </c>
      <c r="AW69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95" s="41">
        <f>SUMIFS(Tabelle132[[#This Row],[FTE 01]:[SAL 12]],Tabelle132[[#Headers],[FTE 01]:[SAL 12]],"*" &amp; "SAL" &amp;"*")</f>
        <v>65736</v>
      </c>
    </row>
    <row r="696" spans="1:50" ht="20.100000000000001" customHeight="1" x14ac:dyDescent="0.25">
      <c r="A696" s="61" t="s">
        <v>707</v>
      </c>
      <c r="B696" s="113" t="s">
        <v>921</v>
      </c>
      <c r="C696" s="62" t="s">
        <v>53</v>
      </c>
      <c r="D696" s="107" t="s">
        <v>1222</v>
      </c>
      <c r="E696" s="108" t="s">
        <v>1222</v>
      </c>
      <c r="F696" s="63">
        <v>1025</v>
      </c>
      <c r="G696" s="111" t="str">
        <f>VLOOKUP(Tabelle132[[#This Row],[CC
(FIBU)]],INDEX!D:E,2,FALSE)</f>
        <v>Abteilung 46</v>
      </c>
      <c r="H696" s="117" t="s">
        <v>1338</v>
      </c>
      <c r="I696" s="64" t="s">
        <v>54</v>
      </c>
      <c r="J696" s="72">
        <v>42278</v>
      </c>
      <c r="K696" s="72">
        <v>44439</v>
      </c>
      <c r="L696" s="73"/>
      <c r="M696" s="77">
        <v>2323</v>
      </c>
      <c r="N696" s="104" t="s">
        <v>1719</v>
      </c>
      <c r="O696" s="78">
        <v>42278</v>
      </c>
      <c r="P696" s="80">
        <v>44439</v>
      </c>
      <c r="Q696" s="62" t="s">
        <v>55</v>
      </c>
      <c r="R696" s="5" t="str">
        <f ca="1">IF(Tabelle132[[#This Row],[STOPPED
ON]]&lt;&gt;"","STOPPED",IF(AND(Tabelle132[[#This Row],[ACT. VALID
TILL]]&lt;TODAY(),Tabelle132[[#This Row],[ACT. VALID
TILL]]&lt;&gt;""),"INACTIVE",IF(Tabelle132[[#This Row],[Employee]]="NN","RECRUITE",IF(Tabelle132[[#This Row],[ACT. VALID
FROM]]&gt;TODAY(),"INACTIVE","ACTIVE"))))</f>
        <v>ACTIVE</v>
      </c>
      <c r="S696" s="85"/>
      <c r="T696" s="85"/>
      <c r="U696" s="11">
        <f>COUNTIFS(Tabelle2[Function-
No.],Tabelle132[[#This Row],[FUNC.-NO]],Tabelle2[Pers-
No.],Tabelle132[[#This Row],[P-No.]])</f>
        <v>0</v>
      </c>
      <c r="V696" s="89">
        <v>39</v>
      </c>
      <c r="W696" s="11">
        <f>IF(Tabelle132[[#This Row],[WAZ2]]&gt;39,1,Tabelle132[[#This Row],[WAZ2]]/39)/IF(Tabelle132[[#This Row],[SPLIT]]="YES",2,1)</f>
        <v>1</v>
      </c>
      <c r="X696" s="93">
        <v>5351</v>
      </c>
      <c r="Y69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96" s="21" cm="1">
        <f t="array" ref="Z69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5351</v>
      </c>
      <c r="AA69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96" s="21" cm="1">
        <f t="array" ref="AB69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5351</v>
      </c>
      <c r="AC69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96" s="21" cm="1">
        <f t="array" ref="AD69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5351</v>
      </c>
      <c r="AE69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96" s="21" cm="1">
        <f t="array" ref="AF69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5351</v>
      </c>
      <c r="AG69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96" s="21" cm="1">
        <f t="array" ref="AH69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5351</v>
      </c>
      <c r="AI69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696" s="21" cm="1">
        <f t="array" ref="AJ69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69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696" s="21" cm="1">
        <f t="array" ref="AL69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69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696" s="21" cm="1">
        <f t="array" ref="AN69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69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696" s="21" cm="1">
        <f t="array" ref="AP69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69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696" s="21" cm="1">
        <f t="array" ref="AR69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69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696" s="21" cm="1">
        <f t="array" ref="AT69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69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696" s="21" cm="1">
        <f t="array" ref="AV69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69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96" s="41">
        <f>SUMIFS(Tabelle132[[#This Row],[FTE 01]:[SAL 12]],Tabelle132[[#Headers],[FTE 01]:[SAL 12]],"*" &amp; "SAL" &amp;"*")</f>
        <v>26755</v>
      </c>
    </row>
    <row r="697" spans="1:50" ht="20.100000000000001" customHeight="1" x14ac:dyDescent="0.25">
      <c r="A697" s="61" t="s">
        <v>710</v>
      </c>
      <c r="B697" s="113" t="s">
        <v>1135</v>
      </c>
      <c r="C697" s="62" t="s">
        <v>53</v>
      </c>
      <c r="D697" s="107" t="s">
        <v>1222</v>
      </c>
      <c r="E697" s="108" t="s">
        <v>1222</v>
      </c>
      <c r="F697" s="63">
        <v>1025</v>
      </c>
      <c r="G697" s="111" t="str">
        <f>VLOOKUP(Tabelle132[[#This Row],[CC
(FIBU)]],INDEX!D:E,2,FALSE)</f>
        <v>Abteilung 46</v>
      </c>
      <c r="H697" s="117" t="s">
        <v>1338</v>
      </c>
      <c r="I697" s="64" t="s">
        <v>54</v>
      </c>
      <c r="J697" s="72">
        <v>42614</v>
      </c>
      <c r="K697" s="72"/>
      <c r="L697" s="73"/>
      <c r="M697" s="77">
        <v>2366</v>
      </c>
      <c r="N697" s="104" t="s">
        <v>1762</v>
      </c>
      <c r="O697" s="78">
        <v>42614</v>
      </c>
      <c r="P697" s="80"/>
      <c r="Q697" s="62" t="s">
        <v>55</v>
      </c>
      <c r="R697" s="5" t="str">
        <f ca="1">IF(Tabelle132[[#This Row],[STOPPED
ON]]&lt;&gt;"","STOPPED",IF(AND(Tabelle132[[#This Row],[ACT. VALID
TILL]]&lt;TODAY(),Tabelle132[[#This Row],[ACT. VALID
TILL]]&lt;&gt;""),"INACTIVE",IF(Tabelle132[[#This Row],[Employee]]="NN","RECRUITE",IF(Tabelle132[[#This Row],[ACT. VALID
FROM]]&gt;TODAY(),"INACTIVE","ACTIVE"))))</f>
        <v>ACTIVE</v>
      </c>
      <c r="S697" s="85"/>
      <c r="T697" s="85"/>
      <c r="U697" s="11">
        <f>COUNTIFS(Tabelle2[Function-
No.],Tabelle132[[#This Row],[FUNC.-NO]],Tabelle2[Pers-
No.],Tabelle132[[#This Row],[P-No.]])</f>
        <v>0</v>
      </c>
      <c r="V697" s="89">
        <v>39</v>
      </c>
      <c r="W697" s="11">
        <f>IF(Tabelle132[[#This Row],[WAZ2]]&gt;39,1,Tabelle132[[#This Row],[WAZ2]]/39)/IF(Tabelle132[[#This Row],[SPLIT]]="YES",2,1)</f>
        <v>1</v>
      </c>
      <c r="X697" s="93">
        <v>5232</v>
      </c>
      <c r="Y69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97" s="21" cm="1">
        <f t="array" ref="Z69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5232</v>
      </c>
      <c r="AA69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97" s="21" cm="1">
        <f t="array" ref="AB69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5232</v>
      </c>
      <c r="AC69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97" s="21" cm="1">
        <f t="array" ref="AD69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5232</v>
      </c>
      <c r="AE69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97" s="21" cm="1">
        <f t="array" ref="AF69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5232</v>
      </c>
      <c r="AG69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97" s="21" cm="1">
        <f t="array" ref="AH69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5232</v>
      </c>
      <c r="AI69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97" s="21" cm="1">
        <f t="array" ref="AJ69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5232</v>
      </c>
      <c r="AK69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97" s="21" cm="1">
        <f t="array" ref="AL69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5232</v>
      </c>
      <c r="AM69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97" s="21" cm="1">
        <f t="array" ref="AN69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5232</v>
      </c>
      <c r="AO69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97" s="21" cm="1">
        <f t="array" ref="AP69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5232</v>
      </c>
      <c r="AQ69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97" s="21" cm="1">
        <f t="array" ref="AR69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5232</v>
      </c>
      <c r="AS69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97" s="21" cm="1">
        <f t="array" ref="AT69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5232</v>
      </c>
      <c r="AU69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97" s="21" cm="1">
        <f t="array" ref="AV69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5232</v>
      </c>
      <c r="AW69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97" s="41">
        <f>SUMIFS(Tabelle132[[#This Row],[FTE 01]:[SAL 12]],Tabelle132[[#Headers],[FTE 01]:[SAL 12]],"*" &amp; "SAL" &amp;"*")</f>
        <v>62784</v>
      </c>
    </row>
    <row r="698" spans="1:50" ht="20.100000000000001" customHeight="1" x14ac:dyDescent="0.25">
      <c r="A698" s="61" t="s">
        <v>709</v>
      </c>
      <c r="B698" s="113" t="s">
        <v>1132</v>
      </c>
      <c r="C698" s="62" t="s">
        <v>53</v>
      </c>
      <c r="D698" s="107" t="s">
        <v>1222</v>
      </c>
      <c r="E698" s="108" t="s">
        <v>1222</v>
      </c>
      <c r="F698" s="63">
        <v>1025</v>
      </c>
      <c r="G698" s="111" t="str">
        <f>VLOOKUP(Tabelle132[[#This Row],[CC
(FIBU)]],INDEX!D:E,2,FALSE)</f>
        <v>Abteilung 46</v>
      </c>
      <c r="H698" s="117" t="s">
        <v>1338</v>
      </c>
      <c r="I698" s="64" t="s">
        <v>54</v>
      </c>
      <c r="J698" s="72">
        <v>43497</v>
      </c>
      <c r="K698" s="72"/>
      <c r="L698" s="73"/>
      <c r="M698" s="77">
        <v>2561</v>
      </c>
      <c r="N698" s="104" t="s">
        <v>1957</v>
      </c>
      <c r="O698" s="78">
        <v>43497</v>
      </c>
      <c r="P698" s="80"/>
      <c r="Q698" s="62" t="s">
        <v>55</v>
      </c>
      <c r="R698" s="5" t="str">
        <f ca="1">IF(Tabelle132[[#This Row],[STOPPED
ON]]&lt;&gt;"","STOPPED",IF(AND(Tabelle132[[#This Row],[ACT. VALID
TILL]]&lt;TODAY(),Tabelle132[[#This Row],[ACT. VALID
TILL]]&lt;&gt;""),"INACTIVE",IF(Tabelle132[[#This Row],[Employee]]="NN","RECRUITE",IF(Tabelle132[[#This Row],[ACT. VALID
FROM]]&gt;TODAY(),"INACTIVE","ACTIVE"))))</f>
        <v>ACTIVE</v>
      </c>
      <c r="S698" s="85"/>
      <c r="T698" s="85"/>
      <c r="U698" s="11">
        <f>COUNTIFS(Tabelle2[Function-
No.],Tabelle132[[#This Row],[FUNC.-NO]],Tabelle2[Pers-
No.],Tabelle132[[#This Row],[P-No.]])</f>
        <v>0</v>
      </c>
      <c r="V698" s="89">
        <v>39</v>
      </c>
      <c r="W698" s="11">
        <f>IF(Tabelle132[[#This Row],[WAZ2]]&gt;39,1,Tabelle132[[#This Row],[WAZ2]]/39)/IF(Tabelle132[[#This Row],[SPLIT]]="YES",2,1)</f>
        <v>1</v>
      </c>
      <c r="X698" s="93">
        <v>5374</v>
      </c>
      <c r="Y69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98" s="21" cm="1">
        <f t="array" ref="Z69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5374</v>
      </c>
      <c r="AA69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98" s="21" cm="1">
        <f t="array" ref="AB69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5374</v>
      </c>
      <c r="AC69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98" s="21" cm="1">
        <f t="array" ref="AD69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5374</v>
      </c>
      <c r="AE69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98" s="21" cm="1">
        <f t="array" ref="AF69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5374</v>
      </c>
      <c r="AG69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98" s="21" cm="1">
        <f t="array" ref="AH69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5374</v>
      </c>
      <c r="AI69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98" s="21" cm="1">
        <f t="array" ref="AJ69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5374</v>
      </c>
      <c r="AK69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98" s="21" cm="1">
        <f t="array" ref="AL69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5374</v>
      </c>
      <c r="AM69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98" s="21" cm="1">
        <f t="array" ref="AN69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5374</v>
      </c>
      <c r="AO69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98" s="21" cm="1">
        <f t="array" ref="AP69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5374</v>
      </c>
      <c r="AQ69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98" s="21" cm="1">
        <f t="array" ref="AR69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5374</v>
      </c>
      <c r="AS69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98" s="21" cm="1">
        <f t="array" ref="AT69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5374</v>
      </c>
      <c r="AU69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98" s="21" cm="1">
        <f t="array" ref="AV69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5374</v>
      </c>
      <c r="AW69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98" s="41">
        <f>SUMIFS(Tabelle132[[#This Row],[FTE 01]:[SAL 12]],Tabelle132[[#Headers],[FTE 01]:[SAL 12]],"*" &amp; "SAL" &amp;"*")</f>
        <v>64488</v>
      </c>
    </row>
    <row r="699" spans="1:50" ht="20.100000000000001" customHeight="1" x14ac:dyDescent="0.25">
      <c r="A699" s="61" t="s">
        <v>708</v>
      </c>
      <c r="B699" s="113" t="s">
        <v>962</v>
      </c>
      <c r="C699" s="62" t="s">
        <v>53</v>
      </c>
      <c r="D699" s="107" t="s">
        <v>1222</v>
      </c>
      <c r="E699" s="108" t="s">
        <v>1222</v>
      </c>
      <c r="F699" s="63">
        <v>1025</v>
      </c>
      <c r="G699" s="111" t="str">
        <f>VLOOKUP(Tabelle132[[#This Row],[CC
(FIBU)]],INDEX!D:E,2,FALSE)</f>
        <v>Abteilung 46</v>
      </c>
      <c r="H699" s="117" t="s">
        <v>1348</v>
      </c>
      <c r="I699" s="64" t="s">
        <v>54</v>
      </c>
      <c r="J699" s="72">
        <v>43770</v>
      </c>
      <c r="K699" s="72">
        <v>44377</v>
      </c>
      <c r="L699" s="73"/>
      <c r="M699" s="77">
        <v>2629</v>
      </c>
      <c r="N699" s="104" t="s">
        <v>2025</v>
      </c>
      <c r="O699" s="78">
        <v>43770</v>
      </c>
      <c r="P699" s="80">
        <v>44377</v>
      </c>
      <c r="Q699" s="62" t="s">
        <v>55</v>
      </c>
      <c r="R699" s="5" t="str">
        <f ca="1">IF(Tabelle132[[#This Row],[STOPPED
ON]]&lt;&gt;"","STOPPED",IF(AND(Tabelle132[[#This Row],[ACT. VALID
TILL]]&lt;TODAY(),Tabelle132[[#This Row],[ACT. VALID
TILL]]&lt;&gt;""),"INACTIVE",IF(Tabelle132[[#This Row],[Employee]]="NN","RECRUITE",IF(Tabelle132[[#This Row],[ACT. VALID
FROM]]&gt;TODAY(),"INACTIVE","ACTIVE"))))</f>
        <v>INACTIVE</v>
      </c>
      <c r="S699" s="85"/>
      <c r="T699" s="85"/>
      <c r="U699" s="11">
        <f>COUNTIFS(Tabelle2[Function-
No.],Tabelle132[[#This Row],[FUNC.-NO]],Tabelle2[Pers-
No.],Tabelle132[[#This Row],[P-No.]])</f>
        <v>0</v>
      </c>
      <c r="V699" s="89">
        <v>39</v>
      </c>
      <c r="W699" s="11">
        <f>IF(Tabelle132[[#This Row],[WAZ2]]&gt;39,1,Tabelle132[[#This Row],[WAZ2]]/39)/IF(Tabelle132[[#This Row],[SPLIT]]="YES",2,1)</f>
        <v>1</v>
      </c>
      <c r="X699" s="93">
        <v>5676</v>
      </c>
      <c r="Y69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99" s="21" cm="1">
        <f t="array" ref="Z69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5676</v>
      </c>
      <c r="AA69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99" s="21" cm="1">
        <f t="array" ref="AB69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5676</v>
      </c>
      <c r="AC69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99" s="21" cm="1">
        <f t="array" ref="AD69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5676</v>
      </c>
      <c r="AE69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699" s="21" cm="1">
        <f t="array" ref="AF69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69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699" s="21" cm="1">
        <f t="array" ref="AH69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69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699" s="21" cm="1">
        <f t="array" ref="AJ69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69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699" s="21" cm="1">
        <f t="array" ref="AL69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69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699" s="21" cm="1">
        <f t="array" ref="AN69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69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699" s="21" cm="1">
        <f t="array" ref="AP69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69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699" s="21" cm="1">
        <f t="array" ref="AR69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69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699" s="21" cm="1">
        <f t="array" ref="AT69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69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699" s="21" cm="1">
        <f t="array" ref="AV69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69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99" s="41">
        <f>SUMIFS(Tabelle132[[#This Row],[FTE 01]:[SAL 12]],Tabelle132[[#Headers],[FTE 01]:[SAL 12]],"*" &amp; "SAL" &amp;"*")</f>
        <v>17028</v>
      </c>
    </row>
    <row r="700" spans="1:50" ht="20.100000000000001" customHeight="1" x14ac:dyDescent="0.25">
      <c r="A700" s="61" t="s">
        <v>708</v>
      </c>
      <c r="B700" s="113" t="s">
        <v>962</v>
      </c>
      <c r="C700" s="62" t="s">
        <v>53</v>
      </c>
      <c r="D700" s="107" t="s">
        <v>1222</v>
      </c>
      <c r="E700" s="108" t="s">
        <v>1222</v>
      </c>
      <c r="F700" s="63">
        <v>1025</v>
      </c>
      <c r="G700" s="111" t="str">
        <f>VLOOKUP(Tabelle132[[#This Row],[CC
(FIBU)]],INDEX!D:E,2,FALSE)</f>
        <v>Abteilung 46</v>
      </c>
      <c r="H700" s="117" t="s">
        <v>1348</v>
      </c>
      <c r="I700" s="64" t="s">
        <v>54</v>
      </c>
      <c r="J700" s="72">
        <v>44197</v>
      </c>
      <c r="K700" s="72"/>
      <c r="L700" s="73"/>
      <c r="M700" s="77">
        <v>2693</v>
      </c>
      <c r="N700" s="104" t="s">
        <v>2089</v>
      </c>
      <c r="O700" s="78">
        <v>44197</v>
      </c>
      <c r="P700" s="80"/>
      <c r="Q700" s="62" t="s">
        <v>55</v>
      </c>
      <c r="R700" s="5" t="str">
        <f ca="1">IF(Tabelle132[[#This Row],[STOPPED
ON]]&lt;&gt;"","STOPPED",IF(AND(Tabelle132[[#This Row],[ACT. VALID
TILL]]&lt;TODAY(),Tabelle132[[#This Row],[ACT. VALID
TILL]]&lt;&gt;""),"INACTIVE",IF(Tabelle132[[#This Row],[Employee]]="NN","RECRUITE",IF(Tabelle132[[#This Row],[ACT. VALID
FROM]]&gt;TODAY(),"INACTIVE","ACTIVE"))))</f>
        <v>ACTIVE</v>
      </c>
      <c r="S700" s="85"/>
      <c r="T700" s="85"/>
      <c r="U700" s="11">
        <f>COUNTIFS(Tabelle2[Function-
No.],Tabelle132[[#This Row],[FUNC.-NO]],Tabelle2[Pers-
No.],Tabelle132[[#This Row],[P-No.]])</f>
        <v>0</v>
      </c>
      <c r="V700" s="89">
        <v>39</v>
      </c>
      <c r="W700" s="11">
        <f>IF(Tabelle132[[#This Row],[WAZ2]]&gt;39,1,Tabelle132[[#This Row],[WAZ2]]/39)/IF(Tabelle132[[#This Row],[SPLIT]]="YES",2,1)</f>
        <v>1</v>
      </c>
      <c r="X700" s="93">
        <v>5698</v>
      </c>
      <c r="Y70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00" s="21" cm="1">
        <f t="array" ref="Z70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5698</v>
      </c>
      <c r="AA70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00" s="21" cm="1">
        <f t="array" ref="AB70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5698</v>
      </c>
      <c r="AC70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00" s="21" cm="1">
        <f t="array" ref="AD70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5698</v>
      </c>
      <c r="AE70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00" s="21" cm="1">
        <f t="array" ref="AF70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5698</v>
      </c>
      <c r="AG70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00" s="21" cm="1">
        <f t="array" ref="AH70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5698</v>
      </c>
      <c r="AI70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00" s="21" cm="1">
        <f t="array" ref="AJ70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5698</v>
      </c>
      <c r="AK70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00" s="21" cm="1">
        <f t="array" ref="AL70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5698</v>
      </c>
      <c r="AM70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00" s="21" cm="1">
        <f t="array" ref="AN70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5698</v>
      </c>
      <c r="AO70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00" s="21" cm="1">
        <f t="array" ref="AP70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5698</v>
      </c>
      <c r="AQ70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00" s="21" cm="1">
        <f t="array" ref="AR70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5698</v>
      </c>
      <c r="AS70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00" s="21" cm="1">
        <f t="array" ref="AT70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5698</v>
      </c>
      <c r="AU70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00" s="21" cm="1">
        <f t="array" ref="AV70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5698</v>
      </c>
      <c r="AW70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00" s="41">
        <f>SUMIFS(Tabelle132[[#This Row],[FTE 01]:[SAL 12]],Tabelle132[[#Headers],[FTE 01]:[SAL 12]],"*" &amp; "SAL" &amp;"*")</f>
        <v>68376</v>
      </c>
    </row>
    <row r="701" spans="1:50" ht="20.100000000000001" customHeight="1" x14ac:dyDescent="0.25">
      <c r="A701" s="61" t="s">
        <v>712</v>
      </c>
      <c r="B701" s="113" t="s">
        <v>1104</v>
      </c>
      <c r="C701" s="62" t="s">
        <v>53</v>
      </c>
      <c r="D701" s="107" t="s">
        <v>1222</v>
      </c>
      <c r="E701" s="108" t="s">
        <v>1222</v>
      </c>
      <c r="F701" s="63">
        <v>1026</v>
      </c>
      <c r="G701" s="111" t="str">
        <f>VLOOKUP(Tabelle132[[#This Row],[CC
(FIBU)]],INDEX!D:E,2,FALSE)</f>
        <v>Abteilung 43</v>
      </c>
      <c r="H701" s="117" t="s">
        <v>1348</v>
      </c>
      <c r="I701" s="64" t="s">
        <v>54</v>
      </c>
      <c r="J701" s="72">
        <v>42644</v>
      </c>
      <c r="K701" s="72"/>
      <c r="L701" s="73"/>
      <c r="M701" s="77">
        <v>2377</v>
      </c>
      <c r="N701" s="104" t="s">
        <v>1773</v>
      </c>
      <c r="O701" s="78">
        <v>42644</v>
      </c>
      <c r="P701" s="80"/>
      <c r="Q701" s="62" t="s">
        <v>55</v>
      </c>
      <c r="R701" s="5" t="str">
        <f ca="1">IF(Tabelle132[[#This Row],[STOPPED
ON]]&lt;&gt;"","STOPPED",IF(AND(Tabelle132[[#This Row],[ACT. VALID
TILL]]&lt;TODAY(),Tabelle132[[#This Row],[ACT. VALID
TILL]]&lt;&gt;""),"INACTIVE",IF(Tabelle132[[#This Row],[Employee]]="NN","RECRUITE",IF(Tabelle132[[#This Row],[ACT. VALID
FROM]]&gt;TODAY(),"INACTIVE","ACTIVE"))))</f>
        <v>ACTIVE</v>
      </c>
      <c r="S701" s="85"/>
      <c r="T701" s="85"/>
      <c r="U701" s="11">
        <f>COUNTIFS(Tabelle2[Function-
No.],Tabelle132[[#This Row],[FUNC.-NO]],Tabelle2[Pers-
No.],Tabelle132[[#This Row],[P-No.]])</f>
        <v>0</v>
      </c>
      <c r="V701" s="89">
        <v>39</v>
      </c>
      <c r="W701" s="11">
        <f>IF(Tabelle132[[#This Row],[WAZ2]]&gt;39,1,Tabelle132[[#This Row],[WAZ2]]/39)/IF(Tabelle132[[#This Row],[SPLIT]]="YES",2,1)</f>
        <v>1</v>
      </c>
      <c r="X701" s="93">
        <v>5421</v>
      </c>
      <c r="Y70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01" s="21" cm="1">
        <f t="array" ref="Z70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5421</v>
      </c>
      <c r="AA70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01" s="21" cm="1">
        <f t="array" ref="AB70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5421</v>
      </c>
      <c r="AC70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01" s="21" cm="1">
        <f t="array" ref="AD70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5421</v>
      </c>
      <c r="AE70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01" s="21" cm="1">
        <f t="array" ref="AF70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5421</v>
      </c>
      <c r="AG70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01" s="21" cm="1">
        <f t="array" ref="AH70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5421</v>
      </c>
      <c r="AI70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01" s="21" cm="1">
        <f t="array" ref="AJ70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5421</v>
      </c>
      <c r="AK70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01" s="21" cm="1">
        <f t="array" ref="AL70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5421</v>
      </c>
      <c r="AM70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01" s="21" cm="1">
        <f t="array" ref="AN70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5421</v>
      </c>
      <c r="AO70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01" s="21" cm="1">
        <f t="array" ref="AP70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5421</v>
      </c>
      <c r="AQ70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01" s="21" cm="1">
        <f t="array" ref="AR70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5421</v>
      </c>
      <c r="AS70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01" s="21" cm="1">
        <f t="array" ref="AT70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5421</v>
      </c>
      <c r="AU70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01" s="21" cm="1">
        <f t="array" ref="AV70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5421</v>
      </c>
      <c r="AW70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01" s="41">
        <f>SUMIFS(Tabelle132[[#This Row],[FTE 01]:[SAL 12]],Tabelle132[[#Headers],[FTE 01]:[SAL 12]],"*" &amp; "SAL" &amp;"*")</f>
        <v>65052</v>
      </c>
    </row>
    <row r="702" spans="1:50" ht="20.100000000000001" customHeight="1" x14ac:dyDescent="0.25">
      <c r="A702" s="61" t="s">
        <v>713</v>
      </c>
      <c r="B702" s="113" t="s">
        <v>1104</v>
      </c>
      <c r="C702" s="62" t="s">
        <v>53</v>
      </c>
      <c r="D702" s="107" t="s">
        <v>1222</v>
      </c>
      <c r="E702" s="108" t="s">
        <v>1222</v>
      </c>
      <c r="F702" s="63">
        <v>1026</v>
      </c>
      <c r="G702" s="111" t="str">
        <f>VLOOKUP(Tabelle132[[#This Row],[CC
(FIBU)]],INDEX!D:E,2,FALSE)</f>
        <v>Abteilung 43</v>
      </c>
      <c r="H702" s="117" t="s">
        <v>1348</v>
      </c>
      <c r="I702" s="64" t="s">
        <v>54</v>
      </c>
      <c r="J702" s="72">
        <v>43191</v>
      </c>
      <c r="K702" s="72"/>
      <c r="L702" s="73"/>
      <c r="M702" s="77">
        <v>2461</v>
      </c>
      <c r="N702" s="104" t="s">
        <v>1857</v>
      </c>
      <c r="O702" s="78">
        <v>43191</v>
      </c>
      <c r="P702" s="80"/>
      <c r="Q702" s="62" t="s">
        <v>55</v>
      </c>
      <c r="R702" s="5" t="str">
        <f ca="1">IF(Tabelle132[[#This Row],[STOPPED
ON]]&lt;&gt;"","STOPPED",IF(AND(Tabelle132[[#This Row],[ACT. VALID
TILL]]&lt;TODAY(),Tabelle132[[#This Row],[ACT. VALID
TILL]]&lt;&gt;""),"INACTIVE",IF(Tabelle132[[#This Row],[Employee]]="NN","RECRUITE",IF(Tabelle132[[#This Row],[ACT. VALID
FROM]]&gt;TODAY(),"INACTIVE","ACTIVE"))))</f>
        <v>ACTIVE</v>
      </c>
      <c r="S702" s="85"/>
      <c r="T702" s="85"/>
      <c r="U702" s="11">
        <f>COUNTIFS(Tabelle2[Function-
No.],Tabelle132[[#This Row],[FUNC.-NO]],Tabelle2[Pers-
No.],Tabelle132[[#This Row],[P-No.]])</f>
        <v>2</v>
      </c>
      <c r="V702" s="89">
        <v>39</v>
      </c>
      <c r="W702" s="11">
        <f>IF(Tabelle132[[#This Row],[WAZ2]]&gt;39,1,Tabelle132[[#This Row],[WAZ2]]/39)/IF(Tabelle132[[#This Row],[SPLIT]]="YES",2,1)</f>
        <v>1</v>
      </c>
      <c r="X702" s="93">
        <v>5269</v>
      </c>
      <c r="Y702"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702" s="21" cm="1">
        <f t="array" ref="Z70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702"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702" s="21" cm="1">
        <f t="array" ref="AB70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702"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702" s="21" cm="1">
        <f t="array" ref="AD70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70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02" s="21" cm="1">
        <f t="array" ref="AF70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1359.741935483871</v>
      </c>
      <c r="AG70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02" s="21" cm="1">
        <f t="array" ref="AH70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5269</v>
      </c>
      <c r="AI70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02" s="21" cm="1">
        <f t="array" ref="AJ70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5269</v>
      </c>
      <c r="AK70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02" s="21" cm="1">
        <f t="array" ref="AL70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5269</v>
      </c>
      <c r="AM70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02" s="21" cm="1">
        <f t="array" ref="AN70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5269</v>
      </c>
      <c r="AO70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02" s="21" cm="1">
        <f t="array" ref="AP70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5269</v>
      </c>
      <c r="AQ70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02" s="21" cm="1">
        <f t="array" ref="AR70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5269</v>
      </c>
      <c r="AS70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02" s="21" cm="1">
        <f t="array" ref="AT70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5269</v>
      </c>
      <c r="AU70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02" s="21" cm="1">
        <f t="array" ref="AV70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5269</v>
      </c>
      <c r="AW70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02" s="41">
        <f>SUMIFS(Tabelle132[[#This Row],[FTE 01]:[SAL 12]],Tabelle132[[#Headers],[FTE 01]:[SAL 12]],"*" &amp; "SAL" &amp;"*")</f>
        <v>43511.741935483871</v>
      </c>
    </row>
    <row r="703" spans="1:50" ht="20.100000000000001" customHeight="1" x14ac:dyDescent="0.25">
      <c r="A703" s="61" t="s">
        <v>714</v>
      </c>
      <c r="B703" s="113" t="s">
        <v>1107</v>
      </c>
      <c r="C703" s="62" t="s">
        <v>53</v>
      </c>
      <c r="D703" s="107" t="s">
        <v>1222</v>
      </c>
      <c r="E703" s="108" t="s">
        <v>1222</v>
      </c>
      <c r="F703" s="63">
        <v>1027</v>
      </c>
      <c r="G703" s="111" t="str">
        <f>VLOOKUP(Tabelle132[[#This Row],[CC
(FIBU)]],INDEX!D:E,2,FALSE)</f>
        <v>Abteilung 44</v>
      </c>
      <c r="H703" s="117" t="s">
        <v>1348</v>
      </c>
      <c r="I703" s="64" t="s">
        <v>54</v>
      </c>
      <c r="J703" s="72">
        <v>36982</v>
      </c>
      <c r="K703" s="72"/>
      <c r="L703" s="73"/>
      <c r="M703" s="77">
        <v>2162</v>
      </c>
      <c r="N703" s="104" t="s">
        <v>1558</v>
      </c>
      <c r="O703" s="78">
        <v>36982</v>
      </c>
      <c r="P703" s="80"/>
      <c r="Q703" s="62" t="s">
        <v>55</v>
      </c>
      <c r="R703" s="5" t="str">
        <f ca="1">IF(Tabelle132[[#This Row],[STOPPED
ON]]&lt;&gt;"","STOPPED",IF(AND(Tabelle132[[#This Row],[ACT. VALID
TILL]]&lt;TODAY(),Tabelle132[[#This Row],[ACT. VALID
TILL]]&lt;&gt;""),"INACTIVE",IF(Tabelle132[[#This Row],[Employee]]="NN","RECRUITE",IF(Tabelle132[[#This Row],[ACT. VALID
FROM]]&gt;TODAY(),"INACTIVE","ACTIVE"))))</f>
        <v>ACTIVE</v>
      </c>
      <c r="S703" s="85"/>
      <c r="T703" s="85"/>
      <c r="U703" s="11">
        <f>COUNTIFS(Tabelle2[Function-
No.],Tabelle132[[#This Row],[FUNC.-NO]],Tabelle2[Pers-
No.],Tabelle132[[#This Row],[P-No.]])</f>
        <v>0</v>
      </c>
      <c r="V703" s="89">
        <v>39</v>
      </c>
      <c r="W703" s="11">
        <f>IF(Tabelle132[[#This Row],[WAZ2]]&gt;39,1,Tabelle132[[#This Row],[WAZ2]]/39)/IF(Tabelle132[[#This Row],[SPLIT]]="YES",2,1)</f>
        <v>1</v>
      </c>
      <c r="X703" s="93">
        <v>5721</v>
      </c>
      <c r="Y70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03" s="21" cm="1">
        <f t="array" ref="Z70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5721</v>
      </c>
      <c r="AA70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03" s="21" cm="1">
        <f t="array" ref="AB70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5721</v>
      </c>
      <c r="AC70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03" s="21" cm="1">
        <f t="array" ref="AD70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5721</v>
      </c>
      <c r="AE70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03" s="21" cm="1">
        <f t="array" ref="AF70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5721</v>
      </c>
      <c r="AG70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03" s="21" cm="1">
        <f t="array" ref="AH70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5721</v>
      </c>
      <c r="AI70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03" s="21" cm="1">
        <f t="array" ref="AJ70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5721</v>
      </c>
      <c r="AK70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03" s="21" cm="1">
        <f t="array" ref="AL70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5721</v>
      </c>
      <c r="AM70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03" s="21" cm="1">
        <f t="array" ref="AN70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5721</v>
      </c>
      <c r="AO70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03" s="21" cm="1">
        <f t="array" ref="AP70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5721</v>
      </c>
      <c r="AQ70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03" s="21" cm="1">
        <f t="array" ref="AR70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5721</v>
      </c>
      <c r="AS70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03" s="21" cm="1">
        <f t="array" ref="AT70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5721</v>
      </c>
      <c r="AU70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03" s="21" cm="1">
        <f t="array" ref="AV70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5721</v>
      </c>
      <c r="AW70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03" s="41">
        <f>SUMIFS(Tabelle132[[#This Row],[FTE 01]:[SAL 12]],Tabelle132[[#Headers],[FTE 01]:[SAL 12]],"*" &amp; "SAL" &amp;"*")</f>
        <v>68652</v>
      </c>
    </row>
    <row r="704" spans="1:50" ht="20.100000000000001" customHeight="1" x14ac:dyDescent="0.25">
      <c r="A704" s="61" t="s">
        <v>715</v>
      </c>
      <c r="B704" s="113" t="s">
        <v>1109</v>
      </c>
      <c r="C704" s="62" t="s">
        <v>53</v>
      </c>
      <c r="D704" s="107" t="s">
        <v>1222</v>
      </c>
      <c r="E704" s="108" t="s">
        <v>1222</v>
      </c>
      <c r="F704" s="63">
        <v>1027</v>
      </c>
      <c r="G704" s="111" t="str">
        <f>VLOOKUP(Tabelle132[[#This Row],[CC
(FIBU)]],INDEX!D:E,2,FALSE)</f>
        <v>Abteilung 44</v>
      </c>
      <c r="H704" s="117" t="s">
        <v>1326</v>
      </c>
      <c r="I704" s="64" t="s">
        <v>54</v>
      </c>
      <c r="J704" s="72">
        <v>40725</v>
      </c>
      <c r="K704" s="72"/>
      <c r="L704" s="73"/>
      <c r="M704" s="77">
        <v>2181</v>
      </c>
      <c r="N704" s="104" t="s">
        <v>1577</v>
      </c>
      <c r="O704" s="78">
        <v>40725</v>
      </c>
      <c r="P704" s="80"/>
      <c r="Q704" s="62" t="s">
        <v>55</v>
      </c>
      <c r="R704" s="5" t="str">
        <f ca="1">IF(Tabelle132[[#This Row],[STOPPED
ON]]&lt;&gt;"","STOPPED",IF(AND(Tabelle132[[#This Row],[ACT. VALID
TILL]]&lt;TODAY(),Tabelle132[[#This Row],[ACT. VALID
TILL]]&lt;&gt;""),"INACTIVE",IF(Tabelle132[[#This Row],[Employee]]="NN","RECRUITE",IF(Tabelle132[[#This Row],[ACT. VALID
FROM]]&gt;TODAY(),"INACTIVE","ACTIVE"))))</f>
        <v>ACTIVE</v>
      </c>
      <c r="S704" s="85"/>
      <c r="T704" s="85"/>
      <c r="U704" s="11">
        <f>COUNTIFS(Tabelle2[Function-
No.],Tabelle132[[#This Row],[FUNC.-NO]],Tabelle2[Pers-
No.],Tabelle132[[#This Row],[P-No.]])</f>
        <v>0</v>
      </c>
      <c r="V704" s="89">
        <v>39</v>
      </c>
      <c r="W704" s="11">
        <f>IF(Tabelle132[[#This Row],[WAZ2]]&gt;39,1,Tabelle132[[#This Row],[WAZ2]]/39)/IF(Tabelle132[[#This Row],[SPLIT]]="YES",2,1)</f>
        <v>1</v>
      </c>
      <c r="X704" s="93">
        <v>5156</v>
      </c>
      <c r="Y70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04" s="21" cm="1">
        <f t="array" ref="Z70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5156</v>
      </c>
      <c r="AA70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04" s="21" cm="1">
        <f t="array" ref="AB70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5156</v>
      </c>
      <c r="AC70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04" s="21" cm="1">
        <f t="array" ref="AD70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5156</v>
      </c>
      <c r="AE70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04" s="21" cm="1">
        <f t="array" ref="AF70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5156</v>
      </c>
      <c r="AG70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04" s="21" cm="1">
        <f t="array" ref="AH70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5156</v>
      </c>
      <c r="AI70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04" s="21" cm="1">
        <f t="array" ref="AJ70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5156</v>
      </c>
      <c r="AK70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04" s="21" cm="1">
        <f t="array" ref="AL70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5156</v>
      </c>
      <c r="AM70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04" s="21" cm="1">
        <f t="array" ref="AN70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5156</v>
      </c>
      <c r="AO70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04" s="21" cm="1">
        <f t="array" ref="AP70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5156</v>
      </c>
      <c r="AQ70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04" s="21" cm="1">
        <f t="array" ref="AR70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5156</v>
      </c>
      <c r="AS70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04" s="21" cm="1">
        <f t="array" ref="AT70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5156</v>
      </c>
      <c r="AU70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04" s="21" cm="1">
        <f t="array" ref="AV70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5156</v>
      </c>
      <c r="AW70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04" s="41">
        <f>SUMIFS(Tabelle132[[#This Row],[FTE 01]:[SAL 12]],Tabelle132[[#Headers],[FTE 01]:[SAL 12]],"*" &amp; "SAL" &amp;"*")</f>
        <v>61872</v>
      </c>
    </row>
    <row r="705" spans="1:50" ht="20.100000000000001" customHeight="1" x14ac:dyDescent="0.25">
      <c r="A705" s="61" t="s">
        <v>716</v>
      </c>
      <c r="B705" s="113" t="s">
        <v>1109</v>
      </c>
      <c r="C705" s="62" t="s">
        <v>53</v>
      </c>
      <c r="D705" s="107" t="s">
        <v>1222</v>
      </c>
      <c r="E705" s="108" t="s">
        <v>1222</v>
      </c>
      <c r="F705" s="63">
        <v>1027</v>
      </c>
      <c r="G705" s="111" t="str">
        <f>VLOOKUP(Tabelle132[[#This Row],[CC
(FIBU)]],INDEX!D:E,2,FALSE)</f>
        <v>Abteilung 44</v>
      </c>
      <c r="H705" s="117" t="s">
        <v>1326</v>
      </c>
      <c r="I705" s="64" t="s">
        <v>54</v>
      </c>
      <c r="J705" s="72">
        <v>43510</v>
      </c>
      <c r="K705" s="72"/>
      <c r="L705" s="73"/>
      <c r="M705" s="77">
        <v>2565</v>
      </c>
      <c r="N705" s="104" t="s">
        <v>1961</v>
      </c>
      <c r="O705" s="78">
        <v>43510</v>
      </c>
      <c r="P705" s="80"/>
      <c r="Q705" s="62" t="s">
        <v>55</v>
      </c>
      <c r="R705" s="5" t="str">
        <f ca="1">IF(Tabelle132[[#This Row],[STOPPED
ON]]&lt;&gt;"","STOPPED",IF(AND(Tabelle132[[#This Row],[ACT. VALID
TILL]]&lt;TODAY(),Tabelle132[[#This Row],[ACT. VALID
TILL]]&lt;&gt;""),"INACTIVE",IF(Tabelle132[[#This Row],[Employee]]="NN","RECRUITE",IF(Tabelle132[[#This Row],[ACT. VALID
FROM]]&gt;TODAY(),"INACTIVE","ACTIVE"))))</f>
        <v>ACTIVE</v>
      </c>
      <c r="S705" s="85"/>
      <c r="T705" s="85"/>
      <c r="U705" s="11">
        <f>COUNTIFS(Tabelle2[Function-
No.],Tabelle132[[#This Row],[FUNC.-NO]],Tabelle2[Pers-
No.],Tabelle132[[#This Row],[P-No.]])</f>
        <v>0</v>
      </c>
      <c r="V705" s="89">
        <v>39</v>
      </c>
      <c r="W705" s="11">
        <f>IF(Tabelle132[[#This Row],[WAZ2]]&gt;39,1,Tabelle132[[#This Row],[WAZ2]]/39)/IF(Tabelle132[[#This Row],[SPLIT]]="YES",2,1)</f>
        <v>1</v>
      </c>
      <c r="X705" s="93">
        <v>5138</v>
      </c>
      <c r="Y70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05" s="21" cm="1">
        <f t="array" ref="Z70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5138</v>
      </c>
      <c r="AA70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05" s="21" cm="1">
        <f t="array" ref="AB70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5138</v>
      </c>
      <c r="AC70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05" s="21" cm="1">
        <f t="array" ref="AD70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5138</v>
      </c>
      <c r="AE70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05" s="21" cm="1">
        <f t="array" ref="AF70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5138</v>
      </c>
      <c r="AG70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05" s="21" cm="1">
        <f t="array" ref="AH70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5138</v>
      </c>
      <c r="AI70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05" s="21" cm="1">
        <f t="array" ref="AJ70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5138</v>
      </c>
      <c r="AK70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05" s="21" cm="1">
        <f t="array" ref="AL70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5138</v>
      </c>
      <c r="AM70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05" s="21" cm="1">
        <f t="array" ref="AN70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5138</v>
      </c>
      <c r="AO70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05" s="21" cm="1">
        <f t="array" ref="AP70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5138</v>
      </c>
      <c r="AQ70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05" s="21" cm="1">
        <f t="array" ref="AR70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5138</v>
      </c>
      <c r="AS70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05" s="21" cm="1">
        <f t="array" ref="AT70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5138</v>
      </c>
      <c r="AU70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05" s="21" cm="1">
        <f t="array" ref="AV70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5138</v>
      </c>
      <c r="AW70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05" s="41">
        <f>SUMIFS(Tabelle132[[#This Row],[FTE 01]:[SAL 12]],Tabelle132[[#Headers],[FTE 01]:[SAL 12]],"*" &amp; "SAL" &amp;"*")</f>
        <v>61656</v>
      </c>
    </row>
    <row r="706" spans="1:50" ht="20.100000000000001" customHeight="1" x14ac:dyDescent="0.25">
      <c r="A706" s="61" t="s">
        <v>717</v>
      </c>
      <c r="B706" s="113" t="s">
        <v>1112</v>
      </c>
      <c r="C706" s="62" t="s">
        <v>53</v>
      </c>
      <c r="D706" s="107" t="s">
        <v>1222</v>
      </c>
      <c r="E706" s="108" t="s">
        <v>1222</v>
      </c>
      <c r="F706" s="63">
        <v>1027</v>
      </c>
      <c r="G706" s="111" t="str">
        <f>VLOOKUP(Tabelle132[[#This Row],[CC
(FIBU)]],INDEX!D:E,2,FALSE)</f>
        <v>Abteilung 44</v>
      </c>
      <c r="H706" s="117" t="s">
        <v>1326</v>
      </c>
      <c r="I706" s="64" t="s">
        <v>54</v>
      </c>
      <c r="J706" s="72">
        <v>44075</v>
      </c>
      <c r="K706" s="72"/>
      <c r="L706" s="73"/>
      <c r="M706" s="77">
        <v>2663</v>
      </c>
      <c r="N706" s="104" t="s">
        <v>2059</v>
      </c>
      <c r="O706" s="78">
        <v>44075</v>
      </c>
      <c r="P706" s="80"/>
      <c r="Q706" s="62" t="s">
        <v>55</v>
      </c>
      <c r="R706" s="5" t="str">
        <f ca="1">IF(Tabelle132[[#This Row],[STOPPED
ON]]&lt;&gt;"","STOPPED",IF(AND(Tabelle132[[#This Row],[ACT. VALID
TILL]]&lt;TODAY(),Tabelle132[[#This Row],[ACT. VALID
TILL]]&lt;&gt;""),"INACTIVE",IF(Tabelle132[[#This Row],[Employee]]="NN","RECRUITE",IF(Tabelle132[[#This Row],[ACT. VALID
FROM]]&gt;TODAY(),"INACTIVE","ACTIVE"))))</f>
        <v>ACTIVE</v>
      </c>
      <c r="S706" s="85"/>
      <c r="T706" s="85"/>
      <c r="U706" s="11">
        <f>COUNTIFS(Tabelle2[Function-
No.],Tabelle132[[#This Row],[FUNC.-NO]],Tabelle2[Pers-
No.],Tabelle132[[#This Row],[P-No.]])</f>
        <v>0</v>
      </c>
      <c r="V706" s="89">
        <v>39</v>
      </c>
      <c r="W706" s="11">
        <f>IF(Tabelle132[[#This Row],[WAZ2]]&gt;39,1,Tabelle132[[#This Row],[WAZ2]]/39)/IF(Tabelle132[[#This Row],[SPLIT]]="YES",2,1)</f>
        <v>1</v>
      </c>
      <c r="X706" s="93">
        <v>5120</v>
      </c>
      <c r="Y70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06" s="21" cm="1">
        <f t="array" ref="Z70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5120</v>
      </c>
      <c r="AA70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06" s="21" cm="1">
        <f t="array" ref="AB70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5120</v>
      </c>
      <c r="AC70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06" s="21" cm="1">
        <f t="array" ref="AD70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5120</v>
      </c>
      <c r="AE70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06" s="21" cm="1">
        <f t="array" ref="AF70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5120</v>
      </c>
      <c r="AG70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06" s="21" cm="1">
        <f t="array" ref="AH70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5120</v>
      </c>
      <c r="AI70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06" s="21" cm="1">
        <f t="array" ref="AJ70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5120</v>
      </c>
      <c r="AK70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06" s="21" cm="1">
        <f t="array" ref="AL70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5120</v>
      </c>
      <c r="AM70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06" s="21" cm="1">
        <f t="array" ref="AN70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5120</v>
      </c>
      <c r="AO70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06" s="21" cm="1">
        <f t="array" ref="AP70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5120</v>
      </c>
      <c r="AQ70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06" s="21" cm="1">
        <f t="array" ref="AR70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5120</v>
      </c>
      <c r="AS70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06" s="21" cm="1">
        <f t="array" ref="AT70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5120</v>
      </c>
      <c r="AU70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06" s="21" cm="1">
        <f t="array" ref="AV70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5120</v>
      </c>
      <c r="AW70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06" s="41">
        <f>SUMIFS(Tabelle132[[#This Row],[FTE 01]:[SAL 12]],Tabelle132[[#Headers],[FTE 01]:[SAL 12]],"*" &amp; "SAL" &amp;"*")</f>
        <v>61440</v>
      </c>
    </row>
    <row r="707" spans="1:50" ht="20.100000000000001" customHeight="1" x14ac:dyDescent="0.25">
      <c r="A707" s="61" t="s">
        <v>718</v>
      </c>
      <c r="B707" s="113" t="s">
        <v>1112</v>
      </c>
      <c r="C707" s="62" t="s">
        <v>53</v>
      </c>
      <c r="D707" s="107" t="s">
        <v>1222</v>
      </c>
      <c r="E707" s="108" t="s">
        <v>1222</v>
      </c>
      <c r="F707" s="63">
        <v>1027</v>
      </c>
      <c r="G707" s="111" t="str">
        <f>VLOOKUP(Tabelle132[[#This Row],[CC
(FIBU)]],INDEX!D:E,2,FALSE)</f>
        <v>Abteilung 44</v>
      </c>
      <c r="H707" s="117" t="s">
        <v>1326</v>
      </c>
      <c r="I707" s="64" t="s">
        <v>54</v>
      </c>
      <c r="J707" s="72">
        <v>44378</v>
      </c>
      <c r="K707" s="72"/>
      <c r="L707" s="73"/>
      <c r="M707" s="77">
        <v>2725</v>
      </c>
      <c r="N707" s="104" t="s">
        <v>2121</v>
      </c>
      <c r="O707" s="78">
        <v>44378</v>
      </c>
      <c r="P707" s="80"/>
      <c r="Q707" s="62" t="s">
        <v>55</v>
      </c>
      <c r="R707" s="5" t="str">
        <f ca="1">IF(Tabelle132[[#This Row],[STOPPED
ON]]&lt;&gt;"","STOPPED",IF(AND(Tabelle132[[#This Row],[ACT. VALID
TILL]]&lt;TODAY(),Tabelle132[[#This Row],[ACT. VALID
TILL]]&lt;&gt;""),"INACTIVE",IF(Tabelle132[[#This Row],[Employee]]="NN","RECRUITE",IF(Tabelle132[[#This Row],[ACT. VALID
FROM]]&gt;TODAY(),"INACTIVE","ACTIVE"))))</f>
        <v>ACTIVE</v>
      </c>
      <c r="S707" s="85"/>
      <c r="T707" s="85"/>
      <c r="U707" s="11">
        <f>COUNTIFS(Tabelle2[Function-
No.],Tabelle132[[#This Row],[FUNC.-NO]],Tabelle2[Pers-
No.],Tabelle132[[#This Row],[P-No.]])</f>
        <v>0</v>
      </c>
      <c r="V707" s="89">
        <v>39</v>
      </c>
      <c r="W707" s="11">
        <f>IF(Tabelle132[[#This Row],[WAZ2]]&gt;39,1,Tabelle132[[#This Row],[WAZ2]]/39)/IF(Tabelle132[[#This Row],[SPLIT]]="YES",2,1)</f>
        <v>1</v>
      </c>
      <c r="X707" s="93">
        <v>5139</v>
      </c>
      <c r="Y70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707" s="21" cm="1">
        <f t="array" ref="Z70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70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707" s="21" cm="1">
        <f t="array" ref="AB70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70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707" s="21" cm="1">
        <f t="array" ref="AD70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70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07" s="21" cm="1">
        <f t="array" ref="AF70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5139</v>
      </c>
      <c r="AG70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07" s="21" cm="1">
        <f t="array" ref="AH70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5139</v>
      </c>
      <c r="AI70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07" s="21" cm="1">
        <f t="array" ref="AJ70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5139</v>
      </c>
      <c r="AK70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07" s="21" cm="1">
        <f t="array" ref="AL70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5139</v>
      </c>
      <c r="AM70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07" s="21" cm="1">
        <f t="array" ref="AN70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5139</v>
      </c>
      <c r="AO70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07" s="21" cm="1">
        <f t="array" ref="AP70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5139</v>
      </c>
      <c r="AQ70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07" s="21" cm="1">
        <f t="array" ref="AR70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5139</v>
      </c>
      <c r="AS70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07" s="21" cm="1">
        <f t="array" ref="AT70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5139</v>
      </c>
      <c r="AU70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07" s="21" cm="1">
        <f t="array" ref="AV70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5139</v>
      </c>
      <c r="AW70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07" s="41">
        <f>SUMIFS(Tabelle132[[#This Row],[FTE 01]:[SAL 12]],Tabelle132[[#Headers],[FTE 01]:[SAL 12]],"*" &amp; "SAL" &amp;"*")</f>
        <v>46251</v>
      </c>
    </row>
    <row r="708" spans="1:50" ht="20.100000000000001" customHeight="1" x14ac:dyDescent="0.25">
      <c r="A708" s="61" t="s">
        <v>726</v>
      </c>
      <c r="B708" s="113" t="s">
        <v>1116</v>
      </c>
      <c r="C708" s="62" t="s">
        <v>53</v>
      </c>
      <c r="D708" s="107" t="s">
        <v>1222</v>
      </c>
      <c r="E708" s="108" t="s">
        <v>1222</v>
      </c>
      <c r="F708" s="63">
        <v>1028</v>
      </c>
      <c r="G708" s="111" t="str">
        <f>VLOOKUP(Tabelle132[[#This Row],[CC
(FIBU)]],INDEX!D:E,2,FALSE)</f>
        <v>Abteilung 45</v>
      </c>
      <c r="H708" s="117" t="s">
        <v>1338</v>
      </c>
      <c r="I708" s="64" t="s">
        <v>54</v>
      </c>
      <c r="J708" s="72">
        <v>36892</v>
      </c>
      <c r="K708" s="72"/>
      <c r="L708" s="73"/>
      <c r="M708" s="77">
        <v>2069</v>
      </c>
      <c r="N708" s="104" t="s">
        <v>1465</v>
      </c>
      <c r="O708" s="78">
        <v>36892</v>
      </c>
      <c r="P708" s="80"/>
      <c r="Q708" s="62" t="s">
        <v>55</v>
      </c>
      <c r="R708" s="5" t="str">
        <f ca="1">IF(Tabelle132[[#This Row],[STOPPED
ON]]&lt;&gt;"","STOPPED",IF(AND(Tabelle132[[#This Row],[ACT. VALID
TILL]]&lt;TODAY(),Tabelle132[[#This Row],[ACT. VALID
TILL]]&lt;&gt;""),"INACTIVE",IF(Tabelle132[[#This Row],[Employee]]="NN","RECRUITE",IF(Tabelle132[[#This Row],[ACT. VALID
FROM]]&gt;TODAY(),"INACTIVE","ACTIVE"))))</f>
        <v>ACTIVE</v>
      </c>
      <c r="S708" s="85"/>
      <c r="T708" s="85"/>
      <c r="U708" s="11">
        <f>COUNTIFS(Tabelle2[Function-
No.],Tabelle132[[#This Row],[FUNC.-NO]],Tabelle2[Pers-
No.],Tabelle132[[#This Row],[P-No.]])</f>
        <v>1</v>
      </c>
      <c r="V708" s="89">
        <v>39</v>
      </c>
      <c r="W708" s="11">
        <f>IF(Tabelle132[[#This Row],[WAZ2]]&gt;39,1,Tabelle132[[#This Row],[WAZ2]]/39)/IF(Tabelle132[[#This Row],[SPLIT]]="YES",2,1)</f>
        <v>1</v>
      </c>
      <c r="X708" s="93">
        <v>5435</v>
      </c>
      <c r="Y70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08" s="21" cm="1">
        <f t="array" ref="Z70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5435</v>
      </c>
      <c r="AA70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08" s="21" cm="1">
        <f t="array" ref="AB70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5435</v>
      </c>
      <c r="AC70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08" s="21" cm="1">
        <f t="array" ref="AD70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5100</v>
      </c>
      <c r="AE70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08" s="21" cm="1">
        <f t="array" ref="AF70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5100</v>
      </c>
      <c r="AG70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08" s="21" cm="1">
        <f t="array" ref="AH70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5100</v>
      </c>
      <c r="AI70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08" s="21" cm="1">
        <f t="array" ref="AJ70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5100</v>
      </c>
      <c r="AK70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08" s="21" cm="1">
        <f t="array" ref="AL70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5100</v>
      </c>
      <c r="AM70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08" s="21" cm="1">
        <f t="array" ref="AN70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5100</v>
      </c>
      <c r="AO70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08" s="21" cm="1">
        <f t="array" ref="AP70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5100</v>
      </c>
      <c r="AQ70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08" s="21" cm="1">
        <f t="array" ref="AR70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5100</v>
      </c>
      <c r="AS70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08" s="21" cm="1">
        <f t="array" ref="AT70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5100</v>
      </c>
      <c r="AU70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08" s="21" cm="1">
        <f t="array" ref="AV70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5100</v>
      </c>
      <c r="AW70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08" s="41">
        <f>SUMIFS(Tabelle132[[#This Row],[FTE 01]:[SAL 12]],Tabelle132[[#Headers],[FTE 01]:[SAL 12]],"*" &amp; "SAL" &amp;"*")</f>
        <v>61870</v>
      </c>
    </row>
    <row r="709" spans="1:50" ht="20.100000000000001" customHeight="1" x14ac:dyDescent="0.25">
      <c r="A709" s="61" t="s">
        <v>722</v>
      </c>
      <c r="B709" s="113" t="s">
        <v>963</v>
      </c>
      <c r="C709" s="62" t="s">
        <v>53</v>
      </c>
      <c r="D709" s="107" t="s">
        <v>1222</v>
      </c>
      <c r="E709" s="108" t="s">
        <v>1222</v>
      </c>
      <c r="F709" s="63">
        <v>1028</v>
      </c>
      <c r="G709" s="111" t="str">
        <f>VLOOKUP(Tabelle132[[#This Row],[CC
(FIBU)]],INDEX!D:E,2,FALSE)</f>
        <v>Abteilung 45</v>
      </c>
      <c r="H709" s="117" t="s">
        <v>1338</v>
      </c>
      <c r="I709" s="64" t="s">
        <v>54</v>
      </c>
      <c r="J709" s="72">
        <v>38534</v>
      </c>
      <c r="K709" s="72"/>
      <c r="L709" s="73"/>
      <c r="M709" s="77">
        <v>2113</v>
      </c>
      <c r="N709" s="104" t="s">
        <v>1509</v>
      </c>
      <c r="O709" s="78">
        <v>38534</v>
      </c>
      <c r="P709" s="80"/>
      <c r="Q709" s="62" t="s">
        <v>55</v>
      </c>
      <c r="R709" s="5" t="str">
        <f ca="1">IF(Tabelle132[[#This Row],[STOPPED
ON]]&lt;&gt;"","STOPPED",IF(AND(Tabelle132[[#This Row],[ACT. VALID
TILL]]&lt;TODAY(),Tabelle132[[#This Row],[ACT. VALID
TILL]]&lt;&gt;""),"INACTIVE",IF(Tabelle132[[#This Row],[Employee]]="NN","RECRUITE",IF(Tabelle132[[#This Row],[ACT. VALID
FROM]]&gt;TODAY(),"INACTIVE","ACTIVE"))))</f>
        <v>ACTIVE</v>
      </c>
      <c r="S709" s="85"/>
      <c r="T709" s="85"/>
      <c r="U709" s="11">
        <f>COUNTIFS(Tabelle2[Function-
No.],Tabelle132[[#This Row],[FUNC.-NO]],Tabelle2[Pers-
No.],Tabelle132[[#This Row],[P-No.]])</f>
        <v>0</v>
      </c>
      <c r="V709" s="89">
        <v>39</v>
      </c>
      <c r="W709" s="11">
        <f>IF(Tabelle132[[#This Row],[WAZ2]]&gt;39,1,Tabelle132[[#This Row],[WAZ2]]/39)/IF(Tabelle132[[#This Row],[SPLIT]]="YES",2,1)</f>
        <v>1</v>
      </c>
      <c r="X709" s="93">
        <v>5311</v>
      </c>
      <c r="Y70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09" s="21" cm="1">
        <f t="array" ref="Z70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5311</v>
      </c>
      <c r="AA70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09" s="21" cm="1">
        <f t="array" ref="AB70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5311</v>
      </c>
      <c r="AC70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09" s="21" cm="1">
        <f t="array" ref="AD70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5311</v>
      </c>
      <c r="AE70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09" s="21" cm="1">
        <f t="array" ref="AF70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5311</v>
      </c>
      <c r="AG70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09" s="21" cm="1">
        <f t="array" ref="AH70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5311</v>
      </c>
      <c r="AI70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09" s="21" cm="1">
        <f t="array" ref="AJ70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5311</v>
      </c>
      <c r="AK70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09" s="21" cm="1">
        <f t="array" ref="AL70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5311</v>
      </c>
      <c r="AM70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09" s="21" cm="1">
        <f t="array" ref="AN70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5311</v>
      </c>
      <c r="AO70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09" s="21" cm="1">
        <f t="array" ref="AP70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5311</v>
      </c>
      <c r="AQ70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09" s="21" cm="1">
        <f t="array" ref="AR70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5311</v>
      </c>
      <c r="AS70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09" s="21" cm="1">
        <f t="array" ref="AT70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5311</v>
      </c>
      <c r="AU70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09" s="21" cm="1">
        <f t="array" ref="AV70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5311</v>
      </c>
      <c r="AW70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09" s="41">
        <f>SUMIFS(Tabelle132[[#This Row],[FTE 01]:[SAL 12]],Tabelle132[[#Headers],[FTE 01]:[SAL 12]],"*" &amp; "SAL" &amp;"*")</f>
        <v>63732</v>
      </c>
    </row>
    <row r="710" spans="1:50" ht="20.100000000000001" customHeight="1" x14ac:dyDescent="0.25">
      <c r="A710" s="61" t="s">
        <v>727</v>
      </c>
      <c r="B710" s="113" t="s">
        <v>1116</v>
      </c>
      <c r="C710" s="62" t="s">
        <v>53</v>
      </c>
      <c r="D710" s="107" t="s">
        <v>1222</v>
      </c>
      <c r="E710" s="108" t="s">
        <v>1222</v>
      </c>
      <c r="F710" s="63">
        <v>1028</v>
      </c>
      <c r="G710" s="111" t="str">
        <f>VLOOKUP(Tabelle132[[#This Row],[CC
(FIBU)]],INDEX!D:E,2,FALSE)</f>
        <v>Abteilung 45</v>
      </c>
      <c r="H710" s="117" t="s">
        <v>1338</v>
      </c>
      <c r="I710" s="64" t="s">
        <v>54</v>
      </c>
      <c r="J710" s="72">
        <v>40567</v>
      </c>
      <c r="K710" s="72"/>
      <c r="L710" s="73"/>
      <c r="M710" s="77">
        <v>2299</v>
      </c>
      <c r="N710" s="104" t="s">
        <v>1695</v>
      </c>
      <c r="O710" s="78">
        <v>40567</v>
      </c>
      <c r="P710" s="80"/>
      <c r="Q710" s="62" t="s">
        <v>55</v>
      </c>
      <c r="R710" s="5" t="str">
        <f ca="1">IF(Tabelle132[[#This Row],[STOPPED
ON]]&lt;&gt;"","STOPPED",IF(AND(Tabelle132[[#This Row],[ACT. VALID
TILL]]&lt;TODAY(),Tabelle132[[#This Row],[ACT. VALID
TILL]]&lt;&gt;""),"INACTIVE",IF(Tabelle132[[#This Row],[Employee]]="NN","RECRUITE",IF(Tabelle132[[#This Row],[ACT. VALID
FROM]]&gt;TODAY(),"INACTIVE","ACTIVE"))))</f>
        <v>ACTIVE</v>
      </c>
      <c r="S710" s="85"/>
      <c r="T710" s="85"/>
      <c r="U710" s="11">
        <f>COUNTIFS(Tabelle2[Function-
No.],Tabelle132[[#This Row],[FUNC.-NO]],Tabelle2[Pers-
No.],Tabelle132[[#This Row],[P-No.]])</f>
        <v>0</v>
      </c>
      <c r="V710" s="89">
        <v>39</v>
      </c>
      <c r="W710" s="11">
        <f>IF(Tabelle132[[#This Row],[WAZ2]]&gt;39,1,Tabelle132[[#This Row],[WAZ2]]/39)/IF(Tabelle132[[#This Row],[SPLIT]]="YES",2,1)</f>
        <v>1</v>
      </c>
      <c r="X710" s="93">
        <v>5395</v>
      </c>
      <c r="Y71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10" s="21" cm="1">
        <f t="array" ref="Z71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5395</v>
      </c>
      <c r="AA71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10" s="21" cm="1">
        <f t="array" ref="AB71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5395</v>
      </c>
      <c r="AC71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10" s="21" cm="1">
        <f t="array" ref="AD71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5395</v>
      </c>
      <c r="AE71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10" s="21" cm="1">
        <f t="array" ref="AF71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5395</v>
      </c>
      <c r="AG71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10" s="21" cm="1">
        <f t="array" ref="AH71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5395</v>
      </c>
      <c r="AI71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10" s="21" cm="1">
        <f t="array" ref="AJ71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5395</v>
      </c>
      <c r="AK71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10" s="21" cm="1">
        <f t="array" ref="AL71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5395</v>
      </c>
      <c r="AM71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10" s="21" cm="1">
        <f t="array" ref="AN71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5395</v>
      </c>
      <c r="AO71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10" s="21" cm="1">
        <f t="array" ref="AP71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5395</v>
      </c>
      <c r="AQ71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10" s="21" cm="1">
        <f t="array" ref="AR71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5395</v>
      </c>
      <c r="AS71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10" s="21" cm="1">
        <f t="array" ref="AT71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5395</v>
      </c>
      <c r="AU71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10" s="21" cm="1">
        <f t="array" ref="AV71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5395</v>
      </c>
      <c r="AW71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10" s="41">
        <f>SUMIFS(Tabelle132[[#This Row],[FTE 01]:[SAL 12]],Tabelle132[[#Headers],[FTE 01]:[SAL 12]],"*" &amp; "SAL" &amp;"*")</f>
        <v>64740</v>
      </c>
    </row>
    <row r="711" spans="1:50" ht="20.100000000000001" customHeight="1" x14ac:dyDescent="0.25">
      <c r="A711" s="61" t="s">
        <v>728</v>
      </c>
      <c r="B711" s="113" t="s">
        <v>1212</v>
      </c>
      <c r="C711" s="62" t="s">
        <v>53</v>
      </c>
      <c r="D711" s="107" t="s">
        <v>1222</v>
      </c>
      <c r="E711" s="108" t="s">
        <v>1222</v>
      </c>
      <c r="F711" s="63">
        <v>1028</v>
      </c>
      <c r="G711" s="111" t="str">
        <f>VLOOKUP(Tabelle132[[#This Row],[CC
(FIBU)]],INDEX!D:E,2,FALSE)</f>
        <v>Abteilung 45</v>
      </c>
      <c r="H711" s="117" t="s">
        <v>1325</v>
      </c>
      <c r="I711" s="64" t="s">
        <v>54</v>
      </c>
      <c r="J711" s="72">
        <v>42186</v>
      </c>
      <c r="K711" s="72"/>
      <c r="L711" s="73"/>
      <c r="M711" s="77">
        <v>2301</v>
      </c>
      <c r="N711" s="104" t="s">
        <v>1697</v>
      </c>
      <c r="O711" s="78">
        <v>42186</v>
      </c>
      <c r="P711" s="80"/>
      <c r="Q711" s="62" t="s">
        <v>55</v>
      </c>
      <c r="R711" s="5" t="str">
        <f ca="1">IF(Tabelle132[[#This Row],[STOPPED
ON]]&lt;&gt;"","STOPPED",IF(AND(Tabelle132[[#This Row],[ACT. VALID
TILL]]&lt;TODAY(),Tabelle132[[#This Row],[ACT. VALID
TILL]]&lt;&gt;""),"INACTIVE",IF(Tabelle132[[#This Row],[Employee]]="NN","RECRUITE",IF(Tabelle132[[#This Row],[ACT. VALID
FROM]]&gt;TODAY(),"INACTIVE","ACTIVE"))))</f>
        <v>ACTIVE</v>
      </c>
      <c r="S711" s="85"/>
      <c r="T711" s="85"/>
      <c r="U711" s="11">
        <f>COUNTIFS(Tabelle2[Function-
No.],Tabelle132[[#This Row],[FUNC.-NO]],Tabelle2[Pers-
No.],Tabelle132[[#This Row],[P-No.]])</f>
        <v>1</v>
      </c>
      <c r="V711" s="89">
        <v>39</v>
      </c>
      <c r="W711" s="11">
        <f>IF(Tabelle132[[#This Row],[WAZ2]]&gt;39,1,Tabelle132[[#This Row],[WAZ2]]/39)/IF(Tabelle132[[#This Row],[SPLIT]]="YES",2,1)</f>
        <v>1</v>
      </c>
      <c r="X711" s="93">
        <v>5409</v>
      </c>
      <c r="Y71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11" s="21" cm="1">
        <f t="array" ref="Z71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5409</v>
      </c>
      <c r="AA71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11" s="21" cm="1">
        <f t="array" ref="AB71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5409</v>
      </c>
      <c r="AC71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11" s="21" cm="1">
        <f t="array" ref="AD71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3700</v>
      </c>
      <c r="AE71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11" s="21" cm="1">
        <f t="array" ref="AF71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3700</v>
      </c>
      <c r="AG71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11" s="21" cm="1">
        <f t="array" ref="AH71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3700</v>
      </c>
      <c r="AI71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11" s="21" cm="1">
        <f t="array" ref="AJ71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3700</v>
      </c>
      <c r="AK71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11" s="21" cm="1">
        <f t="array" ref="AL71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3700</v>
      </c>
      <c r="AM71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11" s="21" cm="1">
        <f t="array" ref="AN71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3700</v>
      </c>
      <c r="AO71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11" s="21" cm="1">
        <f t="array" ref="AP71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3700</v>
      </c>
      <c r="AQ71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11" s="21" cm="1">
        <f t="array" ref="AR71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3700</v>
      </c>
      <c r="AS71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11" s="21" cm="1">
        <f t="array" ref="AT71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3700</v>
      </c>
      <c r="AU71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11" s="21" cm="1">
        <f t="array" ref="AV71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3700</v>
      </c>
      <c r="AW71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11" s="41">
        <f>SUMIFS(Tabelle132[[#This Row],[FTE 01]:[SAL 12]],Tabelle132[[#Headers],[FTE 01]:[SAL 12]],"*" &amp; "SAL" &amp;"*")</f>
        <v>47818</v>
      </c>
    </row>
    <row r="712" spans="1:50" ht="20.100000000000001" customHeight="1" x14ac:dyDescent="0.25">
      <c r="A712" s="61" t="s">
        <v>724</v>
      </c>
      <c r="B712" s="113" t="s">
        <v>963</v>
      </c>
      <c r="C712" s="62" t="s">
        <v>53</v>
      </c>
      <c r="D712" s="107" t="s">
        <v>1222</v>
      </c>
      <c r="E712" s="108" t="s">
        <v>1222</v>
      </c>
      <c r="F712" s="63">
        <v>1028</v>
      </c>
      <c r="G712" s="111" t="str">
        <f>VLOOKUP(Tabelle132[[#This Row],[CC
(FIBU)]],INDEX!D:E,2,FALSE)</f>
        <v>Abteilung 45</v>
      </c>
      <c r="H712" s="117" t="s">
        <v>1338</v>
      </c>
      <c r="I712" s="64" t="s">
        <v>54</v>
      </c>
      <c r="J712" s="72">
        <v>43101</v>
      </c>
      <c r="K712" s="72"/>
      <c r="L712" s="73"/>
      <c r="M712" s="77">
        <v>2439</v>
      </c>
      <c r="N712" s="104" t="s">
        <v>1835</v>
      </c>
      <c r="O712" s="78">
        <v>43101</v>
      </c>
      <c r="P712" s="80"/>
      <c r="Q712" s="62" t="s">
        <v>55</v>
      </c>
      <c r="R712" s="5" t="str">
        <f ca="1">IF(Tabelle132[[#This Row],[STOPPED
ON]]&lt;&gt;"","STOPPED",IF(AND(Tabelle132[[#This Row],[ACT. VALID
TILL]]&lt;TODAY(),Tabelle132[[#This Row],[ACT. VALID
TILL]]&lt;&gt;""),"INACTIVE",IF(Tabelle132[[#This Row],[Employee]]="NN","RECRUITE",IF(Tabelle132[[#This Row],[ACT. VALID
FROM]]&gt;TODAY(),"INACTIVE","ACTIVE"))))</f>
        <v>ACTIVE</v>
      </c>
      <c r="S712" s="85"/>
      <c r="T712" s="85"/>
      <c r="U712" s="11">
        <f>COUNTIFS(Tabelle2[Function-
No.],Tabelle132[[#This Row],[FUNC.-NO]],Tabelle2[Pers-
No.],Tabelle132[[#This Row],[P-No.]])</f>
        <v>0</v>
      </c>
      <c r="V712" s="89">
        <v>39</v>
      </c>
      <c r="W712" s="11">
        <f>IF(Tabelle132[[#This Row],[WAZ2]]&gt;39,1,Tabelle132[[#This Row],[WAZ2]]/39)/IF(Tabelle132[[#This Row],[SPLIT]]="YES",2,1)</f>
        <v>1</v>
      </c>
      <c r="X712" s="93">
        <v>5244</v>
      </c>
      <c r="Y71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12" s="21" cm="1">
        <f t="array" ref="Z71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5244</v>
      </c>
      <c r="AA71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12" s="21" cm="1">
        <f t="array" ref="AB71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5244</v>
      </c>
      <c r="AC71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12" s="21" cm="1">
        <f t="array" ref="AD71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5244</v>
      </c>
      <c r="AE71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12" s="21" cm="1">
        <f t="array" ref="AF71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5244</v>
      </c>
      <c r="AG71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12" s="21" cm="1">
        <f t="array" ref="AH71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5244</v>
      </c>
      <c r="AI71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12" s="21" cm="1">
        <f t="array" ref="AJ71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5244</v>
      </c>
      <c r="AK71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12" s="21" cm="1">
        <f t="array" ref="AL71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5244</v>
      </c>
      <c r="AM71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12" s="21" cm="1">
        <f t="array" ref="AN71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5244</v>
      </c>
      <c r="AO71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12" s="21" cm="1">
        <f t="array" ref="AP71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5244</v>
      </c>
      <c r="AQ71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12" s="21" cm="1">
        <f t="array" ref="AR71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5244</v>
      </c>
      <c r="AS71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12" s="21" cm="1">
        <f t="array" ref="AT71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5244</v>
      </c>
      <c r="AU71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12" s="21" cm="1">
        <f t="array" ref="AV71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5244</v>
      </c>
      <c r="AW71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12" s="41">
        <f>SUMIFS(Tabelle132[[#This Row],[FTE 01]:[SAL 12]],Tabelle132[[#Headers],[FTE 01]:[SAL 12]],"*" &amp; "SAL" &amp;"*")</f>
        <v>62928</v>
      </c>
    </row>
    <row r="713" spans="1:50" ht="20.100000000000001" customHeight="1" x14ac:dyDescent="0.25">
      <c r="A713" s="61" t="s">
        <v>721</v>
      </c>
      <c r="B713" s="113" t="s">
        <v>963</v>
      </c>
      <c r="C713" s="62" t="s">
        <v>53</v>
      </c>
      <c r="D713" s="107" t="s">
        <v>1222</v>
      </c>
      <c r="E713" s="108" t="s">
        <v>1222</v>
      </c>
      <c r="F713" s="63">
        <v>1028</v>
      </c>
      <c r="G713" s="111" t="str">
        <f>VLOOKUP(Tabelle132[[#This Row],[CC
(FIBU)]],INDEX!D:E,2,FALSE)</f>
        <v>Abteilung 45</v>
      </c>
      <c r="H713" s="117" t="s">
        <v>1338</v>
      </c>
      <c r="I713" s="64" t="s">
        <v>54</v>
      </c>
      <c r="J713" s="72">
        <v>43191</v>
      </c>
      <c r="K713" s="72"/>
      <c r="L713" s="73"/>
      <c r="M713" s="77">
        <v>2468</v>
      </c>
      <c r="N713" s="104" t="s">
        <v>1864</v>
      </c>
      <c r="O713" s="78">
        <v>43191</v>
      </c>
      <c r="P713" s="80"/>
      <c r="Q713" s="62" t="s">
        <v>55</v>
      </c>
      <c r="R713" s="5" t="str">
        <f ca="1">IF(Tabelle132[[#This Row],[STOPPED
ON]]&lt;&gt;"","STOPPED",IF(AND(Tabelle132[[#This Row],[ACT. VALID
TILL]]&lt;TODAY(),Tabelle132[[#This Row],[ACT. VALID
TILL]]&lt;&gt;""),"INACTIVE",IF(Tabelle132[[#This Row],[Employee]]="NN","RECRUITE",IF(Tabelle132[[#This Row],[ACT. VALID
FROM]]&gt;TODAY(),"INACTIVE","ACTIVE"))))</f>
        <v>ACTIVE</v>
      </c>
      <c r="S713" s="85"/>
      <c r="T713" s="85"/>
      <c r="U713" s="11">
        <f>COUNTIFS(Tabelle2[Function-
No.],Tabelle132[[#This Row],[FUNC.-NO]],Tabelle2[Pers-
No.],Tabelle132[[#This Row],[P-No.]])</f>
        <v>0</v>
      </c>
      <c r="V713" s="89">
        <v>39</v>
      </c>
      <c r="W713" s="11">
        <f>IF(Tabelle132[[#This Row],[WAZ2]]&gt;39,1,Tabelle132[[#This Row],[WAZ2]]/39)/IF(Tabelle132[[#This Row],[SPLIT]]="YES",2,1)</f>
        <v>1</v>
      </c>
      <c r="X713" s="93">
        <v>5336</v>
      </c>
      <c r="Y71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13" s="21" cm="1">
        <f t="array" ref="Z71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5336</v>
      </c>
      <c r="AA71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13" s="21" cm="1">
        <f t="array" ref="AB71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5336</v>
      </c>
      <c r="AC71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13" s="21" cm="1">
        <f t="array" ref="AD71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5336</v>
      </c>
      <c r="AE71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13" s="21" cm="1">
        <f t="array" ref="AF71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5336</v>
      </c>
      <c r="AG71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13" s="21" cm="1">
        <f t="array" ref="AH71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5336</v>
      </c>
      <c r="AI71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13" s="21" cm="1">
        <f t="array" ref="AJ71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5336</v>
      </c>
      <c r="AK71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13" s="21" cm="1">
        <f t="array" ref="AL71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5336</v>
      </c>
      <c r="AM71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13" s="21" cm="1">
        <f t="array" ref="AN71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5336</v>
      </c>
      <c r="AO71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13" s="21" cm="1">
        <f t="array" ref="AP71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5336</v>
      </c>
      <c r="AQ71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13" s="21" cm="1">
        <f t="array" ref="AR71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5336</v>
      </c>
      <c r="AS71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13" s="21" cm="1">
        <f t="array" ref="AT71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5336</v>
      </c>
      <c r="AU71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13" s="21" cm="1">
        <f t="array" ref="AV71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5336</v>
      </c>
      <c r="AW71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13" s="41">
        <f>SUMIFS(Tabelle132[[#This Row],[FTE 01]:[SAL 12]],Tabelle132[[#Headers],[FTE 01]:[SAL 12]],"*" &amp; "SAL" &amp;"*")</f>
        <v>64032</v>
      </c>
    </row>
    <row r="714" spans="1:50" ht="20.100000000000001" customHeight="1" x14ac:dyDescent="0.25">
      <c r="A714" s="61" t="s">
        <v>720</v>
      </c>
      <c r="B714" s="113" t="s">
        <v>963</v>
      </c>
      <c r="C714" s="62" t="s">
        <v>53</v>
      </c>
      <c r="D714" s="107" t="s">
        <v>1222</v>
      </c>
      <c r="E714" s="108" t="s">
        <v>1222</v>
      </c>
      <c r="F714" s="63">
        <v>1028</v>
      </c>
      <c r="G714" s="111" t="str">
        <f>VLOOKUP(Tabelle132[[#This Row],[CC
(FIBU)]],INDEX!D:E,2,FALSE)</f>
        <v>Abteilung 45</v>
      </c>
      <c r="H714" s="117" t="s">
        <v>1338</v>
      </c>
      <c r="I714" s="64" t="s">
        <v>54</v>
      </c>
      <c r="J714" s="72">
        <v>43221</v>
      </c>
      <c r="K714" s="72"/>
      <c r="L714" s="73"/>
      <c r="M714" s="77">
        <v>2479</v>
      </c>
      <c r="N714" s="104" t="s">
        <v>1875</v>
      </c>
      <c r="O714" s="78">
        <v>43221</v>
      </c>
      <c r="P714" s="80"/>
      <c r="Q714" s="62" t="s">
        <v>55</v>
      </c>
      <c r="R714" s="5" t="str">
        <f ca="1">IF(Tabelle132[[#This Row],[STOPPED
ON]]&lt;&gt;"","STOPPED",IF(AND(Tabelle132[[#This Row],[ACT. VALID
TILL]]&lt;TODAY(),Tabelle132[[#This Row],[ACT. VALID
TILL]]&lt;&gt;""),"INACTIVE",IF(Tabelle132[[#This Row],[Employee]]="NN","RECRUITE",IF(Tabelle132[[#This Row],[ACT. VALID
FROM]]&gt;TODAY(),"INACTIVE","ACTIVE"))))</f>
        <v>ACTIVE</v>
      </c>
      <c r="S714" s="85"/>
      <c r="T714" s="85"/>
      <c r="U714" s="11">
        <f>COUNTIFS(Tabelle2[Function-
No.],Tabelle132[[#This Row],[FUNC.-NO]],Tabelle2[Pers-
No.],Tabelle132[[#This Row],[P-No.]])</f>
        <v>0</v>
      </c>
      <c r="V714" s="89">
        <v>39</v>
      </c>
      <c r="W714" s="11">
        <f>IF(Tabelle132[[#This Row],[WAZ2]]&gt;39,1,Tabelle132[[#This Row],[WAZ2]]/39)/IF(Tabelle132[[#This Row],[SPLIT]]="YES",2,1)</f>
        <v>1</v>
      </c>
      <c r="X714" s="93">
        <v>5243</v>
      </c>
      <c r="Y71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14" s="21" cm="1">
        <f t="array" ref="Z71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5243</v>
      </c>
      <c r="AA71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14" s="21" cm="1">
        <f t="array" ref="AB71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5243</v>
      </c>
      <c r="AC71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14" s="21" cm="1">
        <f t="array" ref="AD71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5243</v>
      </c>
      <c r="AE71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14" s="21" cm="1">
        <f t="array" ref="AF71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5243</v>
      </c>
      <c r="AG71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14" s="21" cm="1">
        <f t="array" ref="AH71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5243</v>
      </c>
      <c r="AI71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14" s="21" cm="1">
        <f t="array" ref="AJ71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5243</v>
      </c>
      <c r="AK71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14" s="21" cm="1">
        <f t="array" ref="AL71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5243</v>
      </c>
      <c r="AM71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14" s="21" cm="1">
        <f t="array" ref="AN71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5243</v>
      </c>
      <c r="AO71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14" s="21" cm="1">
        <f t="array" ref="AP71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5243</v>
      </c>
      <c r="AQ71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14" s="21" cm="1">
        <f t="array" ref="AR71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5243</v>
      </c>
      <c r="AS71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14" s="21" cm="1">
        <f t="array" ref="AT71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5243</v>
      </c>
      <c r="AU71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14" s="21" cm="1">
        <f t="array" ref="AV71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5243</v>
      </c>
      <c r="AW71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14" s="41">
        <f>SUMIFS(Tabelle132[[#This Row],[FTE 01]:[SAL 12]],Tabelle132[[#Headers],[FTE 01]:[SAL 12]],"*" &amp; "SAL" &amp;"*")</f>
        <v>62916</v>
      </c>
    </row>
    <row r="715" spans="1:50" ht="20.100000000000001" customHeight="1" x14ac:dyDescent="0.25">
      <c r="A715" s="61" t="s">
        <v>719</v>
      </c>
      <c r="B715" s="113" t="s">
        <v>963</v>
      </c>
      <c r="C715" s="62" t="s">
        <v>53</v>
      </c>
      <c r="D715" s="107" t="s">
        <v>1222</v>
      </c>
      <c r="E715" s="108" t="s">
        <v>1222</v>
      </c>
      <c r="F715" s="63">
        <v>1028</v>
      </c>
      <c r="G715" s="111" t="str">
        <f>VLOOKUP(Tabelle132[[#This Row],[CC
(FIBU)]],INDEX!D:E,2,FALSE)</f>
        <v>Abteilung 45</v>
      </c>
      <c r="H715" s="117" t="s">
        <v>1338</v>
      </c>
      <c r="I715" s="64" t="s">
        <v>54</v>
      </c>
      <c r="J715" s="72">
        <v>43252</v>
      </c>
      <c r="K715" s="72"/>
      <c r="L715" s="73"/>
      <c r="M715" s="77">
        <v>2486</v>
      </c>
      <c r="N715" s="104" t="s">
        <v>1882</v>
      </c>
      <c r="O715" s="78">
        <v>43252</v>
      </c>
      <c r="P715" s="80"/>
      <c r="Q715" s="62" t="s">
        <v>55</v>
      </c>
      <c r="R715" s="5" t="str">
        <f ca="1">IF(Tabelle132[[#This Row],[STOPPED
ON]]&lt;&gt;"","STOPPED",IF(AND(Tabelle132[[#This Row],[ACT. VALID
TILL]]&lt;TODAY(),Tabelle132[[#This Row],[ACT. VALID
TILL]]&lt;&gt;""),"INACTIVE",IF(Tabelle132[[#This Row],[Employee]]="NN","RECRUITE",IF(Tabelle132[[#This Row],[ACT. VALID
FROM]]&gt;TODAY(),"INACTIVE","ACTIVE"))))</f>
        <v>ACTIVE</v>
      </c>
      <c r="S715" s="85"/>
      <c r="T715" s="85"/>
      <c r="U715" s="11">
        <f>COUNTIFS(Tabelle2[Function-
No.],Tabelle132[[#This Row],[FUNC.-NO]],Tabelle2[Pers-
No.],Tabelle132[[#This Row],[P-No.]])</f>
        <v>0</v>
      </c>
      <c r="V715" s="89">
        <v>39</v>
      </c>
      <c r="W715" s="11">
        <f>IF(Tabelle132[[#This Row],[WAZ2]]&gt;39,1,Tabelle132[[#This Row],[WAZ2]]/39)/IF(Tabelle132[[#This Row],[SPLIT]]="YES",2,1)</f>
        <v>1</v>
      </c>
      <c r="X715" s="93">
        <v>5155</v>
      </c>
      <c r="Y71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15" s="21" cm="1">
        <f t="array" ref="Z71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5155</v>
      </c>
      <c r="AA71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15" s="21" cm="1">
        <f t="array" ref="AB71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5155</v>
      </c>
      <c r="AC71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15" s="21" cm="1">
        <f t="array" ref="AD71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5155</v>
      </c>
      <c r="AE71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15" s="21" cm="1">
        <f t="array" ref="AF71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5155</v>
      </c>
      <c r="AG71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15" s="21" cm="1">
        <f t="array" ref="AH71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5155</v>
      </c>
      <c r="AI71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15" s="21" cm="1">
        <f t="array" ref="AJ71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5155</v>
      </c>
      <c r="AK71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15" s="21" cm="1">
        <f t="array" ref="AL71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5155</v>
      </c>
      <c r="AM71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15" s="21" cm="1">
        <f t="array" ref="AN71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5155</v>
      </c>
      <c r="AO71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15" s="21" cm="1">
        <f t="array" ref="AP71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5155</v>
      </c>
      <c r="AQ71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15" s="21" cm="1">
        <f t="array" ref="AR71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5155</v>
      </c>
      <c r="AS71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15" s="21" cm="1">
        <f t="array" ref="AT71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5155</v>
      </c>
      <c r="AU71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15" s="21" cm="1">
        <f t="array" ref="AV71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5155</v>
      </c>
      <c r="AW71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15" s="41">
        <f>SUMIFS(Tabelle132[[#This Row],[FTE 01]:[SAL 12]],Tabelle132[[#Headers],[FTE 01]:[SAL 12]],"*" &amp; "SAL" &amp;"*")</f>
        <v>61860</v>
      </c>
    </row>
    <row r="716" spans="1:50" ht="20.100000000000001" customHeight="1" x14ac:dyDescent="0.25">
      <c r="A716" s="61" t="s">
        <v>723</v>
      </c>
      <c r="B716" s="113" t="s">
        <v>963</v>
      </c>
      <c r="C716" s="62" t="s">
        <v>53</v>
      </c>
      <c r="D716" s="107" t="s">
        <v>1222</v>
      </c>
      <c r="E716" s="108" t="s">
        <v>1222</v>
      </c>
      <c r="F716" s="63">
        <v>1028</v>
      </c>
      <c r="G716" s="111" t="str">
        <f>VLOOKUP(Tabelle132[[#This Row],[CC
(FIBU)]],INDEX!D:E,2,FALSE)</f>
        <v>Abteilung 45</v>
      </c>
      <c r="H716" s="117" t="s">
        <v>1338</v>
      </c>
      <c r="I716" s="64" t="s">
        <v>54</v>
      </c>
      <c r="J716" s="72">
        <v>43358</v>
      </c>
      <c r="K716" s="72"/>
      <c r="L716" s="73"/>
      <c r="M716" s="77">
        <v>2520</v>
      </c>
      <c r="N716" s="104" t="s">
        <v>1916</v>
      </c>
      <c r="O716" s="78">
        <v>43358</v>
      </c>
      <c r="P716" s="80"/>
      <c r="Q716" s="62" t="s">
        <v>55</v>
      </c>
      <c r="R716" s="5" t="str">
        <f ca="1">IF(Tabelle132[[#This Row],[STOPPED
ON]]&lt;&gt;"","STOPPED",IF(AND(Tabelle132[[#This Row],[ACT. VALID
TILL]]&lt;TODAY(),Tabelle132[[#This Row],[ACT. VALID
TILL]]&lt;&gt;""),"INACTIVE",IF(Tabelle132[[#This Row],[Employee]]="NN","RECRUITE",IF(Tabelle132[[#This Row],[ACT. VALID
FROM]]&gt;TODAY(),"INACTIVE","ACTIVE"))))</f>
        <v>ACTIVE</v>
      </c>
      <c r="S716" s="85"/>
      <c r="T716" s="85"/>
      <c r="U716" s="11">
        <f>COUNTIFS(Tabelle2[Function-
No.],Tabelle132[[#This Row],[FUNC.-NO]],Tabelle2[Pers-
No.],Tabelle132[[#This Row],[P-No.]])</f>
        <v>0</v>
      </c>
      <c r="V716" s="89">
        <v>39</v>
      </c>
      <c r="W716" s="11">
        <f>IF(Tabelle132[[#This Row],[WAZ2]]&gt;39,1,Tabelle132[[#This Row],[WAZ2]]/39)/IF(Tabelle132[[#This Row],[SPLIT]]="YES",2,1)</f>
        <v>1</v>
      </c>
      <c r="X716" s="93">
        <v>5312</v>
      </c>
      <c r="Y71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16" s="21" cm="1">
        <f t="array" ref="Z71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5312</v>
      </c>
      <c r="AA71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16" s="21" cm="1">
        <f t="array" ref="AB71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5312</v>
      </c>
      <c r="AC71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16" s="21" cm="1">
        <f t="array" ref="AD71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5312</v>
      </c>
      <c r="AE71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16" s="21" cm="1">
        <f t="array" ref="AF71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5312</v>
      </c>
      <c r="AG71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16" s="21" cm="1">
        <f t="array" ref="AH71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5312</v>
      </c>
      <c r="AI71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16" s="21" cm="1">
        <f t="array" ref="AJ71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5312</v>
      </c>
      <c r="AK71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16" s="21" cm="1">
        <f t="array" ref="AL71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5312</v>
      </c>
      <c r="AM71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16" s="21" cm="1">
        <f t="array" ref="AN71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5312</v>
      </c>
      <c r="AO71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16" s="21" cm="1">
        <f t="array" ref="AP71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5312</v>
      </c>
      <c r="AQ71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16" s="21" cm="1">
        <f t="array" ref="AR71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5312</v>
      </c>
      <c r="AS71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16" s="21" cm="1">
        <f t="array" ref="AT71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5312</v>
      </c>
      <c r="AU71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16" s="21" cm="1">
        <f t="array" ref="AV71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5312</v>
      </c>
      <c r="AW71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16" s="41">
        <f>SUMIFS(Tabelle132[[#This Row],[FTE 01]:[SAL 12]],Tabelle132[[#Headers],[FTE 01]:[SAL 12]],"*" &amp; "SAL" &amp;"*")</f>
        <v>63744</v>
      </c>
    </row>
    <row r="717" spans="1:50" ht="20.100000000000001" customHeight="1" x14ac:dyDescent="0.25">
      <c r="A717" s="61" t="s">
        <v>730</v>
      </c>
      <c r="B717" s="113" t="s">
        <v>1213</v>
      </c>
      <c r="C717" s="62" t="s">
        <v>53</v>
      </c>
      <c r="D717" s="107" t="s">
        <v>1222</v>
      </c>
      <c r="E717" s="108" t="s">
        <v>1222</v>
      </c>
      <c r="F717" s="63">
        <v>1028</v>
      </c>
      <c r="G717" s="111" t="str">
        <f>VLOOKUP(Tabelle132[[#This Row],[CC
(FIBU)]],INDEX!D:E,2,FALSE)</f>
        <v>Abteilung 45</v>
      </c>
      <c r="H717" s="117" t="s">
        <v>1325</v>
      </c>
      <c r="I717" s="64" t="s">
        <v>54</v>
      </c>
      <c r="J717" s="72">
        <v>43344</v>
      </c>
      <c r="K717" s="72"/>
      <c r="L717" s="73"/>
      <c r="M717" s="77">
        <v>2522</v>
      </c>
      <c r="N717" s="104" t="s">
        <v>1918</v>
      </c>
      <c r="O717" s="78">
        <v>43344</v>
      </c>
      <c r="P717" s="80"/>
      <c r="Q717" s="62" t="s">
        <v>55</v>
      </c>
      <c r="R717" s="5" t="str">
        <f ca="1">IF(Tabelle132[[#This Row],[STOPPED
ON]]&lt;&gt;"","STOPPED",IF(AND(Tabelle132[[#This Row],[ACT. VALID
TILL]]&lt;TODAY(),Tabelle132[[#This Row],[ACT. VALID
TILL]]&lt;&gt;""),"INACTIVE",IF(Tabelle132[[#This Row],[Employee]]="NN","RECRUITE",IF(Tabelle132[[#This Row],[ACT. VALID
FROM]]&gt;TODAY(),"INACTIVE","ACTIVE"))))</f>
        <v>ACTIVE</v>
      </c>
      <c r="S717" s="85"/>
      <c r="T717" s="85"/>
      <c r="U717" s="11">
        <f>COUNTIFS(Tabelle2[Function-
No.],Tabelle132[[#This Row],[FUNC.-NO]],Tabelle2[Pers-
No.],Tabelle132[[#This Row],[P-No.]])</f>
        <v>0</v>
      </c>
      <c r="V717" s="89">
        <v>39</v>
      </c>
      <c r="W717" s="11">
        <f>IF(Tabelle132[[#This Row],[WAZ2]]&gt;39,1,Tabelle132[[#This Row],[WAZ2]]/39)/IF(Tabelle132[[#This Row],[SPLIT]]="YES",2,1)</f>
        <v>1</v>
      </c>
      <c r="X717" s="93">
        <v>5233</v>
      </c>
      <c r="Y71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17" s="21" cm="1">
        <f t="array" ref="Z71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5233</v>
      </c>
      <c r="AA71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17" s="21" cm="1">
        <f t="array" ref="AB71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5233</v>
      </c>
      <c r="AC71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17" s="21" cm="1">
        <f t="array" ref="AD71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5233</v>
      </c>
      <c r="AE71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17" s="21" cm="1">
        <f t="array" ref="AF71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5233</v>
      </c>
      <c r="AG71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17" s="21" cm="1">
        <f t="array" ref="AH71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5233</v>
      </c>
      <c r="AI71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17" s="21" cm="1">
        <f t="array" ref="AJ71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5233</v>
      </c>
      <c r="AK71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17" s="21" cm="1">
        <f t="array" ref="AL71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5233</v>
      </c>
      <c r="AM71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17" s="21" cm="1">
        <f t="array" ref="AN71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5233</v>
      </c>
      <c r="AO71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17" s="21" cm="1">
        <f t="array" ref="AP71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5233</v>
      </c>
      <c r="AQ71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17" s="21" cm="1">
        <f t="array" ref="AR71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5233</v>
      </c>
      <c r="AS71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17" s="21" cm="1">
        <f t="array" ref="AT71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5233</v>
      </c>
      <c r="AU71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17" s="21" cm="1">
        <f t="array" ref="AV71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5233</v>
      </c>
      <c r="AW71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17" s="41">
        <f>SUMIFS(Tabelle132[[#This Row],[FTE 01]:[SAL 12]],Tabelle132[[#Headers],[FTE 01]:[SAL 12]],"*" &amp; "SAL" &amp;"*")</f>
        <v>62796</v>
      </c>
    </row>
    <row r="718" spans="1:50" ht="20.100000000000001" customHeight="1" x14ac:dyDescent="0.25">
      <c r="A718" s="61" t="s">
        <v>729</v>
      </c>
      <c r="B718" s="113" t="s">
        <v>1213</v>
      </c>
      <c r="C718" s="62" t="s">
        <v>53</v>
      </c>
      <c r="D718" s="107" t="s">
        <v>1222</v>
      </c>
      <c r="E718" s="108" t="s">
        <v>1222</v>
      </c>
      <c r="F718" s="63">
        <v>1028</v>
      </c>
      <c r="G718" s="111" t="str">
        <f>VLOOKUP(Tabelle132[[#This Row],[CC
(FIBU)]],INDEX!D:E,2,FALSE)</f>
        <v>Abteilung 45</v>
      </c>
      <c r="H718" s="117" t="s">
        <v>1325</v>
      </c>
      <c r="I718" s="64" t="s">
        <v>54</v>
      </c>
      <c r="J718" s="72">
        <v>43405</v>
      </c>
      <c r="K718" s="72"/>
      <c r="L718" s="73"/>
      <c r="M718" s="77">
        <v>2538</v>
      </c>
      <c r="N718" s="104" t="s">
        <v>1934</v>
      </c>
      <c r="O718" s="78">
        <v>43405</v>
      </c>
      <c r="P718" s="80"/>
      <c r="Q718" s="62" t="s">
        <v>55</v>
      </c>
      <c r="R718" s="5" t="str">
        <f ca="1">IF(Tabelle132[[#This Row],[STOPPED
ON]]&lt;&gt;"","STOPPED",IF(AND(Tabelle132[[#This Row],[ACT. VALID
TILL]]&lt;TODAY(),Tabelle132[[#This Row],[ACT. VALID
TILL]]&lt;&gt;""),"INACTIVE",IF(Tabelle132[[#This Row],[Employee]]="NN","RECRUITE",IF(Tabelle132[[#This Row],[ACT. VALID
FROM]]&gt;TODAY(),"INACTIVE","ACTIVE"))))</f>
        <v>ACTIVE</v>
      </c>
      <c r="S718" s="85"/>
      <c r="T718" s="85"/>
      <c r="U718" s="11">
        <f>COUNTIFS(Tabelle2[Function-
No.],Tabelle132[[#This Row],[FUNC.-NO]],Tabelle2[Pers-
No.],Tabelle132[[#This Row],[P-No.]])</f>
        <v>0</v>
      </c>
      <c r="V718" s="89">
        <v>39</v>
      </c>
      <c r="W718" s="11">
        <f>IF(Tabelle132[[#This Row],[WAZ2]]&gt;39,1,Tabelle132[[#This Row],[WAZ2]]/39)/IF(Tabelle132[[#This Row],[SPLIT]]="YES",2,1)</f>
        <v>1</v>
      </c>
      <c r="X718" s="93">
        <v>5256</v>
      </c>
      <c r="Y71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18" s="21" cm="1">
        <f t="array" ref="Z71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5256</v>
      </c>
      <c r="AA71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18" s="21" cm="1">
        <f t="array" ref="AB71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5256</v>
      </c>
      <c r="AC71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18" s="21" cm="1">
        <f t="array" ref="AD71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5256</v>
      </c>
      <c r="AE71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18" s="21" cm="1">
        <f t="array" ref="AF71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5256</v>
      </c>
      <c r="AG71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18" s="21" cm="1">
        <f t="array" ref="AH71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5256</v>
      </c>
      <c r="AI71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18" s="21" cm="1">
        <f t="array" ref="AJ71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5256</v>
      </c>
      <c r="AK71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18" s="21" cm="1">
        <f t="array" ref="AL71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5256</v>
      </c>
      <c r="AM71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18" s="21" cm="1">
        <f t="array" ref="AN71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5256</v>
      </c>
      <c r="AO71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18" s="21" cm="1">
        <f t="array" ref="AP71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5256</v>
      </c>
      <c r="AQ71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18" s="21" cm="1">
        <f t="array" ref="AR71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5256</v>
      </c>
      <c r="AS71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18" s="21" cm="1">
        <f t="array" ref="AT71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5256</v>
      </c>
      <c r="AU71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18" s="21" cm="1">
        <f t="array" ref="AV71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5256</v>
      </c>
      <c r="AW71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18" s="41">
        <f>SUMIFS(Tabelle132[[#This Row],[FTE 01]:[SAL 12]],Tabelle132[[#Headers],[FTE 01]:[SAL 12]],"*" &amp; "SAL" &amp;"*")</f>
        <v>63072</v>
      </c>
    </row>
    <row r="719" spans="1:50" ht="20.100000000000001" customHeight="1" x14ac:dyDescent="0.25">
      <c r="A719" s="61" t="s">
        <v>725</v>
      </c>
      <c r="B719" s="113" t="s">
        <v>963</v>
      </c>
      <c r="C719" s="62" t="s">
        <v>53</v>
      </c>
      <c r="D719" s="107" t="s">
        <v>1222</v>
      </c>
      <c r="E719" s="108" t="s">
        <v>1222</v>
      </c>
      <c r="F719" s="63">
        <v>1028</v>
      </c>
      <c r="G719" s="111" t="str">
        <f>VLOOKUP(Tabelle132[[#This Row],[CC
(FIBU)]],INDEX!D:E,2,FALSE)</f>
        <v>Abteilung 45</v>
      </c>
      <c r="H719" s="117" t="s">
        <v>1338</v>
      </c>
      <c r="I719" s="64" t="s">
        <v>54</v>
      </c>
      <c r="J719" s="72">
        <v>43466</v>
      </c>
      <c r="K719" s="72"/>
      <c r="L719" s="73"/>
      <c r="M719" s="77">
        <v>2548</v>
      </c>
      <c r="N719" s="104" t="s">
        <v>1944</v>
      </c>
      <c r="O719" s="78">
        <v>43466</v>
      </c>
      <c r="P719" s="80"/>
      <c r="Q719" s="62" t="s">
        <v>55</v>
      </c>
      <c r="R719" s="5" t="str">
        <f ca="1">IF(Tabelle132[[#This Row],[STOPPED
ON]]&lt;&gt;"","STOPPED",IF(AND(Tabelle132[[#This Row],[ACT. VALID
TILL]]&lt;TODAY(),Tabelle132[[#This Row],[ACT. VALID
TILL]]&lt;&gt;""),"INACTIVE",IF(Tabelle132[[#This Row],[Employee]]="NN","RECRUITE",IF(Tabelle132[[#This Row],[ACT. VALID
FROM]]&gt;TODAY(),"INACTIVE","ACTIVE"))))</f>
        <v>ACTIVE</v>
      </c>
      <c r="S719" s="85"/>
      <c r="T719" s="85"/>
      <c r="U719" s="11">
        <f>COUNTIFS(Tabelle2[Function-
No.],Tabelle132[[#This Row],[FUNC.-NO]],Tabelle2[Pers-
No.],Tabelle132[[#This Row],[P-No.]])</f>
        <v>0</v>
      </c>
      <c r="V719" s="89">
        <v>39</v>
      </c>
      <c r="W719" s="11">
        <f>IF(Tabelle132[[#This Row],[WAZ2]]&gt;39,1,Tabelle132[[#This Row],[WAZ2]]/39)/IF(Tabelle132[[#This Row],[SPLIT]]="YES",2,1)</f>
        <v>1</v>
      </c>
      <c r="X719" s="93">
        <v>5282</v>
      </c>
      <c r="Y71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19" s="21" cm="1">
        <f t="array" ref="Z71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5282</v>
      </c>
      <c r="AA71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19" s="21" cm="1">
        <f t="array" ref="AB71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5282</v>
      </c>
      <c r="AC71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19" s="21" cm="1">
        <f t="array" ref="AD71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5282</v>
      </c>
      <c r="AE71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19" s="21" cm="1">
        <f t="array" ref="AF71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5282</v>
      </c>
      <c r="AG71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19" s="21" cm="1">
        <f t="array" ref="AH71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5282</v>
      </c>
      <c r="AI71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19" s="21" cm="1">
        <f t="array" ref="AJ71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5282</v>
      </c>
      <c r="AK71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19" s="21" cm="1">
        <f t="array" ref="AL71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5282</v>
      </c>
      <c r="AM71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19" s="21" cm="1">
        <f t="array" ref="AN71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5282</v>
      </c>
      <c r="AO71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19" s="21" cm="1">
        <f t="array" ref="AP71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5282</v>
      </c>
      <c r="AQ71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19" s="21" cm="1">
        <f t="array" ref="AR71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5282</v>
      </c>
      <c r="AS71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19" s="21" cm="1">
        <f t="array" ref="AT71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5282</v>
      </c>
      <c r="AU71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19" s="21" cm="1">
        <f t="array" ref="AV71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5282</v>
      </c>
      <c r="AW71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19" s="41">
        <f>SUMIFS(Tabelle132[[#This Row],[FTE 01]:[SAL 12]],Tabelle132[[#Headers],[FTE 01]:[SAL 12]],"*" &amp; "SAL" &amp;"*")</f>
        <v>63384</v>
      </c>
    </row>
    <row r="720" spans="1:50" ht="20.100000000000001" customHeight="1" x14ac:dyDescent="0.25">
      <c r="A720" s="61" t="s">
        <v>732</v>
      </c>
      <c r="B720" s="113" t="s">
        <v>1097</v>
      </c>
      <c r="C720" s="62" t="s">
        <v>53</v>
      </c>
      <c r="D720" s="107" t="s">
        <v>1222</v>
      </c>
      <c r="E720" s="108" t="s">
        <v>1222</v>
      </c>
      <c r="F720" s="63">
        <v>1029</v>
      </c>
      <c r="G720" s="111" t="str">
        <f>VLOOKUP(Tabelle132[[#This Row],[CC
(FIBU)]],INDEX!D:E,2,FALSE)</f>
        <v>Abteilung 40</v>
      </c>
      <c r="H720" s="117" t="s">
        <v>1348</v>
      </c>
      <c r="I720" s="64" t="s">
        <v>545</v>
      </c>
      <c r="J720" s="72">
        <v>38961</v>
      </c>
      <c r="K720" s="72"/>
      <c r="L720" s="73"/>
      <c r="M720" s="77">
        <v>2123</v>
      </c>
      <c r="N720" s="104" t="s">
        <v>1519</v>
      </c>
      <c r="O720" s="78">
        <v>38961</v>
      </c>
      <c r="P720" s="80"/>
      <c r="Q720" s="62" t="s">
        <v>55</v>
      </c>
      <c r="R720" s="5" t="str">
        <f ca="1">IF(Tabelle132[[#This Row],[STOPPED
ON]]&lt;&gt;"","STOPPED",IF(AND(Tabelle132[[#This Row],[ACT. VALID
TILL]]&lt;TODAY(),Tabelle132[[#This Row],[ACT. VALID
TILL]]&lt;&gt;""),"INACTIVE",IF(Tabelle132[[#This Row],[Employee]]="NN","RECRUITE",IF(Tabelle132[[#This Row],[ACT. VALID
FROM]]&gt;TODAY(),"INACTIVE","ACTIVE"))))</f>
        <v>ACTIVE</v>
      </c>
      <c r="S720" s="85"/>
      <c r="T720" s="85"/>
      <c r="U720" s="11">
        <f>COUNTIFS(Tabelle2[Function-
No.],Tabelle132[[#This Row],[FUNC.-NO]],Tabelle2[Pers-
No.],Tabelle132[[#This Row],[P-No.]])</f>
        <v>0</v>
      </c>
      <c r="V720" s="89">
        <v>39</v>
      </c>
      <c r="W720" s="11">
        <f>IF(Tabelle132[[#This Row],[WAZ2]]&gt;39,1,Tabelle132[[#This Row],[WAZ2]]/39)/IF(Tabelle132[[#This Row],[SPLIT]]="YES",2,1)</f>
        <v>0.5</v>
      </c>
      <c r="X720" s="93">
        <v>5511</v>
      </c>
      <c r="Y72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720" s="21" cm="1">
        <f t="array" ref="Z72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2755.5</v>
      </c>
      <c r="AA72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720" s="21" cm="1">
        <f t="array" ref="AB72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2755.5</v>
      </c>
      <c r="AC72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720" s="21" cm="1">
        <f t="array" ref="AD72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2755.5</v>
      </c>
      <c r="AE72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720" s="21" cm="1">
        <f t="array" ref="AF72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2755.5</v>
      </c>
      <c r="AG72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720" s="21" cm="1">
        <f t="array" ref="AH72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2755.5</v>
      </c>
      <c r="AI72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720" s="21" cm="1">
        <f t="array" ref="AJ72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2755.5</v>
      </c>
      <c r="AK72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720" s="21" cm="1">
        <f t="array" ref="AL72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2755.5</v>
      </c>
      <c r="AM72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720" s="21" cm="1">
        <f t="array" ref="AN72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2755.5</v>
      </c>
      <c r="AO72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720" s="21" cm="1">
        <f t="array" ref="AP72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2755.5</v>
      </c>
      <c r="AQ72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720" s="21" cm="1">
        <f t="array" ref="AR72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2755.5</v>
      </c>
      <c r="AS72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720" s="21" cm="1">
        <f t="array" ref="AT72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2755.5</v>
      </c>
      <c r="AU72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720" s="21" cm="1">
        <f t="array" ref="AV72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2755.5</v>
      </c>
      <c r="AW72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20" s="41">
        <f>SUMIFS(Tabelle132[[#This Row],[FTE 01]:[SAL 12]],Tabelle132[[#Headers],[FTE 01]:[SAL 12]],"*" &amp; "SAL" &amp;"*")</f>
        <v>33066</v>
      </c>
    </row>
    <row r="721" spans="1:50" ht="20.100000000000001" customHeight="1" x14ac:dyDescent="0.25">
      <c r="A721" s="61" t="s">
        <v>731</v>
      </c>
      <c r="B721" s="113" t="s">
        <v>1096</v>
      </c>
      <c r="C721" s="62" t="s">
        <v>53</v>
      </c>
      <c r="D721" s="107" t="s">
        <v>1222</v>
      </c>
      <c r="E721" s="108" t="s">
        <v>1222</v>
      </c>
      <c r="F721" s="63">
        <v>1029</v>
      </c>
      <c r="G721" s="111" t="str">
        <f>VLOOKUP(Tabelle132[[#This Row],[CC
(FIBU)]],INDEX!D:E,2,FALSE)</f>
        <v>Abteilung 40</v>
      </c>
      <c r="H721" s="117" t="s">
        <v>1357</v>
      </c>
      <c r="I721" s="64" t="s">
        <v>545</v>
      </c>
      <c r="J721" s="72">
        <v>42248</v>
      </c>
      <c r="K721" s="72"/>
      <c r="L721" s="73"/>
      <c r="M721" s="77">
        <v>2315</v>
      </c>
      <c r="N721" s="104" t="s">
        <v>1711</v>
      </c>
      <c r="O721" s="78">
        <v>42248</v>
      </c>
      <c r="P721" s="80"/>
      <c r="Q721" s="62" t="s">
        <v>55</v>
      </c>
      <c r="R721" s="5" t="str">
        <f ca="1">IF(Tabelle132[[#This Row],[STOPPED
ON]]&lt;&gt;"","STOPPED",IF(AND(Tabelle132[[#This Row],[ACT. VALID
TILL]]&lt;TODAY(),Tabelle132[[#This Row],[ACT. VALID
TILL]]&lt;&gt;""),"INACTIVE",IF(Tabelle132[[#This Row],[Employee]]="NN","RECRUITE",IF(Tabelle132[[#This Row],[ACT. VALID
FROM]]&gt;TODAY(),"INACTIVE","ACTIVE"))))</f>
        <v>ACTIVE</v>
      </c>
      <c r="S721" s="85"/>
      <c r="T721" s="85"/>
      <c r="U721" s="11">
        <f>COUNTIFS(Tabelle2[Function-
No.],Tabelle132[[#This Row],[FUNC.-NO]],Tabelle2[Pers-
No.],Tabelle132[[#This Row],[P-No.]])</f>
        <v>0</v>
      </c>
      <c r="V721" s="89">
        <v>39</v>
      </c>
      <c r="W721" s="11">
        <f>IF(Tabelle132[[#This Row],[WAZ2]]&gt;39,1,Tabelle132[[#This Row],[WAZ2]]/39)/IF(Tabelle132[[#This Row],[SPLIT]]="YES",2,1)</f>
        <v>0.5</v>
      </c>
      <c r="X721" s="93">
        <v>5090</v>
      </c>
      <c r="Y72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721" s="21" cm="1">
        <f t="array" ref="Z72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2545</v>
      </c>
      <c r="AA72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721" s="21" cm="1">
        <f t="array" ref="AB72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2545</v>
      </c>
      <c r="AC72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721" s="21" cm="1">
        <f t="array" ref="AD72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2545</v>
      </c>
      <c r="AE72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721" s="21" cm="1">
        <f t="array" ref="AF72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2545</v>
      </c>
      <c r="AG72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721" s="21" cm="1">
        <f t="array" ref="AH72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2545</v>
      </c>
      <c r="AI72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721" s="21" cm="1">
        <f t="array" ref="AJ72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2545</v>
      </c>
      <c r="AK72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721" s="21" cm="1">
        <f t="array" ref="AL72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2545</v>
      </c>
      <c r="AM72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721" s="21" cm="1">
        <f t="array" ref="AN72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2545</v>
      </c>
      <c r="AO72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721" s="21" cm="1">
        <f t="array" ref="AP72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2545</v>
      </c>
      <c r="AQ72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721" s="21" cm="1">
        <f t="array" ref="AR72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2545</v>
      </c>
      <c r="AS72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721" s="21" cm="1">
        <f t="array" ref="AT72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2545</v>
      </c>
      <c r="AU72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721" s="21" cm="1">
        <f t="array" ref="AV72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2545</v>
      </c>
      <c r="AW72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21" s="41">
        <f>SUMIFS(Tabelle132[[#This Row],[FTE 01]:[SAL 12]],Tabelle132[[#Headers],[FTE 01]:[SAL 12]],"*" &amp; "SAL" &amp;"*")</f>
        <v>30540</v>
      </c>
    </row>
    <row r="722" spans="1:50" ht="20.100000000000001" customHeight="1" x14ac:dyDescent="0.25">
      <c r="A722" s="64" t="s">
        <v>736</v>
      </c>
      <c r="B722" s="113" t="s">
        <v>1093</v>
      </c>
      <c r="C722" s="62" t="s">
        <v>53</v>
      </c>
      <c r="D722" s="107" t="s">
        <v>1223</v>
      </c>
      <c r="E722" s="109" t="s">
        <v>1223</v>
      </c>
      <c r="F722" s="62">
        <v>1024</v>
      </c>
      <c r="G722" s="111" t="str">
        <f>VLOOKUP(Tabelle132[[#This Row],[CC
(FIBU)]],INDEX!D:E,2,FALSE)</f>
        <v>Abteilung 7</v>
      </c>
      <c r="H722" s="112" t="s">
        <v>1348</v>
      </c>
      <c r="I722" s="64" t="s">
        <v>545</v>
      </c>
      <c r="J722" s="72">
        <v>43160</v>
      </c>
      <c r="K722" s="72">
        <v>44439</v>
      </c>
      <c r="L722" s="73"/>
      <c r="M722" s="77">
        <v>2452</v>
      </c>
      <c r="N722" s="104" t="s">
        <v>1848</v>
      </c>
      <c r="O722" s="78">
        <v>43160</v>
      </c>
      <c r="P722" s="80">
        <v>44439</v>
      </c>
      <c r="Q722" s="62" t="s">
        <v>55</v>
      </c>
      <c r="R722" s="15" t="str">
        <f ca="1">IF(Tabelle132[[#This Row],[STOPPED
ON]]&lt;&gt;"","STOPPED",IF(AND(Tabelle132[[#This Row],[ACT. VALID
TILL]]&lt;TODAY(),Tabelle132[[#This Row],[ACT. VALID
TILL]]&lt;&gt;""),"INACTIVE",IF(Tabelle132[[#This Row],[Employee]]="NN","RECRUITE",IF(Tabelle132[[#This Row],[ACT. VALID
FROM]]&gt;TODAY(),"INACTIVE","ACTIVE"))))</f>
        <v>ACTIVE</v>
      </c>
      <c r="S722" s="86"/>
      <c r="T722" s="86"/>
      <c r="U722" s="16">
        <f>COUNTIFS(Tabelle2[Function-
No.],Tabelle132[[#This Row],[FUNC.-NO]],Tabelle2[Pers-
No.],Tabelle132[[#This Row],[P-No.]])</f>
        <v>0</v>
      </c>
      <c r="V722" s="90">
        <v>39</v>
      </c>
      <c r="W722" s="16">
        <f>IF(Tabelle132[[#This Row],[WAZ2]]&gt;39,1,Tabelle132[[#This Row],[WAZ2]]/39)/IF(Tabelle132[[#This Row],[SPLIT]]="YES",2,1)</f>
        <v>0.5</v>
      </c>
      <c r="X722" s="93">
        <v>5755</v>
      </c>
      <c r="Y72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722" s="21" cm="1">
        <f t="array" ref="Z72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2877.5</v>
      </c>
      <c r="AA72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722" s="21" cm="1">
        <f t="array" ref="AB72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2877.5</v>
      </c>
      <c r="AC72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722" s="21" cm="1">
        <f t="array" ref="AD72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2877.5</v>
      </c>
      <c r="AE72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722" s="21" cm="1">
        <f t="array" ref="AF72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2877.5</v>
      </c>
      <c r="AG72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722" s="21" cm="1">
        <f t="array" ref="AH72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2877.5</v>
      </c>
      <c r="AI72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722" s="21" cm="1">
        <f t="array" ref="AJ72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72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722" s="21" cm="1">
        <f t="array" ref="AL72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72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722" s="21" cm="1">
        <f t="array" ref="AN72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72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722" s="21" cm="1">
        <f t="array" ref="AP72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72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722" s="21" cm="1">
        <f t="array" ref="AR72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72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722" s="21" cm="1">
        <f t="array" ref="AT72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72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722" s="21" cm="1">
        <f t="array" ref="AV72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72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22" s="41">
        <f>SUMIFS(Tabelle132[[#This Row],[FTE 01]:[SAL 12]],Tabelle132[[#Headers],[FTE 01]:[SAL 12]],"*" &amp; "SAL" &amp;"*")</f>
        <v>14387.5</v>
      </c>
    </row>
    <row r="723" spans="1:50" ht="20.100000000000001" customHeight="1" x14ac:dyDescent="0.25">
      <c r="A723" s="61" t="s">
        <v>734</v>
      </c>
      <c r="B723" s="113" t="s">
        <v>902</v>
      </c>
      <c r="C723" s="62" t="s">
        <v>53</v>
      </c>
      <c r="D723" s="107" t="s">
        <v>1223</v>
      </c>
      <c r="E723" s="108" t="s">
        <v>1223</v>
      </c>
      <c r="F723" s="63">
        <v>1024</v>
      </c>
      <c r="G723" s="111" t="str">
        <f>VLOOKUP(Tabelle132[[#This Row],[CC
(FIBU)]],INDEX!D:E,2,FALSE)</f>
        <v>Abteilung 7</v>
      </c>
      <c r="H723" s="117" t="s">
        <v>1369</v>
      </c>
      <c r="I723" s="64" t="s">
        <v>54</v>
      </c>
      <c r="J723" s="72">
        <v>40668</v>
      </c>
      <c r="K723" s="72"/>
      <c r="L723" s="73"/>
      <c r="M723" s="77">
        <v>2453</v>
      </c>
      <c r="N723" s="104" t="s">
        <v>1849</v>
      </c>
      <c r="O723" s="78">
        <v>40668</v>
      </c>
      <c r="P723" s="80"/>
      <c r="Q723" s="62" t="s">
        <v>735</v>
      </c>
      <c r="R723" s="5" t="str">
        <f ca="1">IF(Tabelle132[[#This Row],[STOPPED
ON]]&lt;&gt;"","STOPPED",IF(AND(Tabelle132[[#This Row],[ACT. VALID
TILL]]&lt;TODAY(),Tabelle132[[#This Row],[ACT. VALID
TILL]]&lt;&gt;""),"INACTIVE",IF(Tabelle132[[#This Row],[Employee]]="NN","RECRUITE",IF(Tabelle132[[#This Row],[ACT. VALID
FROM]]&gt;TODAY(),"INACTIVE","ACTIVE"))))</f>
        <v>ACTIVE</v>
      </c>
      <c r="S723" s="85"/>
      <c r="T723" s="85"/>
      <c r="U723" s="11">
        <f>COUNTIFS(Tabelle2[Function-
No.],Tabelle132[[#This Row],[FUNC.-NO]],Tabelle2[Pers-
No.],Tabelle132[[#This Row],[P-No.]])</f>
        <v>0</v>
      </c>
      <c r="V723" s="89">
        <v>8</v>
      </c>
      <c r="W723" s="11">
        <f>IF(Tabelle132[[#This Row],[WAZ2]]&gt;39,1,Tabelle132[[#This Row],[WAZ2]]/39)/IF(Tabelle132[[#This Row],[SPLIT]]="YES",2,1)</f>
        <v>0.20512820512820512</v>
      </c>
      <c r="X723" s="93">
        <v>5000</v>
      </c>
      <c r="Y72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0.20512820512820512</v>
      </c>
      <c r="Z723" s="21" cm="1">
        <f t="array" ref="Z72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5000</v>
      </c>
      <c r="AA72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0.20512820512820512</v>
      </c>
      <c r="AB723" s="21" cm="1">
        <f t="array" ref="AB72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5000</v>
      </c>
      <c r="AC72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0.20512820512820512</v>
      </c>
      <c r="AD723" s="21" cm="1">
        <f t="array" ref="AD72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5000</v>
      </c>
      <c r="AE72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0.20512820512820512</v>
      </c>
      <c r="AF723" s="21" cm="1">
        <f t="array" ref="AF72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5000</v>
      </c>
      <c r="AG72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0.20512820512820512</v>
      </c>
      <c r="AH723" s="21" cm="1">
        <f t="array" ref="AH72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5000</v>
      </c>
      <c r="AI72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0.20512820512820512</v>
      </c>
      <c r="AJ723" s="21" cm="1">
        <f t="array" ref="AJ72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5000</v>
      </c>
      <c r="AK72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0.20512820512820512</v>
      </c>
      <c r="AL723" s="21" cm="1">
        <f t="array" ref="AL72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5000</v>
      </c>
      <c r="AM72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0.20512820512820512</v>
      </c>
      <c r="AN723" s="21" cm="1">
        <f t="array" ref="AN72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5000</v>
      </c>
      <c r="AO72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0.20512820512820512</v>
      </c>
      <c r="AP723" s="21" cm="1">
        <f t="array" ref="AP72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5000</v>
      </c>
      <c r="AQ72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0.20512820512820512</v>
      </c>
      <c r="AR723" s="21" cm="1">
        <f t="array" ref="AR72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5000</v>
      </c>
      <c r="AS72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0.20512820512820512</v>
      </c>
      <c r="AT723" s="21" cm="1">
        <f t="array" ref="AT72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5000</v>
      </c>
      <c r="AU72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0.20512820512820512</v>
      </c>
      <c r="AV723" s="21" cm="1">
        <f t="array" ref="AV72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5000</v>
      </c>
      <c r="AW72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23" s="41">
        <f>SUMIFS(Tabelle132[[#This Row],[FTE 01]:[SAL 12]],Tabelle132[[#Headers],[FTE 01]:[SAL 12]],"*" &amp; "SAL" &amp;"*")</f>
        <v>60000</v>
      </c>
    </row>
    <row r="724" spans="1:50" ht="20.100000000000001" customHeight="1" x14ac:dyDescent="0.25">
      <c r="A724" s="64" t="s">
        <v>736</v>
      </c>
      <c r="B724" s="113" t="s">
        <v>1093</v>
      </c>
      <c r="C724" s="62" t="s">
        <v>53</v>
      </c>
      <c r="D724" s="107" t="s">
        <v>1223</v>
      </c>
      <c r="E724" s="108" t="s">
        <v>1223</v>
      </c>
      <c r="F724" s="63">
        <v>1024</v>
      </c>
      <c r="G724" s="111" t="str">
        <f>VLOOKUP(Tabelle132[[#This Row],[CC
(FIBU)]],INDEX!D:E,2,FALSE)</f>
        <v>Abteilung 7</v>
      </c>
      <c r="H724" s="117" t="s">
        <v>1348</v>
      </c>
      <c r="I724" s="64" t="s">
        <v>54</v>
      </c>
      <c r="J724" s="72">
        <v>44440</v>
      </c>
      <c r="K724" s="72"/>
      <c r="L724" s="73"/>
      <c r="M724" s="77" t="s">
        <v>239</v>
      </c>
      <c r="N724" s="104" t="s">
        <v>240</v>
      </c>
      <c r="O724" s="78"/>
      <c r="P724" s="80"/>
      <c r="Q724" s="62" t="s">
        <v>55</v>
      </c>
      <c r="R724" s="5" t="str">
        <f ca="1">IF(Tabelle132[[#This Row],[STOPPED
ON]]&lt;&gt;"","STOPPED",IF(AND(Tabelle132[[#This Row],[ACT. VALID
TILL]]&lt;TODAY(),Tabelle132[[#This Row],[ACT. VALID
TILL]]&lt;&gt;""),"INACTIVE",IF(Tabelle132[[#This Row],[Employee]]="NN","RECRUITE",IF(Tabelle132[[#This Row],[ACT. VALID
FROM]]&gt;TODAY(),"INACTIVE","ACTIVE"))))</f>
        <v>RECRUITE</v>
      </c>
      <c r="S724" s="85"/>
      <c r="T724" s="85"/>
      <c r="U724" s="11">
        <f>COUNTIFS(Tabelle2[Function-
No.],Tabelle132[[#This Row],[FUNC.-NO]],Tabelle2[Pers-
No.],Tabelle132[[#This Row],[P-No.]])</f>
        <v>0</v>
      </c>
      <c r="V724" s="89">
        <v>39</v>
      </c>
      <c r="W724" s="11">
        <f>IF(Tabelle132[[#This Row],[WAZ2]]&gt;39,1,Tabelle132[[#This Row],[WAZ2]]/39)/IF(Tabelle132[[#This Row],[SPLIT]]="YES",2,1)</f>
        <v>1</v>
      </c>
      <c r="X724" s="93">
        <v>5758</v>
      </c>
      <c r="Y72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724" s="21" cm="1">
        <f t="array" ref="Z72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72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724" s="21" cm="1">
        <f t="array" ref="AB72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72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724" s="21" cm="1">
        <f t="array" ref="AD72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72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724" s="21" cm="1">
        <f t="array" ref="AF72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72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724" s="21" cm="1">
        <f t="array" ref="AH72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72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24" s="21" cm="1">
        <f t="array" ref="AJ72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5758</v>
      </c>
      <c r="AK72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24" s="21" cm="1">
        <f t="array" ref="AL72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5758</v>
      </c>
      <c r="AM72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24" s="21" cm="1">
        <f t="array" ref="AN72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5758</v>
      </c>
      <c r="AO72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24" s="21" cm="1">
        <f t="array" ref="AP72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5758</v>
      </c>
      <c r="AQ72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24" s="21" cm="1">
        <f t="array" ref="AR72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5758</v>
      </c>
      <c r="AS72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24" s="21" cm="1">
        <f t="array" ref="AT72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5758</v>
      </c>
      <c r="AU72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24" s="21" cm="1">
        <f t="array" ref="AV72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5758</v>
      </c>
      <c r="AW72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24" s="41">
        <f>SUMIFS(Tabelle132[[#This Row],[FTE 01]:[SAL 12]],Tabelle132[[#Headers],[FTE 01]:[SAL 12]],"*" &amp; "SAL" &amp;"*")</f>
        <v>40306</v>
      </c>
    </row>
    <row r="725" spans="1:50" ht="20.100000000000001" customHeight="1" x14ac:dyDescent="0.25">
      <c r="A725" s="61" t="s">
        <v>737</v>
      </c>
      <c r="B725" s="113" t="s">
        <v>962</v>
      </c>
      <c r="C725" s="62" t="s">
        <v>53</v>
      </c>
      <c r="D725" s="107" t="s">
        <v>1223</v>
      </c>
      <c r="E725" s="108" t="s">
        <v>1223</v>
      </c>
      <c r="F725" s="63">
        <v>1025</v>
      </c>
      <c r="G725" s="111" t="str">
        <f>VLOOKUP(Tabelle132[[#This Row],[CC
(FIBU)]],INDEX!D:E,2,FALSE)</f>
        <v>Abteilung 46</v>
      </c>
      <c r="H725" s="117" t="s">
        <v>1369</v>
      </c>
      <c r="I725" s="64" t="s">
        <v>54</v>
      </c>
      <c r="J725" s="72">
        <v>34568</v>
      </c>
      <c r="K725" s="72"/>
      <c r="L725" s="73"/>
      <c r="M725" s="77">
        <v>2090</v>
      </c>
      <c r="N725" s="104" t="s">
        <v>1486</v>
      </c>
      <c r="O725" s="78">
        <v>34568</v>
      </c>
      <c r="P725" s="80"/>
      <c r="Q725" s="62" t="s">
        <v>55</v>
      </c>
      <c r="R725" s="5" t="str">
        <f ca="1">IF(Tabelle132[[#This Row],[STOPPED
ON]]&lt;&gt;"","STOPPED",IF(AND(Tabelle132[[#This Row],[ACT. VALID
TILL]]&lt;TODAY(),Tabelle132[[#This Row],[ACT. VALID
TILL]]&lt;&gt;""),"INACTIVE",IF(Tabelle132[[#This Row],[Employee]]="NN","RECRUITE",IF(Tabelle132[[#This Row],[ACT. VALID
FROM]]&gt;TODAY(),"INACTIVE","ACTIVE"))))</f>
        <v>ACTIVE</v>
      </c>
      <c r="S725" s="85"/>
      <c r="T725" s="85"/>
      <c r="U725" s="11">
        <f>COUNTIFS(Tabelle2[Function-
No.],Tabelle132[[#This Row],[FUNC.-NO]],Tabelle2[Pers-
No.],Tabelle132[[#This Row],[P-No.]])</f>
        <v>0</v>
      </c>
      <c r="V725" s="89">
        <v>39</v>
      </c>
      <c r="W725" s="11">
        <f>IF(Tabelle132[[#This Row],[WAZ2]]&gt;39,1,Tabelle132[[#This Row],[WAZ2]]/39)/IF(Tabelle132[[#This Row],[SPLIT]]="YES",2,1)</f>
        <v>1</v>
      </c>
      <c r="X725" s="93">
        <v>5577</v>
      </c>
      <c r="Y72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25" s="21" cm="1">
        <f t="array" ref="Z72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5577</v>
      </c>
      <c r="AA72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25" s="21" cm="1">
        <f t="array" ref="AB72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5577</v>
      </c>
      <c r="AC72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25" s="21" cm="1">
        <f t="array" ref="AD72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5577</v>
      </c>
      <c r="AE72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25" s="21" cm="1">
        <f t="array" ref="AF72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5577</v>
      </c>
      <c r="AG72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25" s="21" cm="1">
        <f t="array" ref="AH72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5577</v>
      </c>
      <c r="AI72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25" s="21" cm="1">
        <f t="array" ref="AJ72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5577</v>
      </c>
      <c r="AK72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25" s="21" cm="1">
        <f t="array" ref="AL72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5577</v>
      </c>
      <c r="AM72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25" s="21" cm="1">
        <f t="array" ref="AN72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5577</v>
      </c>
      <c r="AO72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25" s="21" cm="1">
        <f t="array" ref="AP72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5577</v>
      </c>
      <c r="AQ72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25" s="21" cm="1">
        <f t="array" ref="AR72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5577</v>
      </c>
      <c r="AS72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25" s="21" cm="1">
        <f t="array" ref="AT72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5577</v>
      </c>
      <c r="AU72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25" s="21" cm="1">
        <f t="array" ref="AV72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5577</v>
      </c>
      <c r="AW72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25" s="41">
        <f>SUMIFS(Tabelle132[[#This Row],[FTE 01]:[SAL 12]],Tabelle132[[#Headers],[FTE 01]:[SAL 12]],"*" &amp; "SAL" &amp;"*")</f>
        <v>66924</v>
      </c>
    </row>
    <row r="726" spans="1:50" ht="20.100000000000001" customHeight="1" x14ac:dyDescent="0.25">
      <c r="A726" s="61" t="s">
        <v>739</v>
      </c>
      <c r="B726" s="113" t="s">
        <v>1095</v>
      </c>
      <c r="C726" s="62" t="s">
        <v>53</v>
      </c>
      <c r="D726" s="107" t="s">
        <v>1223</v>
      </c>
      <c r="E726" s="108" t="s">
        <v>1223</v>
      </c>
      <c r="F726" s="63">
        <v>1025</v>
      </c>
      <c r="G726" s="111" t="str">
        <f>VLOOKUP(Tabelle132[[#This Row],[CC
(FIBU)]],INDEX!D:E,2,FALSE)</f>
        <v>Abteilung 46</v>
      </c>
      <c r="H726" s="117" t="s">
        <v>1348</v>
      </c>
      <c r="I726" s="64" t="s">
        <v>54</v>
      </c>
      <c r="J726" s="72">
        <v>42736</v>
      </c>
      <c r="K726" s="72"/>
      <c r="L726" s="73"/>
      <c r="M726" s="77">
        <v>2381</v>
      </c>
      <c r="N726" s="104" t="s">
        <v>1777</v>
      </c>
      <c r="O726" s="78">
        <v>42736</v>
      </c>
      <c r="P726" s="80"/>
      <c r="Q726" s="62" t="s">
        <v>55</v>
      </c>
      <c r="R726" s="5" t="str">
        <f ca="1">IF(Tabelle132[[#This Row],[STOPPED
ON]]&lt;&gt;"","STOPPED",IF(AND(Tabelle132[[#This Row],[ACT. VALID
TILL]]&lt;TODAY(),Tabelle132[[#This Row],[ACT. VALID
TILL]]&lt;&gt;""),"INACTIVE",IF(Tabelle132[[#This Row],[Employee]]="NN","RECRUITE",IF(Tabelle132[[#This Row],[ACT. VALID
FROM]]&gt;TODAY(),"INACTIVE","ACTIVE"))))</f>
        <v>ACTIVE</v>
      </c>
      <c r="S726" s="85"/>
      <c r="T726" s="85"/>
      <c r="U726" s="11">
        <f>COUNTIFS(Tabelle2[Function-
No.],Tabelle132[[#This Row],[FUNC.-NO]],Tabelle2[Pers-
No.],Tabelle132[[#This Row],[P-No.]])</f>
        <v>0</v>
      </c>
      <c r="V726" s="89">
        <v>39</v>
      </c>
      <c r="W726" s="11">
        <f>IF(Tabelle132[[#This Row],[WAZ2]]&gt;39,1,Tabelle132[[#This Row],[WAZ2]]/39)/IF(Tabelle132[[#This Row],[SPLIT]]="YES",2,1)</f>
        <v>1</v>
      </c>
      <c r="X726" s="93">
        <v>5682</v>
      </c>
      <c r="Y72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26" s="21" cm="1">
        <f t="array" ref="Z72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5682</v>
      </c>
      <c r="AA72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26" s="21" cm="1">
        <f t="array" ref="AB72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5682</v>
      </c>
      <c r="AC72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26" s="21" cm="1">
        <f t="array" ref="AD72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5682</v>
      </c>
      <c r="AE72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26" s="21" cm="1">
        <f t="array" ref="AF72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5682</v>
      </c>
      <c r="AG72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26" s="21" cm="1">
        <f t="array" ref="AH72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5682</v>
      </c>
      <c r="AI72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26" s="21" cm="1">
        <f t="array" ref="AJ72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5682</v>
      </c>
      <c r="AK72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26" s="21" cm="1">
        <f t="array" ref="AL72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5682</v>
      </c>
      <c r="AM72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26" s="21" cm="1">
        <f t="array" ref="AN72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5682</v>
      </c>
      <c r="AO72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26" s="21" cm="1">
        <f t="array" ref="AP72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5682</v>
      </c>
      <c r="AQ72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26" s="21" cm="1">
        <f t="array" ref="AR72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5682</v>
      </c>
      <c r="AS72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26" s="21" cm="1">
        <f t="array" ref="AT72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5682</v>
      </c>
      <c r="AU72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26" s="21" cm="1">
        <f t="array" ref="AV72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5682</v>
      </c>
      <c r="AW72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26" s="41">
        <f>SUMIFS(Tabelle132[[#This Row],[FTE 01]:[SAL 12]],Tabelle132[[#Headers],[FTE 01]:[SAL 12]],"*" &amp; "SAL" &amp;"*")</f>
        <v>68184</v>
      </c>
    </row>
    <row r="727" spans="1:50" ht="20.100000000000001" customHeight="1" x14ac:dyDescent="0.25">
      <c r="A727" s="61" t="s">
        <v>740</v>
      </c>
      <c r="B727" s="113" t="s">
        <v>1135</v>
      </c>
      <c r="C727" s="62" t="s">
        <v>53</v>
      </c>
      <c r="D727" s="107" t="s">
        <v>1223</v>
      </c>
      <c r="E727" s="108" t="s">
        <v>1223</v>
      </c>
      <c r="F727" s="63">
        <v>1025</v>
      </c>
      <c r="G727" s="111" t="str">
        <f>VLOOKUP(Tabelle132[[#This Row],[CC
(FIBU)]],INDEX!D:E,2,FALSE)</f>
        <v>Abteilung 46</v>
      </c>
      <c r="H727" s="117" t="s">
        <v>1369</v>
      </c>
      <c r="I727" s="64" t="s">
        <v>54</v>
      </c>
      <c r="J727" s="72">
        <v>43160</v>
      </c>
      <c r="K727" s="72">
        <v>44347</v>
      </c>
      <c r="L727" s="73"/>
      <c r="M727" s="77">
        <v>2451</v>
      </c>
      <c r="N727" s="104" t="s">
        <v>1847</v>
      </c>
      <c r="O727" s="78">
        <v>43160</v>
      </c>
      <c r="P727" s="80"/>
      <c r="Q727" s="62" t="s">
        <v>55</v>
      </c>
      <c r="R727" s="5" t="str">
        <f ca="1">IF(Tabelle132[[#This Row],[STOPPED
ON]]&lt;&gt;"","STOPPED",IF(AND(Tabelle132[[#This Row],[ACT. VALID
TILL]]&lt;TODAY(),Tabelle132[[#This Row],[ACT. VALID
TILL]]&lt;&gt;""),"INACTIVE",IF(Tabelle132[[#This Row],[Employee]]="NN","RECRUITE",IF(Tabelle132[[#This Row],[ACT. VALID
FROM]]&gt;TODAY(),"INACTIVE","ACTIVE"))))</f>
        <v>INACTIVE</v>
      </c>
      <c r="S727" s="85"/>
      <c r="T727" s="85"/>
      <c r="U727" s="11">
        <f>COUNTIFS(Tabelle2[Function-
No.],Tabelle132[[#This Row],[FUNC.-NO]],Tabelle2[Pers-
No.],Tabelle132[[#This Row],[P-No.]])</f>
        <v>0</v>
      </c>
      <c r="V727" s="89">
        <v>39</v>
      </c>
      <c r="W727" s="11">
        <f>IF(Tabelle132[[#This Row],[WAZ2]]&gt;39,1,Tabelle132[[#This Row],[WAZ2]]/39)/IF(Tabelle132[[#This Row],[SPLIT]]="YES",2,1)</f>
        <v>1</v>
      </c>
      <c r="X727" s="93">
        <v>5443</v>
      </c>
      <c r="Y72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27" s="21" cm="1">
        <f t="array" ref="Z72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5443</v>
      </c>
      <c r="AA72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27" s="21" cm="1">
        <f t="array" ref="AB72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5443</v>
      </c>
      <c r="AC72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727" s="21" cm="1">
        <f t="array" ref="AD72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72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727" s="21" cm="1">
        <f t="array" ref="AF72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72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727" s="21" cm="1">
        <f t="array" ref="AH72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72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727" s="21" cm="1">
        <f t="array" ref="AJ72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72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727" s="21" cm="1">
        <f t="array" ref="AL72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72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727" s="21" cm="1">
        <f t="array" ref="AN72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72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727" s="21" cm="1">
        <f t="array" ref="AP72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72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727" s="21" cm="1">
        <f t="array" ref="AR72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72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727" s="21" cm="1">
        <f t="array" ref="AT72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72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727" s="21" cm="1">
        <f t="array" ref="AV72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72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27" s="41">
        <f>SUMIFS(Tabelle132[[#This Row],[FTE 01]:[SAL 12]],Tabelle132[[#Headers],[FTE 01]:[SAL 12]],"*" &amp; "SAL" &amp;"*")</f>
        <v>10886</v>
      </c>
    </row>
    <row r="728" spans="1:50" ht="20.100000000000001" customHeight="1" x14ac:dyDescent="0.25">
      <c r="A728" s="61" t="s">
        <v>738</v>
      </c>
      <c r="B728" s="113" t="s">
        <v>962</v>
      </c>
      <c r="C728" s="62" t="s">
        <v>53</v>
      </c>
      <c r="D728" s="107" t="s">
        <v>1223</v>
      </c>
      <c r="E728" s="108" t="s">
        <v>1223</v>
      </c>
      <c r="F728" s="63">
        <v>1025</v>
      </c>
      <c r="G728" s="111" t="str">
        <f>VLOOKUP(Tabelle132[[#This Row],[CC
(FIBU)]],INDEX!D:E,2,FALSE)</f>
        <v>Abteilung 46</v>
      </c>
      <c r="H728" s="117" t="s">
        <v>1369</v>
      </c>
      <c r="I728" s="64" t="s">
        <v>54</v>
      </c>
      <c r="J728" s="72">
        <v>44348</v>
      </c>
      <c r="K728" s="72"/>
      <c r="L728" s="73"/>
      <c r="M728" s="77">
        <v>2451</v>
      </c>
      <c r="N728" s="104" t="s">
        <v>1847</v>
      </c>
      <c r="O728" s="78">
        <v>43160</v>
      </c>
      <c r="P728" s="80"/>
      <c r="Q728" s="62" t="s">
        <v>55</v>
      </c>
      <c r="R728" s="5" t="str">
        <f ca="1">IF(Tabelle132[[#This Row],[STOPPED
ON]]&lt;&gt;"","STOPPED",IF(AND(Tabelle132[[#This Row],[ACT. VALID
TILL]]&lt;TODAY(),Tabelle132[[#This Row],[ACT. VALID
TILL]]&lt;&gt;""),"INACTIVE",IF(Tabelle132[[#This Row],[Employee]]="NN","RECRUITE",IF(Tabelle132[[#This Row],[ACT. VALID
FROM]]&gt;TODAY(),"INACTIVE","ACTIVE"))))</f>
        <v>ACTIVE</v>
      </c>
      <c r="S728" s="85"/>
      <c r="T728" s="85"/>
      <c r="U728" s="11">
        <f>COUNTIFS(Tabelle2[Function-
No.],Tabelle132[[#This Row],[FUNC.-NO]],Tabelle2[Pers-
No.],Tabelle132[[#This Row],[P-No.]])</f>
        <v>0</v>
      </c>
      <c r="V728" s="89">
        <v>39</v>
      </c>
      <c r="W728" s="11">
        <f>IF(Tabelle132[[#This Row],[WAZ2]]&gt;39,1,Tabelle132[[#This Row],[WAZ2]]/39)/IF(Tabelle132[[#This Row],[SPLIT]]="YES",2,1)</f>
        <v>1</v>
      </c>
      <c r="X728" s="93">
        <v>5555</v>
      </c>
      <c r="Y72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728" s="21" cm="1">
        <f t="array" ref="Z72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72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728" s="21" cm="1">
        <f t="array" ref="AB72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72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28" s="21" cm="1">
        <f t="array" ref="AD72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5555</v>
      </c>
      <c r="AE72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28" s="21" cm="1">
        <f t="array" ref="AF72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5555</v>
      </c>
      <c r="AG72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28" s="21" cm="1">
        <f t="array" ref="AH72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5555</v>
      </c>
      <c r="AI72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28" s="21" cm="1">
        <f t="array" ref="AJ72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5555</v>
      </c>
      <c r="AK72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28" s="21" cm="1">
        <f t="array" ref="AL72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5555</v>
      </c>
      <c r="AM72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28" s="21" cm="1">
        <f t="array" ref="AN72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5555</v>
      </c>
      <c r="AO72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28" s="21" cm="1">
        <f t="array" ref="AP72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5555</v>
      </c>
      <c r="AQ72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28" s="21" cm="1">
        <f t="array" ref="AR72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5555</v>
      </c>
      <c r="AS72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28" s="21" cm="1">
        <f t="array" ref="AT72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5555</v>
      </c>
      <c r="AU72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28" s="21" cm="1">
        <f t="array" ref="AV72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5555</v>
      </c>
      <c r="AW72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28" s="41">
        <f>SUMIFS(Tabelle132[[#This Row],[FTE 01]:[SAL 12]],Tabelle132[[#Headers],[FTE 01]:[SAL 12]],"*" &amp; "SAL" &amp;"*")</f>
        <v>55550</v>
      </c>
    </row>
    <row r="729" spans="1:50" ht="20.100000000000001" customHeight="1" x14ac:dyDescent="0.25">
      <c r="A729" s="61" t="s">
        <v>742</v>
      </c>
      <c r="B729" s="113" t="s">
        <v>1104</v>
      </c>
      <c r="C729" s="62" t="s">
        <v>53</v>
      </c>
      <c r="D729" s="107" t="s">
        <v>1223</v>
      </c>
      <c r="E729" s="108" t="s">
        <v>1223</v>
      </c>
      <c r="F729" s="63">
        <v>1025</v>
      </c>
      <c r="G729" s="111" t="str">
        <f>VLOOKUP(Tabelle132[[#This Row],[CC
(FIBU)]],INDEX!D:E,2,FALSE)</f>
        <v>Abteilung 46</v>
      </c>
      <c r="H729" s="117" t="s">
        <v>1369</v>
      </c>
      <c r="I729" s="64" t="s">
        <v>54</v>
      </c>
      <c r="J729" s="72">
        <v>43500</v>
      </c>
      <c r="K729" s="72">
        <v>44347</v>
      </c>
      <c r="L729" s="73"/>
      <c r="M729" s="77">
        <v>2559</v>
      </c>
      <c r="N729" s="104" t="s">
        <v>1955</v>
      </c>
      <c r="O729" s="78">
        <v>43500</v>
      </c>
      <c r="P729" s="80"/>
      <c r="Q729" s="62" t="s">
        <v>55</v>
      </c>
      <c r="R729" s="5" t="str">
        <f ca="1">IF(Tabelle132[[#This Row],[STOPPED
ON]]&lt;&gt;"","STOPPED",IF(AND(Tabelle132[[#This Row],[ACT. VALID
TILL]]&lt;TODAY(),Tabelle132[[#This Row],[ACT. VALID
TILL]]&lt;&gt;""),"INACTIVE",IF(Tabelle132[[#This Row],[Employee]]="NN","RECRUITE",IF(Tabelle132[[#This Row],[ACT. VALID
FROM]]&gt;TODAY(),"INACTIVE","ACTIVE"))))</f>
        <v>INACTIVE</v>
      </c>
      <c r="S729" s="85"/>
      <c r="T729" s="85"/>
      <c r="U729" s="11">
        <f>COUNTIFS(Tabelle2[Function-
No.],Tabelle132[[#This Row],[FUNC.-NO]],Tabelle2[Pers-
No.],Tabelle132[[#This Row],[P-No.]])</f>
        <v>0</v>
      </c>
      <c r="V729" s="89">
        <v>39</v>
      </c>
      <c r="W729" s="11">
        <f>IF(Tabelle132[[#This Row],[WAZ2]]&gt;39,1,Tabelle132[[#This Row],[WAZ2]]/39)/IF(Tabelle132[[#This Row],[SPLIT]]="YES",2,1)</f>
        <v>1</v>
      </c>
      <c r="X729" s="93">
        <v>5151</v>
      </c>
      <c r="Y72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29" s="21" cm="1">
        <f t="array" ref="Z72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5151</v>
      </c>
      <c r="AA72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29" s="21" cm="1">
        <f t="array" ref="AB72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5151</v>
      </c>
      <c r="AC72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729" s="21" cm="1">
        <f t="array" ref="AD72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72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729" s="21" cm="1">
        <f t="array" ref="AF72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72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729" s="21" cm="1">
        <f t="array" ref="AH72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72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729" s="21" cm="1">
        <f t="array" ref="AJ72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72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729" s="21" cm="1">
        <f t="array" ref="AL72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72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729" s="21" cm="1">
        <f t="array" ref="AN72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72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729" s="21" cm="1">
        <f t="array" ref="AP72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72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729" s="21" cm="1">
        <f t="array" ref="AR72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72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729" s="21" cm="1">
        <f t="array" ref="AT72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72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729" s="21" cm="1">
        <f t="array" ref="AV72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72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29" s="41">
        <f>SUMIFS(Tabelle132[[#This Row],[FTE 01]:[SAL 12]],Tabelle132[[#Headers],[FTE 01]:[SAL 12]],"*" &amp; "SAL" &amp;"*")</f>
        <v>10302</v>
      </c>
    </row>
    <row r="730" spans="1:50" ht="20.100000000000001" customHeight="1" x14ac:dyDescent="0.25">
      <c r="A730" s="61" t="s">
        <v>740</v>
      </c>
      <c r="B730" s="113" t="s">
        <v>1135</v>
      </c>
      <c r="C730" s="62" t="s">
        <v>53</v>
      </c>
      <c r="D730" s="107" t="s">
        <v>1223</v>
      </c>
      <c r="E730" s="108" t="s">
        <v>1223</v>
      </c>
      <c r="F730" s="63">
        <v>1025</v>
      </c>
      <c r="G730" s="111" t="str">
        <f>VLOOKUP(Tabelle132[[#This Row],[CC
(FIBU)]],INDEX!D:E,2,FALSE)</f>
        <v>Abteilung 46</v>
      </c>
      <c r="H730" s="117" t="s">
        <v>1369</v>
      </c>
      <c r="I730" s="64" t="s">
        <v>54</v>
      </c>
      <c r="J730" s="72">
        <v>44348</v>
      </c>
      <c r="K730" s="72"/>
      <c r="L730" s="73"/>
      <c r="M730" s="77">
        <v>2559</v>
      </c>
      <c r="N730" s="104" t="s">
        <v>1955</v>
      </c>
      <c r="O730" s="78">
        <v>43500</v>
      </c>
      <c r="P730" s="80"/>
      <c r="Q730" s="62" t="s">
        <v>55</v>
      </c>
      <c r="R730" s="5" t="str">
        <f ca="1">IF(Tabelle132[[#This Row],[STOPPED
ON]]&lt;&gt;"","STOPPED",IF(AND(Tabelle132[[#This Row],[ACT. VALID
TILL]]&lt;TODAY(),Tabelle132[[#This Row],[ACT. VALID
TILL]]&lt;&gt;""),"INACTIVE",IF(Tabelle132[[#This Row],[Employee]]="NN","RECRUITE",IF(Tabelle132[[#This Row],[ACT. VALID
FROM]]&gt;TODAY(),"INACTIVE","ACTIVE"))))</f>
        <v>ACTIVE</v>
      </c>
      <c r="S730" s="85"/>
      <c r="T730" s="85"/>
      <c r="U730" s="11">
        <f>COUNTIFS(Tabelle2[Function-
No.],Tabelle132[[#This Row],[FUNC.-NO]],Tabelle2[Pers-
No.],Tabelle132[[#This Row],[P-No.]])</f>
        <v>0</v>
      </c>
      <c r="V730" s="89">
        <v>39</v>
      </c>
      <c r="W730" s="11">
        <f>IF(Tabelle132[[#This Row],[WAZ2]]&gt;39,1,Tabelle132[[#This Row],[WAZ2]]/39)/IF(Tabelle132[[#This Row],[SPLIT]]="YES",2,1)</f>
        <v>1</v>
      </c>
      <c r="X730" s="93">
        <v>5223</v>
      </c>
      <c r="Y73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730" s="21" cm="1">
        <f t="array" ref="Z73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73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730" s="21" cm="1">
        <f t="array" ref="AB73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73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30" s="21" cm="1">
        <f t="array" ref="AD73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5223</v>
      </c>
      <c r="AE73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30" s="21" cm="1">
        <f t="array" ref="AF73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5223</v>
      </c>
      <c r="AG73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30" s="21" cm="1">
        <f t="array" ref="AH73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5223</v>
      </c>
      <c r="AI73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30" s="21" cm="1">
        <f t="array" ref="AJ73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5223</v>
      </c>
      <c r="AK73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30" s="21" cm="1">
        <f t="array" ref="AL73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5223</v>
      </c>
      <c r="AM73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30" s="21" cm="1">
        <f t="array" ref="AN73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5223</v>
      </c>
      <c r="AO73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30" s="21" cm="1">
        <f t="array" ref="AP73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5223</v>
      </c>
      <c r="AQ73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30" s="21" cm="1">
        <f t="array" ref="AR73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5223</v>
      </c>
      <c r="AS73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30" s="21" cm="1">
        <f t="array" ref="AT73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5223</v>
      </c>
      <c r="AU73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30" s="21" cm="1">
        <f t="array" ref="AV73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5223</v>
      </c>
      <c r="AW73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30" s="41">
        <f>SUMIFS(Tabelle132[[#This Row],[FTE 01]:[SAL 12]],Tabelle132[[#Headers],[FTE 01]:[SAL 12]],"*" &amp; "SAL" &amp;"*")</f>
        <v>52230</v>
      </c>
    </row>
    <row r="731" spans="1:50" ht="20.100000000000001" customHeight="1" x14ac:dyDescent="0.25">
      <c r="A731" s="70" t="s">
        <v>795</v>
      </c>
      <c r="B731" s="113" t="s">
        <v>1135</v>
      </c>
      <c r="C731" s="62" t="s">
        <v>237</v>
      </c>
      <c r="D731" s="107" t="s">
        <v>1223</v>
      </c>
      <c r="E731" s="108" t="s">
        <v>1223</v>
      </c>
      <c r="F731" s="63">
        <v>1025</v>
      </c>
      <c r="G731" s="111" t="str">
        <f>VLOOKUP(Tabelle132[[#This Row],[CC
(FIBU)]],INDEX!D:E,2,FALSE)</f>
        <v>Abteilung 46</v>
      </c>
      <c r="H731" s="117" t="s">
        <v>1369</v>
      </c>
      <c r="I731" s="64" t="s">
        <v>54</v>
      </c>
      <c r="J731" s="72">
        <v>44317</v>
      </c>
      <c r="K731" s="72"/>
      <c r="L731" s="73"/>
      <c r="M731" s="77">
        <v>2714</v>
      </c>
      <c r="N731" s="104" t="s">
        <v>2110</v>
      </c>
      <c r="O731" s="78">
        <v>44317</v>
      </c>
      <c r="P731" s="80"/>
      <c r="Q731" s="62" t="s">
        <v>55</v>
      </c>
      <c r="R731" s="5" t="str">
        <f ca="1">IF(Tabelle132[[#This Row],[STOPPED
ON]]&lt;&gt;"","STOPPED",IF(AND(Tabelle132[[#This Row],[ACT. VALID
TILL]]&lt;TODAY(),Tabelle132[[#This Row],[ACT. VALID
TILL]]&lt;&gt;""),"INACTIVE",IF(Tabelle132[[#This Row],[Employee]]="NN","RECRUITE",IF(Tabelle132[[#This Row],[ACT. VALID
FROM]]&gt;TODAY(),"INACTIVE","ACTIVE"))))</f>
        <v>ACTIVE</v>
      </c>
      <c r="S731" s="85"/>
      <c r="T731" s="85"/>
      <c r="U731" s="11">
        <f>COUNTIFS(Tabelle2[Function-
No.],Tabelle132[[#This Row],[FUNC.-NO]],Tabelle2[Pers-
No.],Tabelle132[[#This Row],[P-No.]])</f>
        <v>0</v>
      </c>
      <c r="V731" s="89">
        <v>39</v>
      </c>
      <c r="W731" s="11">
        <f>IF(Tabelle132[[#This Row],[WAZ2]]&gt;39,1,Tabelle132[[#This Row],[WAZ2]]/39)/IF(Tabelle132[[#This Row],[SPLIT]]="YES",2,1)</f>
        <v>1</v>
      </c>
      <c r="X731" s="93">
        <v>5397</v>
      </c>
      <c r="Y73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731" s="21" cm="1">
        <f t="array" ref="Z73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73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31" s="21" cm="1">
        <f t="array" ref="AB73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5397</v>
      </c>
      <c r="AC73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31" s="21" cm="1">
        <f t="array" ref="AD73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5397</v>
      </c>
      <c r="AE73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31" s="21" cm="1">
        <f t="array" ref="AF73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5397</v>
      </c>
      <c r="AG73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31" s="21" cm="1">
        <f t="array" ref="AH73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5397</v>
      </c>
      <c r="AI73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31" s="21" cm="1">
        <f t="array" ref="AJ73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5397</v>
      </c>
      <c r="AK73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31" s="21" cm="1">
        <f t="array" ref="AL73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5397</v>
      </c>
      <c r="AM73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31" s="21" cm="1">
        <f t="array" ref="AN73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5397</v>
      </c>
      <c r="AO73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31" s="21" cm="1">
        <f t="array" ref="AP73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5397</v>
      </c>
      <c r="AQ73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31" s="21" cm="1">
        <f t="array" ref="AR73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5397</v>
      </c>
      <c r="AS73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31" s="21" cm="1">
        <f t="array" ref="AT73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5397</v>
      </c>
      <c r="AU73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31" s="21" cm="1">
        <f t="array" ref="AV73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5397</v>
      </c>
      <c r="AW73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31" s="41">
        <f>SUMIFS(Tabelle132[[#This Row],[FTE 01]:[SAL 12]],Tabelle132[[#Headers],[FTE 01]:[SAL 12]],"*" &amp; "SAL" &amp;"*")</f>
        <v>59367</v>
      </c>
    </row>
    <row r="732" spans="1:50" ht="20.100000000000001" customHeight="1" x14ac:dyDescent="0.25">
      <c r="A732" s="61" t="s">
        <v>741</v>
      </c>
      <c r="B732" s="113" t="s">
        <v>1104</v>
      </c>
      <c r="C732" s="62" t="s">
        <v>53</v>
      </c>
      <c r="D732" s="107" t="s">
        <v>1223</v>
      </c>
      <c r="E732" s="108" t="s">
        <v>1223</v>
      </c>
      <c r="F732" s="63">
        <v>1026</v>
      </c>
      <c r="G732" s="111" t="str">
        <f>VLOOKUP(Tabelle132[[#This Row],[CC
(FIBU)]],INDEX!D:E,2,FALSE)</f>
        <v>Abteilung 43</v>
      </c>
      <c r="H732" s="117" t="s">
        <v>1388</v>
      </c>
      <c r="I732" s="64" t="s">
        <v>54</v>
      </c>
      <c r="J732" s="72">
        <v>43435</v>
      </c>
      <c r="K732" s="72"/>
      <c r="L732" s="73"/>
      <c r="M732" s="77">
        <v>2543</v>
      </c>
      <c r="N732" s="104" t="s">
        <v>1939</v>
      </c>
      <c r="O732" s="78">
        <v>43435</v>
      </c>
      <c r="P732" s="80"/>
      <c r="Q732" s="62" t="s">
        <v>55</v>
      </c>
      <c r="R732" s="5" t="str">
        <f ca="1">IF(Tabelle132[[#This Row],[STOPPED
ON]]&lt;&gt;"","STOPPED",IF(AND(Tabelle132[[#This Row],[ACT. VALID
TILL]]&lt;TODAY(),Tabelle132[[#This Row],[ACT. VALID
TILL]]&lt;&gt;""),"INACTIVE",IF(Tabelle132[[#This Row],[Employee]]="NN","RECRUITE",IF(Tabelle132[[#This Row],[ACT. VALID
FROM]]&gt;TODAY(),"INACTIVE","ACTIVE"))))</f>
        <v>ACTIVE</v>
      </c>
      <c r="S732" s="85"/>
      <c r="T732" s="85"/>
      <c r="U732" s="11">
        <f>COUNTIFS(Tabelle2[Function-
No.],Tabelle132[[#This Row],[FUNC.-NO]],Tabelle2[Pers-
No.],Tabelle132[[#This Row],[P-No.]])</f>
        <v>0</v>
      </c>
      <c r="V732" s="89">
        <v>39</v>
      </c>
      <c r="W732" s="11">
        <f>IF(Tabelle132[[#This Row],[WAZ2]]&gt;39,1,Tabelle132[[#This Row],[WAZ2]]/39)/IF(Tabelle132[[#This Row],[SPLIT]]="YES",2,1)</f>
        <v>1</v>
      </c>
      <c r="X732" s="93">
        <v>5224</v>
      </c>
      <c r="Y73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32" s="21" cm="1">
        <f t="array" ref="Z73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5224</v>
      </c>
      <c r="AA73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32" s="21" cm="1">
        <f t="array" ref="AB73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5224</v>
      </c>
      <c r="AC73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32" s="21" cm="1">
        <f t="array" ref="AD73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5224</v>
      </c>
      <c r="AE73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32" s="21" cm="1">
        <f t="array" ref="AF73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5224</v>
      </c>
      <c r="AG73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32" s="21" cm="1">
        <f t="array" ref="AH73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5224</v>
      </c>
      <c r="AI73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32" s="21" cm="1">
        <f t="array" ref="AJ73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5224</v>
      </c>
      <c r="AK73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32" s="21" cm="1">
        <f t="array" ref="AL73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5224</v>
      </c>
      <c r="AM73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32" s="21" cm="1">
        <f t="array" ref="AN73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5224</v>
      </c>
      <c r="AO73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32" s="21" cm="1">
        <f t="array" ref="AP73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5224</v>
      </c>
      <c r="AQ73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32" s="21" cm="1">
        <f t="array" ref="AR73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5224</v>
      </c>
      <c r="AS73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32" s="21" cm="1">
        <f t="array" ref="AT73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5224</v>
      </c>
      <c r="AU73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32" s="21" cm="1">
        <f t="array" ref="AV73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5224</v>
      </c>
      <c r="AW73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32" s="41">
        <f>SUMIFS(Tabelle132[[#This Row],[FTE 01]:[SAL 12]],Tabelle132[[#Headers],[FTE 01]:[SAL 12]],"*" &amp; "SAL" &amp;"*")</f>
        <v>62688</v>
      </c>
    </row>
    <row r="733" spans="1:50" ht="20.100000000000001" customHeight="1" x14ac:dyDescent="0.25">
      <c r="A733" s="61" t="s">
        <v>742</v>
      </c>
      <c r="B733" s="113" t="s">
        <v>1104</v>
      </c>
      <c r="C733" s="62" t="s">
        <v>53</v>
      </c>
      <c r="D733" s="107" t="s">
        <v>1223</v>
      </c>
      <c r="E733" s="108" t="s">
        <v>1223</v>
      </c>
      <c r="F733" s="63">
        <v>1026</v>
      </c>
      <c r="G733" s="111" t="str">
        <f>VLOOKUP(Tabelle132[[#This Row],[CC
(FIBU)]],INDEX!D:E,2,FALSE)</f>
        <v>Abteilung 43</v>
      </c>
      <c r="H733" s="117" t="s">
        <v>1388</v>
      </c>
      <c r="I733" s="64" t="s">
        <v>54</v>
      </c>
      <c r="J733" s="72">
        <v>44317</v>
      </c>
      <c r="K733" s="72"/>
      <c r="L733" s="73"/>
      <c r="M733" s="77">
        <v>2715</v>
      </c>
      <c r="N733" s="104" t="s">
        <v>2111</v>
      </c>
      <c r="O733" s="78">
        <v>44317</v>
      </c>
      <c r="P733" s="80"/>
      <c r="Q733" s="62" t="s">
        <v>55</v>
      </c>
      <c r="R733" s="5" t="str">
        <f ca="1">IF(Tabelle132[[#This Row],[STOPPED
ON]]&lt;&gt;"","STOPPED",IF(AND(Tabelle132[[#This Row],[ACT. VALID
TILL]]&lt;TODAY(),Tabelle132[[#This Row],[ACT. VALID
TILL]]&lt;&gt;""),"INACTIVE",IF(Tabelle132[[#This Row],[Employee]]="NN","RECRUITE",IF(Tabelle132[[#This Row],[ACT. VALID
FROM]]&gt;TODAY(),"INACTIVE","ACTIVE"))))</f>
        <v>ACTIVE</v>
      </c>
      <c r="S733" s="85"/>
      <c r="T733" s="85"/>
      <c r="U733" s="11">
        <f>COUNTIFS(Tabelle2[Function-
No.],Tabelle132[[#This Row],[FUNC.-NO]],Tabelle2[Pers-
No.],Tabelle132[[#This Row],[P-No.]])</f>
        <v>0</v>
      </c>
      <c r="V733" s="89">
        <v>39</v>
      </c>
      <c r="W733" s="11">
        <f>IF(Tabelle132[[#This Row],[WAZ2]]&gt;39,1,Tabelle132[[#This Row],[WAZ2]]/39)/IF(Tabelle132[[#This Row],[SPLIT]]="YES",2,1)</f>
        <v>1</v>
      </c>
      <c r="X733" s="93">
        <v>5325</v>
      </c>
      <c r="Y73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733" s="21" cm="1">
        <f t="array" ref="Z73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73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33" s="21" cm="1">
        <f t="array" ref="AB73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5325</v>
      </c>
      <c r="AC73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33" s="21" cm="1">
        <f t="array" ref="AD73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5325</v>
      </c>
      <c r="AE73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33" s="21" cm="1">
        <f t="array" ref="AF73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5325</v>
      </c>
      <c r="AG73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33" s="21" cm="1">
        <f t="array" ref="AH73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5325</v>
      </c>
      <c r="AI73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33" s="21" cm="1">
        <f t="array" ref="AJ73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5325</v>
      </c>
      <c r="AK73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33" s="21" cm="1">
        <f t="array" ref="AL73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5325</v>
      </c>
      <c r="AM73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33" s="21" cm="1">
        <f t="array" ref="AN73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5325</v>
      </c>
      <c r="AO73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33" s="21" cm="1">
        <f t="array" ref="AP73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5325</v>
      </c>
      <c r="AQ73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33" s="21" cm="1">
        <f t="array" ref="AR73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5325</v>
      </c>
      <c r="AS73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33" s="21" cm="1">
        <f t="array" ref="AT73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5325</v>
      </c>
      <c r="AU73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33" s="21" cm="1">
        <f t="array" ref="AV73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5325</v>
      </c>
      <c r="AW73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33" s="41">
        <f>SUMIFS(Tabelle132[[#This Row],[FTE 01]:[SAL 12]],Tabelle132[[#Headers],[FTE 01]:[SAL 12]],"*" &amp; "SAL" &amp;"*")</f>
        <v>58575</v>
      </c>
    </row>
    <row r="734" spans="1:50" ht="20.100000000000001" customHeight="1" x14ac:dyDescent="0.25">
      <c r="A734" s="61" t="s">
        <v>743</v>
      </c>
      <c r="B734" s="113" t="s">
        <v>1107</v>
      </c>
      <c r="C734" s="62" t="s">
        <v>53</v>
      </c>
      <c r="D734" s="107" t="s">
        <v>1223</v>
      </c>
      <c r="E734" s="108" t="s">
        <v>1223</v>
      </c>
      <c r="F734" s="63">
        <v>1027</v>
      </c>
      <c r="G734" s="111" t="str">
        <f>VLOOKUP(Tabelle132[[#This Row],[CC
(FIBU)]],INDEX!D:E,2,FALSE)</f>
        <v>Abteilung 44</v>
      </c>
      <c r="H734" s="117" t="s">
        <v>1348</v>
      </c>
      <c r="I734" s="64" t="s">
        <v>54</v>
      </c>
      <c r="J734" s="72">
        <v>40422</v>
      </c>
      <c r="K734" s="72"/>
      <c r="L734" s="73"/>
      <c r="M734" s="77">
        <v>2167</v>
      </c>
      <c r="N734" s="104" t="s">
        <v>1563</v>
      </c>
      <c r="O734" s="78">
        <v>40422</v>
      </c>
      <c r="P734" s="80"/>
      <c r="Q734" s="62" t="s">
        <v>55</v>
      </c>
      <c r="R734" s="5" t="str">
        <f ca="1">IF(Tabelle132[[#This Row],[STOPPED
ON]]&lt;&gt;"","STOPPED",IF(AND(Tabelle132[[#This Row],[ACT. VALID
TILL]]&lt;TODAY(),Tabelle132[[#This Row],[ACT. VALID
TILL]]&lt;&gt;""),"INACTIVE",IF(Tabelle132[[#This Row],[Employee]]="NN","RECRUITE",IF(Tabelle132[[#This Row],[ACT. VALID
FROM]]&gt;TODAY(),"INACTIVE","ACTIVE"))))</f>
        <v>ACTIVE</v>
      </c>
      <c r="S734" s="85"/>
      <c r="T734" s="85"/>
      <c r="U734" s="11">
        <f>COUNTIFS(Tabelle2[Function-
No.],Tabelle132[[#This Row],[FUNC.-NO]],Tabelle2[Pers-
No.],Tabelle132[[#This Row],[P-No.]])</f>
        <v>0</v>
      </c>
      <c r="V734" s="89">
        <v>39</v>
      </c>
      <c r="W734" s="11">
        <f>IF(Tabelle132[[#This Row],[WAZ2]]&gt;39,1,Tabelle132[[#This Row],[WAZ2]]/39)/IF(Tabelle132[[#This Row],[SPLIT]]="YES",2,1)</f>
        <v>1</v>
      </c>
      <c r="X734" s="93">
        <v>5704</v>
      </c>
      <c r="Y73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34" s="21" cm="1">
        <f t="array" ref="Z73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5704</v>
      </c>
      <c r="AA73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34" s="21" cm="1">
        <f t="array" ref="AB73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5704</v>
      </c>
      <c r="AC73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34" s="21" cm="1">
        <f t="array" ref="AD73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5704</v>
      </c>
      <c r="AE73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34" s="21" cm="1">
        <f t="array" ref="AF73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5704</v>
      </c>
      <c r="AG73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34" s="21" cm="1">
        <f t="array" ref="AH73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5704</v>
      </c>
      <c r="AI73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34" s="21" cm="1">
        <f t="array" ref="AJ73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5704</v>
      </c>
      <c r="AK73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34" s="21" cm="1">
        <f t="array" ref="AL73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5704</v>
      </c>
      <c r="AM73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34" s="21" cm="1">
        <f t="array" ref="AN73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5704</v>
      </c>
      <c r="AO73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34" s="21" cm="1">
        <f t="array" ref="AP73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5704</v>
      </c>
      <c r="AQ73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34" s="21" cm="1">
        <f t="array" ref="AR73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5704</v>
      </c>
      <c r="AS73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34" s="21" cm="1">
        <f t="array" ref="AT73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5704</v>
      </c>
      <c r="AU73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34" s="21" cm="1">
        <f t="array" ref="AV73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5704</v>
      </c>
      <c r="AW73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34" s="41">
        <f>SUMIFS(Tabelle132[[#This Row],[FTE 01]:[SAL 12]],Tabelle132[[#Headers],[FTE 01]:[SAL 12]],"*" &amp; "SAL" &amp;"*")</f>
        <v>68448</v>
      </c>
    </row>
    <row r="735" spans="1:50" ht="20.100000000000001" customHeight="1" x14ac:dyDescent="0.25">
      <c r="A735" s="61" t="s">
        <v>747</v>
      </c>
      <c r="B735" s="113" t="s">
        <v>1130</v>
      </c>
      <c r="C735" s="62" t="s">
        <v>53</v>
      </c>
      <c r="D735" s="107" t="s">
        <v>1223</v>
      </c>
      <c r="E735" s="108" t="s">
        <v>1223</v>
      </c>
      <c r="F735" s="63">
        <v>1027</v>
      </c>
      <c r="G735" s="111" t="str">
        <f>VLOOKUP(Tabelle132[[#This Row],[CC
(FIBU)]],INDEX!D:E,2,FALSE)</f>
        <v>Abteilung 44</v>
      </c>
      <c r="H735" s="117" t="s">
        <v>1388</v>
      </c>
      <c r="I735" s="64" t="s">
        <v>54</v>
      </c>
      <c r="J735" s="72">
        <v>42095</v>
      </c>
      <c r="K735" s="72"/>
      <c r="L735" s="73"/>
      <c r="M735" s="77">
        <v>2290</v>
      </c>
      <c r="N735" s="104" t="s">
        <v>1686</v>
      </c>
      <c r="O735" s="78">
        <v>42095</v>
      </c>
      <c r="P735" s="80"/>
      <c r="Q735" s="62" t="s">
        <v>55</v>
      </c>
      <c r="R735" s="5" t="str">
        <f ca="1">IF(Tabelle132[[#This Row],[STOPPED
ON]]&lt;&gt;"","STOPPED",IF(AND(Tabelle132[[#This Row],[ACT. VALID
TILL]]&lt;TODAY(),Tabelle132[[#This Row],[ACT. VALID
TILL]]&lt;&gt;""),"INACTIVE",IF(Tabelle132[[#This Row],[Employee]]="NN","RECRUITE",IF(Tabelle132[[#This Row],[ACT. VALID
FROM]]&gt;TODAY(),"INACTIVE","ACTIVE"))))</f>
        <v>ACTIVE</v>
      </c>
      <c r="S735" s="85"/>
      <c r="T735" s="85"/>
      <c r="U735" s="11">
        <f>COUNTIFS(Tabelle2[Function-
No.],Tabelle132[[#This Row],[FUNC.-NO]],Tabelle2[Pers-
No.],Tabelle132[[#This Row],[P-No.]])</f>
        <v>0</v>
      </c>
      <c r="V735" s="89">
        <v>39</v>
      </c>
      <c r="W735" s="11">
        <f>IF(Tabelle132[[#This Row],[WAZ2]]&gt;39,1,Tabelle132[[#This Row],[WAZ2]]/39)/IF(Tabelle132[[#This Row],[SPLIT]]="YES",2,1)</f>
        <v>1</v>
      </c>
      <c r="X735" s="93">
        <v>5184</v>
      </c>
      <c r="Y73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35" s="21" cm="1">
        <f t="array" ref="Z73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5184</v>
      </c>
      <c r="AA73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35" s="21" cm="1">
        <f t="array" ref="AB73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5184</v>
      </c>
      <c r="AC73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35" s="21" cm="1">
        <f t="array" ref="AD73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5184</v>
      </c>
      <c r="AE73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35" s="21" cm="1">
        <f t="array" ref="AF73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5184</v>
      </c>
      <c r="AG73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35" s="21" cm="1">
        <f t="array" ref="AH73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5184</v>
      </c>
      <c r="AI73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35" s="21" cm="1">
        <f t="array" ref="AJ73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5184</v>
      </c>
      <c r="AK73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35" s="21" cm="1">
        <f t="array" ref="AL73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5184</v>
      </c>
      <c r="AM73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35" s="21" cm="1">
        <f t="array" ref="AN73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5184</v>
      </c>
      <c r="AO73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35" s="21" cm="1">
        <f t="array" ref="AP73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5184</v>
      </c>
      <c r="AQ73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35" s="21" cm="1">
        <f t="array" ref="AR73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5184</v>
      </c>
      <c r="AS73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35" s="21" cm="1">
        <f t="array" ref="AT73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5184</v>
      </c>
      <c r="AU73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35" s="21" cm="1">
        <f t="array" ref="AV73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5184</v>
      </c>
      <c r="AW73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35" s="41">
        <f>SUMIFS(Tabelle132[[#This Row],[FTE 01]:[SAL 12]],Tabelle132[[#Headers],[FTE 01]:[SAL 12]],"*" &amp; "SAL" &amp;"*")</f>
        <v>62208</v>
      </c>
    </row>
    <row r="736" spans="1:50" ht="20.100000000000001" customHeight="1" x14ac:dyDescent="0.25">
      <c r="A736" s="61" t="s">
        <v>746</v>
      </c>
      <c r="B736" s="113" t="s">
        <v>1109</v>
      </c>
      <c r="C736" s="62" t="s">
        <v>53</v>
      </c>
      <c r="D736" s="107" t="s">
        <v>1223</v>
      </c>
      <c r="E736" s="108" t="s">
        <v>1223</v>
      </c>
      <c r="F736" s="63">
        <v>1027</v>
      </c>
      <c r="G736" s="111" t="str">
        <f>VLOOKUP(Tabelle132[[#This Row],[CC
(FIBU)]],INDEX!D:E,2,FALSE)</f>
        <v>Abteilung 44</v>
      </c>
      <c r="H736" s="117" t="s">
        <v>1388</v>
      </c>
      <c r="I736" s="64" t="s">
        <v>54</v>
      </c>
      <c r="J736" s="72">
        <v>42278</v>
      </c>
      <c r="K736" s="72"/>
      <c r="L736" s="73"/>
      <c r="M736" s="77">
        <v>2324</v>
      </c>
      <c r="N736" s="104" t="s">
        <v>1720</v>
      </c>
      <c r="O736" s="78">
        <v>42278</v>
      </c>
      <c r="P736" s="80"/>
      <c r="Q736" s="62" t="s">
        <v>55</v>
      </c>
      <c r="R736" s="5" t="str">
        <f ca="1">IF(Tabelle132[[#This Row],[STOPPED
ON]]&lt;&gt;"","STOPPED",IF(AND(Tabelle132[[#This Row],[ACT. VALID
TILL]]&lt;TODAY(),Tabelle132[[#This Row],[ACT. VALID
TILL]]&lt;&gt;""),"INACTIVE",IF(Tabelle132[[#This Row],[Employee]]="NN","RECRUITE",IF(Tabelle132[[#This Row],[ACT. VALID
FROM]]&gt;TODAY(),"INACTIVE","ACTIVE"))))</f>
        <v>ACTIVE</v>
      </c>
      <c r="S736" s="85"/>
      <c r="T736" s="85"/>
      <c r="U736" s="11">
        <f>COUNTIFS(Tabelle2[Function-
No.],Tabelle132[[#This Row],[FUNC.-NO]],Tabelle2[Pers-
No.],Tabelle132[[#This Row],[P-No.]])</f>
        <v>0</v>
      </c>
      <c r="V736" s="89">
        <v>39</v>
      </c>
      <c r="W736" s="11">
        <f>IF(Tabelle132[[#This Row],[WAZ2]]&gt;39,1,Tabelle132[[#This Row],[WAZ2]]/39)/IF(Tabelle132[[#This Row],[SPLIT]]="YES",2,1)</f>
        <v>1</v>
      </c>
      <c r="X736" s="93">
        <v>5173</v>
      </c>
      <c r="Y73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36" s="21" cm="1">
        <f t="array" ref="Z73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5173</v>
      </c>
      <c r="AA73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36" s="21" cm="1">
        <f t="array" ref="AB73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5173</v>
      </c>
      <c r="AC73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36" s="21" cm="1">
        <f t="array" ref="AD73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5173</v>
      </c>
      <c r="AE73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36" s="21" cm="1">
        <f t="array" ref="AF73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5173</v>
      </c>
      <c r="AG73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36" s="21" cm="1">
        <f t="array" ref="AH73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5173</v>
      </c>
      <c r="AI73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36" s="21" cm="1">
        <f t="array" ref="AJ73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5173</v>
      </c>
      <c r="AK73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36" s="21" cm="1">
        <f t="array" ref="AL73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5173</v>
      </c>
      <c r="AM73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36" s="21" cm="1">
        <f t="array" ref="AN73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5173</v>
      </c>
      <c r="AO73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36" s="21" cm="1">
        <f t="array" ref="AP73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5173</v>
      </c>
      <c r="AQ73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36" s="21" cm="1">
        <f t="array" ref="AR73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5173</v>
      </c>
      <c r="AS73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36" s="21" cm="1">
        <f t="array" ref="AT73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5173</v>
      </c>
      <c r="AU73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36" s="21" cm="1">
        <f t="array" ref="AV73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5173</v>
      </c>
      <c r="AW73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36" s="41">
        <f>SUMIFS(Tabelle132[[#This Row],[FTE 01]:[SAL 12]],Tabelle132[[#Headers],[FTE 01]:[SAL 12]],"*" &amp; "SAL" &amp;"*")</f>
        <v>62076</v>
      </c>
    </row>
    <row r="737" spans="1:50" ht="20.100000000000001" customHeight="1" x14ac:dyDescent="0.25">
      <c r="A737" s="61" t="s">
        <v>745</v>
      </c>
      <c r="B737" s="113" t="s">
        <v>1109</v>
      </c>
      <c r="C737" s="62" t="s">
        <v>53</v>
      </c>
      <c r="D737" s="107" t="s">
        <v>1223</v>
      </c>
      <c r="E737" s="108" t="s">
        <v>1223</v>
      </c>
      <c r="F737" s="63">
        <v>1027</v>
      </c>
      <c r="G737" s="111" t="str">
        <f>VLOOKUP(Tabelle132[[#This Row],[CC
(FIBU)]],INDEX!D:E,2,FALSE)</f>
        <v>Abteilung 44</v>
      </c>
      <c r="H737" s="117" t="s">
        <v>1388</v>
      </c>
      <c r="I737" s="64" t="s">
        <v>54</v>
      </c>
      <c r="J737" s="72">
        <v>42370</v>
      </c>
      <c r="K737" s="72"/>
      <c r="L737" s="73"/>
      <c r="M737" s="77">
        <v>2330</v>
      </c>
      <c r="N737" s="104" t="s">
        <v>1726</v>
      </c>
      <c r="O737" s="78">
        <v>42370</v>
      </c>
      <c r="P737" s="80"/>
      <c r="Q737" s="62" t="s">
        <v>55</v>
      </c>
      <c r="R737" s="5" t="str">
        <f ca="1">IF(Tabelle132[[#This Row],[STOPPED
ON]]&lt;&gt;"","STOPPED",IF(AND(Tabelle132[[#This Row],[ACT. VALID
TILL]]&lt;TODAY(),Tabelle132[[#This Row],[ACT. VALID
TILL]]&lt;&gt;""),"INACTIVE",IF(Tabelle132[[#This Row],[Employee]]="NN","RECRUITE",IF(Tabelle132[[#This Row],[ACT. VALID
FROM]]&gt;TODAY(),"INACTIVE","ACTIVE"))))</f>
        <v>ACTIVE</v>
      </c>
      <c r="S737" s="85"/>
      <c r="T737" s="85"/>
      <c r="U737" s="11">
        <f>COUNTIFS(Tabelle2[Function-
No.],Tabelle132[[#This Row],[FUNC.-NO]],Tabelle2[Pers-
No.],Tabelle132[[#This Row],[P-No.]])</f>
        <v>0</v>
      </c>
      <c r="V737" s="89">
        <v>39</v>
      </c>
      <c r="W737" s="11">
        <f>IF(Tabelle132[[#This Row],[WAZ2]]&gt;39,1,Tabelle132[[#This Row],[WAZ2]]/39)/IF(Tabelle132[[#This Row],[SPLIT]]="YES",2,1)</f>
        <v>1</v>
      </c>
      <c r="X737" s="93">
        <v>5201</v>
      </c>
      <c r="Y73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37" s="21" cm="1">
        <f t="array" ref="Z73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5201</v>
      </c>
      <c r="AA73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37" s="21" cm="1">
        <f t="array" ref="AB73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5201</v>
      </c>
      <c r="AC73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37" s="21" cm="1">
        <f t="array" ref="AD73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5201</v>
      </c>
      <c r="AE73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37" s="21" cm="1">
        <f t="array" ref="AF73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5201</v>
      </c>
      <c r="AG73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37" s="21" cm="1">
        <f t="array" ref="AH73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5201</v>
      </c>
      <c r="AI73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37" s="21" cm="1">
        <f t="array" ref="AJ73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5201</v>
      </c>
      <c r="AK73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37" s="21" cm="1">
        <f t="array" ref="AL73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5201</v>
      </c>
      <c r="AM73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37" s="21" cm="1">
        <f t="array" ref="AN73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5201</v>
      </c>
      <c r="AO73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37" s="21" cm="1">
        <f t="array" ref="AP73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5201</v>
      </c>
      <c r="AQ73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37" s="21" cm="1">
        <f t="array" ref="AR73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5201</v>
      </c>
      <c r="AS73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37" s="21" cm="1">
        <f t="array" ref="AT73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5201</v>
      </c>
      <c r="AU73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37" s="21" cm="1">
        <f t="array" ref="AV73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5201</v>
      </c>
      <c r="AW73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37" s="41">
        <f>SUMIFS(Tabelle132[[#This Row],[FTE 01]:[SAL 12]],Tabelle132[[#Headers],[FTE 01]:[SAL 12]],"*" &amp; "SAL" &amp;"*")</f>
        <v>62412</v>
      </c>
    </row>
    <row r="738" spans="1:50" ht="20.100000000000001" customHeight="1" x14ac:dyDescent="0.25">
      <c r="A738" s="61" t="s">
        <v>744</v>
      </c>
      <c r="B738" s="113" t="s">
        <v>1109</v>
      </c>
      <c r="C738" s="62" t="s">
        <v>53</v>
      </c>
      <c r="D738" s="107" t="s">
        <v>1223</v>
      </c>
      <c r="E738" s="108" t="s">
        <v>1223</v>
      </c>
      <c r="F738" s="63">
        <v>1027</v>
      </c>
      <c r="G738" s="111" t="str">
        <f>VLOOKUP(Tabelle132[[#This Row],[CC
(FIBU)]],INDEX!D:E,2,FALSE)</f>
        <v>Abteilung 44</v>
      </c>
      <c r="H738" s="117" t="s">
        <v>1388</v>
      </c>
      <c r="I738" s="64" t="s">
        <v>54</v>
      </c>
      <c r="J738" s="72">
        <v>43009</v>
      </c>
      <c r="K738" s="72"/>
      <c r="L738" s="73"/>
      <c r="M738" s="77">
        <v>2424</v>
      </c>
      <c r="N738" s="104" t="s">
        <v>1820</v>
      </c>
      <c r="O738" s="78">
        <v>43009</v>
      </c>
      <c r="P738" s="80"/>
      <c r="Q738" s="62" t="s">
        <v>55</v>
      </c>
      <c r="R738" s="5" t="str">
        <f ca="1">IF(Tabelle132[[#This Row],[STOPPED
ON]]&lt;&gt;"","STOPPED",IF(AND(Tabelle132[[#This Row],[ACT. VALID
TILL]]&lt;TODAY(),Tabelle132[[#This Row],[ACT. VALID
TILL]]&lt;&gt;""),"INACTIVE",IF(Tabelle132[[#This Row],[Employee]]="NN","RECRUITE",IF(Tabelle132[[#This Row],[ACT. VALID
FROM]]&gt;TODAY(),"INACTIVE","ACTIVE"))))</f>
        <v>ACTIVE</v>
      </c>
      <c r="S738" s="85"/>
      <c r="T738" s="85"/>
      <c r="U738" s="11">
        <f>COUNTIFS(Tabelle2[Function-
No.],Tabelle132[[#This Row],[FUNC.-NO]],Tabelle2[Pers-
No.],Tabelle132[[#This Row],[P-No.]])</f>
        <v>0</v>
      </c>
      <c r="V738" s="89">
        <v>39</v>
      </c>
      <c r="W738" s="11">
        <f>IF(Tabelle132[[#This Row],[WAZ2]]&gt;39,1,Tabelle132[[#This Row],[WAZ2]]/39)/IF(Tabelle132[[#This Row],[SPLIT]]="YES",2,1)</f>
        <v>1</v>
      </c>
      <c r="X738" s="93">
        <v>5144</v>
      </c>
      <c r="Y73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38" s="21" cm="1">
        <f t="array" ref="Z73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5144</v>
      </c>
      <c r="AA73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38" s="21" cm="1">
        <f t="array" ref="AB73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5144</v>
      </c>
      <c r="AC73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38" s="21" cm="1">
        <f t="array" ref="AD73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5144</v>
      </c>
      <c r="AE73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38" s="21" cm="1">
        <f t="array" ref="AF73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5144</v>
      </c>
      <c r="AG73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38" s="21" cm="1">
        <f t="array" ref="AH73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5144</v>
      </c>
      <c r="AI73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38" s="21" cm="1">
        <f t="array" ref="AJ73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5144</v>
      </c>
      <c r="AK73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38" s="21" cm="1">
        <f t="array" ref="AL73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5144</v>
      </c>
      <c r="AM73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38" s="21" cm="1">
        <f t="array" ref="AN73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5144</v>
      </c>
      <c r="AO73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38" s="21" cm="1">
        <f t="array" ref="AP73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5144</v>
      </c>
      <c r="AQ73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38" s="21" cm="1">
        <f t="array" ref="AR73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5144</v>
      </c>
      <c r="AS73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38" s="21" cm="1">
        <f t="array" ref="AT73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5144</v>
      </c>
      <c r="AU73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38" s="21" cm="1">
        <f t="array" ref="AV73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5144</v>
      </c>
      <c r="AW73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38" s="41">
        <f>SUMIFS(Tabelle132[[#This Row],[FTE 01]:[SAL 12]],Tabelle132[[#Headers],[FTE 01]:[SAL 12]],"*" &amp; "SAL" &amp;"*")</f>
        <v>61728</v>
      </c>
    </row>
    <row r="739" spans="1:50" ht="20.100000000000001" customHeight="1" x14ac:dyDescent="0.25">
      <c r="A739" s="61" t="s">
        <v>751</v>
      </c>
      <c r="B739" s="113" t="s">
        <v>963</v>
      </c>
      <c r="C739" s="62" t="s">
        <v>53</v>
      </c>
      <c r="D739" s="107" t="s">
        <v>1223</v>
      </c>
      <c r="E739" s="108" t="s">
        <v>1223</v>
      </c>
      <c r="F739" s="63">
        <v>1028</v>
      </c>
      <c r="G739" s="111" t="str">
        <f>VLOOKUP(Tabelle132[[#This Row],[CC
(FIBU)]],INDEX!D:E,2,FALSE)</f>
        <v>Abteilung 45</v>
      </c>
      <c r="H739" s="117" t="s">
        <v>1369</v>
      </c>
      <c r="I739" s="64" t="s">
        <v>54</v>
      </c>
      <c r="J739" s="72">
        <v>39753</v>
      </c>
      <c r="K739" s="72"/>
      <c r="L739" s="73"/>
      <c r="M739" s="77">
        <v>2155</v>
      </c>
      <c r="N739" s="104" t="s">
        <v>1551</v>
      </c>
      <c r="O739" s="78">
        <v>39753</v>
      </c>
      <c r="P739" s="80"/>
      <c r="Q739" s="62" t="s">
        <v>55</v>
      </c>
      <c r="R739" s="5" t="str">
        <f ca="1">IF(Tabelle132[[#This Row],[STOPPED
ON]]&lt;&gt;"","STOPPED",IF(AND(Tabelle132[[#This Row],[ACT. VALID
TILL]]&lt;TODAY(),Tabelle132[[#This Row],[ACT. VALID
TILL]]&lt;&gt;""),"INACTIVE",IF(Tabelle132[[#This Row],[Employee]]="NN","RECRUITE",IF(Tabelle132[[#This Row],[ACT. VALID
FROM]]&gt;TODAY(),"INACTIVE","ACTIVE"))))</f>
        <v>ACTIVE</v>
      </c>
      <c r="S739" s="85"/>
      <c r="T739" s="85"/>
      <c r="U739" s="11">
        <f>COUNTIFS(Tabelle2[Function-
No.],Tabelle132[[#This Row],[FUNC.-NO]],Tabelle2[Pers-
No.],Tabelle132[[#This Row],[P-No.]])</f>
        <v>0</v>
      </c>
      <c r="V739" s="89">
        <v>39</v>
      </c>
      <c r="W739" s="11">
        <f>IF(Tabelle132[[#This Row],[WAZ2]]&gt;39,1,Tabelle132[[#This Row],[WAZ2]]/39)/IF(Tabelle132[[#This Row],[SPLIT]]="YES",2,1)</f>
        <v>1</v>
      </c>
      <c r="X739" s="93">
        <v>5245</v>
      </c>
      <c r="Y73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39" s="21" cm="1">
        <f t="array" ref="Z73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5245</v>
      </c>
      <c r="AA73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39" s="21" cm="1">
        <f t="array" ref="AB73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5245</v>
      </c>
      <c r="AC73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39" s="21" cm="1">
        <f t="array" ref="AD73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5245</v>
      </c>
      <c r="AE73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39" s="21" cm="1">
        <f t="array" ref="AF73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5245</v>
      </c>
      <c r="AG73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39" s="21" cm="1">
        <f t="array" ref="AH73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5245</v>
      </c>
      <c r="AI73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39" s="21" cm="1">
        <f t="array" ref="AJ73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5245</v>
      </c>
      <c r="AK73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39" s="21" cm="1">
        <f t="array" ref="AL73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5245</v>
      </c>
      <c r="AM73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39" s="21" cm="1">
        <f t="array" ref="AN73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5245</v>
      </c>
      <c r="AO73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39" s="21" cm="1">
        <f t="array" ref="AP73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5245</v>
      </c>
      <c r="AQ73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39" s="21" cm="1">
        <f t="array" ref="AR73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5245</v>
      </c>
      <c r="AS73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39" s="21" cm="1">
        <f t="array" ref="AT73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5245</v>
      </c>
      <c r="AU73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39" s="21" cm="1">
        <f t="array" ref="AV73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5245</v>
      </c>
      <c r="AW73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39" s="41">
        <f>SUMIFS(Tabelle132[[#This Row],[FTE 01]:[SAL 12]],Tabelle132[[#Headers],[FTE 01]:[SAL 12]],"*" &amp; "SAL" &amp;"*")</f>
        <v>62940</v>
      </c>
    </row>
    <row r="740" spans="1:50" ht="20.100000000000001" customHeight="1" x14ac:dyDescent="0.25">
      <c r="A740" s="61" t="s">
        <v>761</v>
      </c>
      <c r="B740" s="113" t="s">
        <v>1116</v>
      </c>
      <c r="C740" s="62" t="s">
        <v>53</v>
      </c>
      <c r="D740" s="107" t="s">
        <v>1223</v>
      </c>
      <c r="E740" s="108" t="s">
        <v>1223</v>
      </c>
      <c r="F740" s="63">
        <v>1028</v>
      </c>
      <c r="G740" s="111" t="str">
        <f>VLOOKUP(Tabelle132[[#This Row],[CC
(FIBU)]],INDEX!D:E,2,FALSE)</f>
        <v>Abteilung 45</v>
      </c>
      <c r="H740" s="117" t="s">
        <v>1369</v>
      </c>
      <c r="I740" s="64" t="s">
        <v>54</v>
      </c>
      <c r="J740" s="72">
        <v>40513</v>
      </c>
      <c r="K740" s="72"/>
      <c r="L740" s="73"/>
      <c r="M740" s="77">
        <v>2168</v>
      </c>
      <c r="N740" s="104" t="s">
        <v>1564</v>
      </c>
      <c r="O740" s="78">
        <v>40513</v>
      </c>
      <c r="P740" s="80"/>
      <c r="Q740" s="62" t="s">
        <v>55</v>
      </c>
      <c r="R740" s="5" t="str">
        <f ca="1">IF(Tabelle132[[#This Row],[STOPPED
ON]]&lt;&gt;"","STOPPED",IF(AND(Tabelle132[[#This Row],[ACT. VALID
TILL]]&lt;TODAY(),Tabelle132[[#This Row],[ACT. VALID
TILL]]&lt;&gt;""),"INACTIVE",IF(Tabelle132[[#This Row],[Employee]]="NN","RECRUITE",IF(Tabelle132[[#This Row],[ACT. VALID
FROM]]&gt;TODAY(),"INACTIVE","ACTIVE"))))</f>
        <v>ACTIVE</v>
      </c>
      <c r="S740" s="85"/>
      <c r="T740" s="85"/>
      <c r="U740" s="11">
        <f>COUNTIFS(Tabelle2[Function-
No.],Tabelle132[[#This Row],[FUNC.-NO]],Tabelle2[Pers-
No.],Tabelle132[[#This Row],[P-No.]])</f>
        <v>0</v>
      </c>
      <c r="V740" s="89">
        <v>39</v>
      </c>
      <c r="W740" s="11">
        <f>IF(Tabelle132[[#This Row],[WAZ2]]&gt;39,1,Tabelle132[[#This Row],[WAZ2]]/39)/IF(Tabelle132[[#This Row],[SPLIT]]="YES",2,1)</f>
        <v>1</v>
      </c>
      <c r="X740" s="93">
        <v>5396</v>
      </c>
      <c r="Y74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40" s="21" cm="1">
        <f t="array" ref="Z74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5396</v>
      </c>
      <c r="AA74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40" s="21" cm="1">
        <f t="array" ref="AB74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5396</v>
      </c>
      <c r="AC74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40" s="21" cm="1">
        <f t="array" ref="AD74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5396</v>
      </c>
      <c r="AE74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40" s="21" cm="1">
        <f t="array" ref="AF74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5396</v>
      </c>
      <c r="AG74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40" s="21" cm="1">
        <f t="array" ref="AH74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5396</v>
      </c>
      <c r="AI74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40" s="21" cm="1">
        <f t="array" ref="AJ74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5396</v>
      </c>
      <c r="AK74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40" s="21" cm="1">
        <f t="array" ref="AL74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5396</v>
      </c>
      <c r="AM74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40" s="21" cm="1">
        <f t="array" ref="AN74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5396</v>
      </c>
      <c r="AO74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40" s="21" cm="1">
        <f t="array" ref="AP74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5396</v>
      </c>
      <c r="AQ74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40" s="21" cm="1">
        <f t="array" ref="AR74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5396</v>
      </c>
      <c r="AS74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40" s="21" cm="1">
        <f t="array" ref="AT74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5396</v>
      </c>
      <c r="AU74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40" s="21" cm="1">
        <f t="array" ref="AV74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5396</v>
      </c>
      <c r="AW74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40" s="41">
        <f>SUMIFS(Tabelle132[[#This Row],[FTE 01]:[SAL 12]],Tabelle132[[#Headers],[FTE 01]:[SAL 12]],"*" &amp; "SAL" &amp;"*")</f>
        <v>64752</v>
      </c>
    </row>
    <row r="741" spans="1:50" ht="20.100000000000001" customHeight="1" x14ac:dyDescent="0.25">
      <c r="A741" s="61" t="s">
        <v>748</v>
      </c>
      <c r="B741" s="113" t="s">
        <v>963</v>
      </c>
      <c r="C741" s="62" t="s">
        <v>53</v>
      </c>
      <c r="D741" s="107" t="s">
        <v>1223</v>
      </c>
      <c r="E741" s="108" t="s">
        <v>1223</v>
      </c>
      <c r="F741" s="63">
        <v>1028</v>
      </c>
      <c r="G741" s="111" t="str">
        <f>VLOOKUP(Tabelle132[[#This Row],[CC
(FIBU)]],INDEX!D:E,2,FALSE)</f>
        <v>Abteilung 45</v>
      </c>
      <c r="H741" s="117" t="s">
        <v>1369</v>
      </c>
      <c r="I741" s="64" t="s">
        <v>54</v>
      </c>
      <c r="J741" s="72">
        <v>40969</v>
      </c>
      <c r="K741" s="72"/>
      <c r="L741" s="73"/>
      <c r="M741" s="77">
        <v>2202</v>
      </c>
      <c r="N741" s="104" t="s">
        <v>1598</v>
      </c>
      <c r="O741" s="78">
        <v>40969</v>
      </c>
      <c r="P741" s="80"/>
      <c r="Q741" s="62" t="s">
        <v>55</v>
      </c>
      <c r="R741" s="5" t="str">
        <f ca="1">IF(Tabelle132[[#This Row],[STOPPED
ON]]&lt;&gt;"","STOPPED",IF(AND(Tabelle132[[#This Row],[ACT. VALID
TILL]]&lt;TODAY(),Tabelle132[[#This Row],[ACT. VALID
TILL]]&lt;&gt;""),"INACTIVE",IF(Tabelle132[[#This Row],[Employee]]="NN","RECRUITE",IF(Tabelle132[[#This Row],[ACT. VALID
FROM]]&gt;TODAY(),"INACTIVE","ACTIVE"))))</f>
        <v>ACTIVE</v>
      </c>
      <c r="S741" s="85"/>
      <c r="T741" s="85"/>
      <c r="U741" s="11">
        <f>COUNTIFS(Tabelle2[Function-
No.],Tabelle132[[#This Row],[FUNC.-NO]],Tabelle2[Pers-
No.],Tabelle132[[#This Row],[P-No.]])</f>
        <v>0</v>
      </c>
      <c r="V741" s="89">
        <v>39</v>
      </c>
      <c r="W741" s="11">
        <f>IF(Tabelle132[[#This Row],[WAZ2]]&gt;39,1,Tabelle132[[#This Row],[WAZ2]]/39)/IF(Tabelle132[[#This Row],[SPLIT]]="YES",2,1)</f>
        <v>1</v>
      </c>
      <c r="X741" s="93">
        <v>5270</v>
      </c>
      <c r="Y74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41" s="21" cm="1">
        <f t="array" ref="Z74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5270</v>
      </c>
      <c r="AA74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41" s="21" cm="1">
        <f t="array" ref="AB74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5270</v>
      </c>
      <c r="AC74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41" s="21" cm="1">
        <f t="array" ref="AD74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5270</v>
      </c>
      <c r="AE74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41" s="21" cm="1">
        <f t="array" ref="AF74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5270</v>
      </c>
      <c r="AG74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41" s="21" cm="1">
        <f t="array" ref="AH74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5270</v>
      </c>
      <c r="AI74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41" s="21" cm="1">
        <f t="array" ref="AJ74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5270</v>
      </c>
      <c r="AK74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41" s="21" cm="1">
        <f t="array" ref="AL74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5270</v>
      </c>
      <c r="AM74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41" s="21" cm="1">
        <f t="array" ref="AN74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5270</v>
      </c>
      <c r="AO74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41" s="21" cm="1">
        <f t="array" ref="AP74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5270</v>
      </c>
      <c r="AQ74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41" s="21" cm="1">
        <f t="array" ref="AR74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5270</v>
      </c>
      <c r="AS74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41" s="21" cm="1">
        <f t="array" ref="AT74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5270</v>
      </c>
      <c r="AU74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41" s="21" cm="1">
        <f t="array" ref="AV74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5270</v>
      </c>
      <c r="AW74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41" s="41">
        <f>SUMIFS(Tabelle132[[#This Row],[FTE 01]:[SAL 12]],Tabelle132[[#Headers],[FTE 01]:[SAL 12]],"*" &amp; "SAL" &amp;"*")</f>
        <v>63240</v>
      </c>
    </row>
    <row r="742" spans="1:50" ht="20.100000000000001" customHeight="1" x14ac:dyDescent="0.25">
      <c r="A742" s="61" t="s">
        <v>762</v>
      </c>
      <c r="B742" s="113" t="s">
        <v>1116</v>
      </c>
      <c r="C742" s="62" t="s">
        <v>53</v>
      </c>
      <c r="D742" s="107" t="s">
        <v>1223</v>
      </c>
      <c r="E742" s="108" t="s">
        <v>1223</v>
      </c>
      <c r="F742" s="63">
        <v>1028</v>
      </c>
      <c r="G742" s="111" t="str">
        <f>VLOOKUP(Tabelle132[[#This Row],[CC
(FIBU)]],INDEX!D:E,2,FALSE)</f>
        <v>Abteilung 45</v>
      </c>
      <c r="H742" s="117" t="s">
        <v>1369</v>
      </c>
      <c r="I742" s="64" t="s">
        <v>54</v>
      </c>
      <c r="J742" s="72">
        <v>41426</v>
      </c>
      <c r="K742" s="72"/>
      <c r="L742" s="73"/>
      <c r="M742" s="77">
        <v>2231</v>
      </c>
      <c r="N742" s="104" t="s">
        <v>1627</v>
      </c>
      <c r="O742" s="78">
        <v>41426</v>
      </c>
      <c r="P742" s="80"/>
      <c r="Q742" s="62" t="s">
        <v>55</v>
      </c>
      <c r="R742" s="5" t="str">
        <f ca="1">IF(Tabelle132[[#This Row],[STOPPED
ON]]&lt;&gt;"","STOPPED",IF(AND(Tabelle132[[#This Row],[ACT. VALID
TILL]]&lt;TODAY(),Tabelle132[[#This Row],[ACT. VALID
TILL]]&lt;&gt;""),"INACTIVE",IF(Tabelle132[[#This Row],[Employee]]="NN","RECRUITE",IF(Tabelle132[[#This Row],[ACT. VALID
FROM]]&gt;TODAY(),"INACTIVE","ACTIVE"))))</f>
        <v>ACTIVE</v>
      </c>
      <c r="S742" s="85"/>
      <c r="T742" s="85"/>
      <c r="U742" s="11">
        <f>COUNTIFS(Tabelle2[Function-
No.],Tabelle132[[#This Row],[FUNC.-NO]],Tabelle2[Pers-
No.],Tabelle132[[#This Row],[P-No.]])</f>
        <v>0</v>
      </c>
      <c r="V742" s="89">
        <v>39</v>
      </c>
      <c r="W742" s="11">
        <f>IF(Tabelle132[[#This Row],[WAZ2]]&gt;39,1,Tabelle132[[#This Row],[WAZ2]]/39)/IF(Tabelle132[[#This Row],[SPLIT]]="YES",2,1)</f>
        <v>1</v>
      </c>
      <c r="X742" s="93">
        <v>5360</v>
      </c>
      <c r="Y74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42" s="21" cm="1">
        <f t="array" ref="Z74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5360</v>
      </c>
      <c r="AA74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42" s="21" cm="1">
        <f t="array" ref="AB74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5360</v>
      </c>
      <c r="AC74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42" s="21" cm="1">
        <f t="array" ref="AD74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5360</v>
      </c>
      <c r="AE74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42" s="21" cm="1">
        <f t="array" ref="AF74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5360</v>
      </c>
      <c r="AG74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42" s="21" cm="1">
        <f t="array" ref="AH74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5360</v>
      </c>
      <c r="AI74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42" s="21" cm="1">
        <f t="array" ref="AJ74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5360</v>
      </c>
      <c r="AK74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42" s="21" cm="1">
        <f t="array" ref="AL74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5360</v>
      </c>
      <c r="AM74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42" s="21" cm="1">
        <f t="array" ref="AN74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5360</v>
      </c>
      <c r="AO74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42" s="21" cm="1">
        <f t="array" ref="AP74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5360</v>
      </c>
      <c r="AQ74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42" s="21" cm="1">
        <f t="array" ref="AR74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5360</v>
      </c>
      <c r="AS74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42" s="21" cm="1">
        <f t="array" ref="AT74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5360</v>
      </c>
      <c r="AU74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42" s="21" cm="1">
        <f t="array" ref="AV74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5360</v>
      </c>
      <c r="AW74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42" s="41">
        <f>SUMIFS(Tabelle132[[#This Row],[FTE 01]:[SAL 12]],Tabelle132[[#Headers],[FTE 01]:[SAL 12]],"*" &amp; "SAL" &amp;"*")</f>
        <v>64320</v>
      </c>
    </row>
    <row r="743" spans="1:50" ht="20.100000000000001" customHeight="1" x14ac:dyDescent="0.25">
      <c r="A743" s="61" t="s">
        <v>760</v>
      </c>
      <c r="B743" s="113" t="s">
        <v>963</v>
      </c>
      <c r="C743" s="62" t="s">
        <v>53</v>
      </c>
      <c r="D743" s="107" t="s">
        <v>1223</v>
      </c>
      <c r="E743" s="108" t="s">
        <v>1223</v>
      </c>
      <c r="F743" s="63">
        <v>1028</v>
      </c>
      <c r="G743" s="111" t="str">
        <f>VLOOKUP(Tabelle132[[#This Row],[CC
(FIBU)]],INDEX!D:E,2,FALSE)</f>
        <v>Abteilung 45</v>
      </c>
      <c r="H743" s="117" t="s">
        <v>1369</v>
      </c>
      <c r="I743" s="64" t="s">
        <v>54</v>
      </c>
      <c r="J743" s="72">
        <v>41883</v>
      </c>
      <c r="K743" s="72"/>
      <c r="L743" s="73"/>
      <c r="M743" s="77">
        <v>2267</v>
      </c>
      <c r="N743" s="104" t="s">
        <v>1663</v>
      </c>
      <c r="O743" s="78">
        <v>41883</v>
      </c>
      <c r="P743" s="80"/>
      <c r="Q743" s="62" t="s">
        <v>55</v>
      </c>
      <c r="R743" s="5" t="str">
        <f ca="1">IF(Tabelle132[[#This Row],[STOPPED
ON]]&lt;&gt;"","STOPPED",IF(AND(Tabelle132[[#This Row],[ACT. VALID
TILL]]&lt;TODAY(),Tabelle132[[#This Row],[ACT. VALID
TILL]]&lt;&gt;""),"INACTIVE",IF(Tabelle132[[#This Row],[Employee]]="NN","RECRUITE",IF(Tabelle132[[#This Row],[ACT. VALID
FROM]]&gt;TODAY(),"INACTIVE","ACTIVE"))))</f>
        <v>ACTIVE</v>
      </c>
      <c r="S743" s="85"/>
      <c r="T743" s="85"/>
      <c r="U743" s="11">
        <f>COUNTIFS(Tabelle2[Function-
No.],Tabelle132[[#This Row],[FUNC.-NO]],Tabelle2[Pers-
No.],Tabelle132[[#This Row],[P-No.]])</f>
        <v>0</v>
      </c>
      <c r="V743" s="89">
        <v>39</v>
      </c>
      <c r="W743" s="11">
        <f>IF(Tabelle132[[#This Row],[WAZ2]]&gt;39,1,Tabelle132[[#This Row],[WAZ2]]/39)/IF(Tabelle132[[#This Row],[SPLIT]]="YES",2,1)</f>
        <v>1</v>
      </c>
      <c r="X743" s="93">
        <v>5235</v>
      </c>
      <c r="Y74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43" s="21" cm="1">
        <f t="array" ref="Z74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5235</v>
      </c>
      <c r="AA74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43" s="21" cm="1">
        <f t="array" ref="AB74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5235</v>
      </c>
      <c r="AC74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43" s="21" cm="1">
        <f t="array" ref="AD74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5235</v>
      </c>
      <c r="AE74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43" s="21" cm="1">
        <f t="array" ref="AF74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5235</v>
      </c>
      <c r="AG74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43" s="21" cm="1">
        <f t="array" ref="AH74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5235</v>
      </c>
      <c r="AI74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43" s="21" cm="1">
        <f t="array" ref="AJ74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5235</v>
      </c>
      <c r="AK74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43" s="21" cm="1">
        <f t="array" ref="AL74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5235</v>
      </c>
      <c r="AM74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43" s="21" cm="1">
        <f t="array" ref="AN74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5235</v>
      </c>
      <c r="AO74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43" s="21" cm="1">
        <f t="array" ref="AP74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5235</v>
      </c>
      <c r="AQ74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43" s="21" cm="1">
        <f t="array" ref="AR74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5235</v>
      </c>
      <c r="AS74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43" s="21" cm="1">
        <f t="array" ref="AT74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5235</v>
      </c>
      <c r="AU74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43" s="21" cm="1">
        <f t="array" ref="AV74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5235</v>
      </c>
      <c r="AW74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43" s="41">
        <f>SUMIFS(Tabelle132[[#This Row],[FTE 01]:[SAL 12]],Tabelle132[[#Headers],[FTE 01]:[SAL 12]],"*" &amp; "SAL" &amp;"*")</f>
        <v>62820</v>
      </c>
    </row>
    <row r="744" spans="1:50" ht="20.100000000000001" customHeight="1" x14ac:dyDescent="0.25">
      <c r="A744" s="61" t="s">
        <v>752</v>
      </c>
      <c r="B744" s="113" t="s">
        <v>963</v>
      </c>
      <c r="C744" s="62" t="s">
        <v>53</v>
      </c>
      <c r="D744" s="107" t="s">
        <v>1223</v>
      </c>
      <c r="E744" s="108" t="s">
        <v>1223</v>
      </c>
      <c r="F744" s="63">
        <v>1028</v>
      </c>
      <c r="G744" s="111" t="str">
        <f>VLOOKUP(Tabelle132[[#This Row],[CC
(FIBU)]],INDEX!D:E,2,FALSE)</f>
        <v>Abteilung 45</v>
      </c>
      <c r="H744" s="117" t="s">
        <v>1369</v>
      </c>
      <c r="I744" s="64" t="s">
        <v>54</v>
      </c>
      <c r="J744" s="72">
        <v>41974</v>
      </c>
      <c r="K744" s="72"/>
      <c r="L744" s="73"/>
      <c r="M744" s="77">
        <v>2278</v>
      </c>
      <c r="N744" s="104" t="s">
        <v>1674</v>
      </c>
      <c r="O744" s="78">
        <v>41974</v>
      </c>
      <c r="P744" s="80"/>
      <c r="Q744" s="62" t="s">
        <v>55</v>
      </c>
      <c r="R744" s="5" t="str">
        <f ca="1">IF(Tabelle132[[#This Row],[STOPPED
ON]]&lt;&gt;"","STOPPED",IF(AND(Tabelle132[[#This Row],[ACT. VALID
TILL]]&lt;TODAY(),Tabelle132[[#This Row],[ACT. VALID
TILL]]&lt;&gt;""),"INACTIVE",IF(Tabelle132[[#This Row],[Employee]]="NN","RECRUITE",IF(Tabelle132[[#This Row],[ACT. VALID
FROM]]&gt;TODAY(),"INACTIVE","ACTIVE"))))</f>
        <v>ACTIVE</v>
      </c>
      <c r="S744" s="85"/>
      <c r="T744" s="85"/>
      <c r="U744" s="11">
        <f>COUNTIFS(Tabelle2[Function-
No.],Tabelle132[[#This Row],[FUNC.-NO]],Tabelle2[Pers-
No.],Tabelle132[[#This Row],[P-No.]])</f>
        <v>0</v>
      </c>
      <c r="V744" s="89">
        <v>39</v>
      </c>
      <c r="W744" s="11">
        <f>IF(Tabelle132[[#This Row],[WAZ2]]&gt;39,1,Tabelle132[[#This Row],[WAZ2]]/39)/IF(Tabelle132[[#This Row],[SPLIT]]="YES",2,1)</f>
        <v>1</v>
      </c>
      <c r="X744" s="93">
        <v>5314</v>
      </c>
      <c r="Y74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44" s="21" cm="1">
        <f t="array" ref="Z74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5314</v>
      </c>
      <c r="AA74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44" s="21" cm="1">
        <f t="array" ref="AB74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5314</v>
      </c>
      <c r="AC74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44" s="21" cm="1">
        <f t="array" ref="AD74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5314</v>
      </c>
      <c r="AE74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44" s="21" cm="1">
        <f t="array" ref="AF74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5314</v>
      </c>
      <c r="AG74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44" s="21" cm="1">
        <f t="array" ref="AH74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5314</v>
      </c>
      <c r="AI74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44" s="21" cm="1">
        <f t="array" ref="AJ74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5314</v>
      </c>
      <c r="AK74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44" s="21" cm="1">
        <f t="array" ref="AL74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5314</v>
      </c>
      <c r="AM74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44" s="21" cm="1">
        <f t="array" ref="AN74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5314</v>
      </c>
      <c r="AO74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44" s="21" cm="1">
        <f t="array" ref="AP74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5314</v>
      </c>
      <c r="AQ74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44" s="21" cm="1">
        <f t="array" ref="AR74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5314</v>
      </c>
      <c r="AS74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44" s="21" cm="1">
        <f t="array" ref="AT74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5314</v>
      </c>
      <c r="AU74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44" s="21" cm="1">
        <f t="array" ref="AV74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5314</v>
      </c>
      <c r="AW74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44" s="41">
        <f>SUMIFS(Tabelle132[[#This Row],[FTE 01]:[SAL 12]],Tabelle132[[#Headers],[FTE 01]:[SAL 12]],"*" &amp; "SAL" &amp;"*")</f>
        <v>63768</v>
      </c>
    </row>
    <row r="745" spans="1:50" ht="20.100000000000001" customHeight="1" x14ac:dyDescent="0.25">
      <c r="A745" s="61" t="s">
        <v>764</v>
      </c>
      <c r="B745" s="113" t="s">
        <v>1213</v>
      </c>
      <c r="C745" s="62" t="s">
        <v>53</v>
      </c>
      <c r="D745" s="107" t="s">
        <v>1223</v>
      </c>
      <c r="E745" s="108" t="s">
        <v>1223</v>
      </c>
      <c r="F745" s="63">
        <v>1028</v>
      </c>
      <c r="G745" s="111" t="str">
        <f>VLOOKUP(Tabelle132[[#This Row],[CC
(FIBU)]],INDEX!D:E,2,FALSE)</f>
        <v>Abteilung 45</v>
      </c>
      <c r="H745" s="117" t="s">
        <v>1369</v>
      </c>
      <c r="I745" s="64" t="s">
        <v>54</v>
      </c>
      <c r="J745" s="72">
        <v>42186</v>
      </c>
      <c r="K745" s="72"/>
      <c r="L745" s="73"/>
      <c r="M745" s="77">
        <v>2302</v>
      </c>
      <c r="N745" s="104" t="s">
        <v>1698</v>
      </c>
      <c r="O745" s="78">
        <v>42186</v>
      </c>
      <c r="P745" s="80"/>
      <c r="Q745" s="62" t="s">
        <v>55</v>
      </c>
      <c r="R745" s="5" t="str">
        <f ca="1">IF(Tabelle132[[#This Row],[STOPPED
ON]]&lt;&gt;"","STOPPED",IF(AND(Tabelle132[[#This Row],[ACT. VALID
TILL]]&lt;TODAY(),Tabelle132[[#This Row],[ACT. VALID
TILL]]&lt;&gt;""),"INACTIVE",IF(Tabelle132[[#This Row],[Employee]]="NN","RECRUITE",IF(Tabelle132[[#This Row],[ACT. VALID
FROM]]&gt;TODAY(),"INACTIVE","ACTIVE"))))</f>
        <v>ACTIVE</v>
      </c>
      <c r="S745" s="85"/>
      <c r="T745" s="85"/>
      <c r="U745" s="11">
        <f>COUNTIFS(Tabelle2[Function-
No.],Tabelle132[[#This Row],[FUNC.-NO]],Tabelle2[Pers-
No.],Tabelle132[[#This Row],[P-No.]])</f>
        <v>0</v>
      </c>
      <c r="V745" s="89">
        <v>39</v>
      </c>
      <c r="W745" s="11">
        <f>IF(Tabelle132[[#This Row],[WAZ2]]&gt;39,1,Tabelle132[[#This Row],[WAZ2]]/39)/IF(Tabelle132[[#This Row],[SPLIT]]="YES",2,1)</f>
        <v>1</v>
      </c>
      <c r="X745" s="93">
        <v>5236</v>
      </c>
      <c r="Y74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45" s="21" cm="1">
        <f t="array" ref="Z74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5236</v>
      </c>
      <c r="AA74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45" s="21" cm="1">
        <f t="array" ref="AB74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5236</v>
      </c>
      <c r="AC74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45" s="21" cm="1">
        <f t="array" ref="AD74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5236</v>
      </c>
      <c r="AE74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45" s="21" cm="1">
        <f t="array" ref="AF74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5236</v>
      </c>
      <c r="AG74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45" s="21" cm="1">
        <f t="array" ref="AH74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5236</v>
      </c>
      <c r="AI74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45" s="21" cm="1">
        <f t="array" ref="AJ74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5236</v>
      </c>
      <c r="AK74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45" s="21" cm="1">
        <f t="array" ref="AL74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5236</v>
      </c>
      <c r="AM74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45" s="21" cm="1">
        <f t="array" ref="AN74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5236</v>
      </c>
      <c r="AO74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45" s="21" cm="1">
        <f t="array" ref="AP74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5236</v>
      </c>
      <c r="AQ74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45" s="21" cm="1">
        <f t="array" ref="AR74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5236</v>
      </c>
      <c r="AS74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45" s="21" cm="1">
        <f t="array" ref="AT74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5236</v>
      </c>
      <c r="AU74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45" s="21" cm="1">
        <f t="array" ref="AV74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5236</v>
      </c>
      <c r="AW74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45" s="41">
        <f>SUMIFS(Tabelle132[[#This Row],[FTE 01]:[SAL 12]],Tabelle132[[#Headers],[FTE 01]:[SAL 12]],"*" &amp; "SAL" &amp;"*")</f>
        <v>62832</v>
      </c>
    </row>
    <row r="746" spans="1:50" ht="20.100000000000001" customHeight="1" x14ac:dyDescent="0.25">
      <c r="A746" s="61" t="s">
        <v>756</v>
      </c>
      <c r="B746" s="113" t="s">
        <v>963</v>
      </c>
      <c r="C746" s="62" t="s">
        <v>53</v>
      </c>
      <c r="D746" s="107" t="s">
        <v>1223</v>
      </c>
      <c r="E746" s="108" t="s">
        <v>1223</v>
      </c>
      <c r="F746" s="63">
        <v>1028</v>
      </c>
      <c r="G746" s="111" t="str">
        <f>VLOOKUP(Tabelle132[[#This Row],[CC
(FIBU)]],INDEX!D:E,2,FALSE)</f>
        <v>Abteilung 45</v>
      </c>
      <c r="H746" s="117" t="s">
        <v>1369</v>
      </c>
      <c r="I746" s="64" t="s">
        <v>54</v>
      </c>
      <c r="J746" s="72">
        <v>42583</v>
      </c>
      <c r="K746" s="72"/>
      <c r="L746" s="73"/>
      <c r="M746" s="77">
        <v>2360</v>
      </c>
      <c r="N746" s="104" t="s">
        <v>1756</v>
      </c>
      <c r="O746" s="78">
        <v>42583</v>
      </c>
      <c r="P746" s="80"/>
      <c r="Q746" s="62" t="s">
        <v>55</v>
      </c>
      <c r="R746" s="5" t="str">
        <f ca="1">IF(Tabelle132[[#This Row],[STOPPED
ON]]&lt;&gt;"","STOPPED",IF(AND(Tabelle132[[#This Row],[ACT. VALID
TILL]]&lt;TODAY(),Tabelle132[[#This Row],[ACT. VALID
TILL]]&lt;&gt;""),"INACTIVE",IF(Tabelle132[[#This Row],[Employee]]="NN","RECRUITE",IF(Tabelle132[[#This Row],[ACT. VALID
FROM]]&gt;TODAY(),"INACTIVE","ACTIVE"))))</f>
        <v>ACTIVE</v>
      </c>
      <c r="S746" s="85"/>
      <c r="T746" s="85"/>
      <c r="U746" s="11">
        <f>COUNTIFS(Tabelle2[Function-
No.],Tabelle132[[#This Row],[FUNC.-NO]],Tabelle2[Pers-
No.],Tabelle132[[#This Row],[P-No.]])</f>
        <v>0</v>
      </c>
      <c r="V746" s="89">
        <v>39</v>
      </c>
      <c r="W746" s="11">
        <f>IF(Tabelle132[[#This Row],[WAZ2]]&gt;39,1,Tabelle132[[#This Row],[WAZ2]]/39)/IF(Tabelle132[[#This Row],[SPLIT]]="YES",2,1)</f>
        <v>1</v>
      </c>
      <c r="X746" s="93">
        <v>5410</v>
      </c>
      <c r="Y74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46" s="21" cm="1">
        <f t="array" ref="Z74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5410</v>
      </c>
      <c r="AA74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46" s="21" cm="1">
        <f t="array" ref="AB74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5410</v>
      </c>
      <c r="AC74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46" s="21" cm="1">
        <f t="array" ref="AD74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5410</v>
      </c>
      <c r="AE74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46" s="21" cm="1">
        <f t="array" ref="AF74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5410</v>
      </c>
      <c r="AG74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46" s="21" cm="1">
        <f t="array" ref="AH74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5410</v>
      </c>
      <c r="AI74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46" s="21" cm="1">
        <f t="array" ref="AJ74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5410</v>
      </c>
      <c r="AK74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46" s="21" cm="1">
        <f t="array" ref="AL74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5410</v>
      </c>
      <c r="AM74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46" s="21" cm="1">
        <f t="array" ref="AN74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5410</v>
      </c>
      <c r="AO74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46" s="21" cm="1">
        <f t="array" ref="AP74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5410</v>
      </c>
      <c r="AQ74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46" s="21" cm="1">
        <f t="array" ref="AR74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5410</v>
      </c>
      <c r="AS74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46" s="21" cm="1">
        <f t="array" ref="AT74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5410</v>
      </c>
      <c r="AU74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46" s="21" cm="1">
        <f t="array" ref="AV74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5410</v>
      </c>
      <c r="AW74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46" s="41">
        <f>SUMIFS(Tabelle132[[#This Row],[FTE 01]:[SAL 12]],Tabelle132[[#Headers],[FTE 01]:[SAL 12]],"*" &amp; "SAL" &amp;"*")</f>
        <v>64920</v>
      </c>
    </row>
    <row r="747" spans="1:50" ht="20.100000000000001" customHeight="1" x14ac:dyDescent="0.25">
      <c r="A747" s="61" t="s">
        <v>763</v>
      </c>
      <c r="B747" s="113" t="s">
        <v>1213</v>
      </c>
      <c r="C747" s="62" t="s">
        <v>53</v>
      </c>
      <c r="D747" s="107" t="s">
        <v>1223</v>
      </c>
      <c r="E747" s="108" t="s">
        <v>1223</v>
      </c>
      <c r="F747" s="63">
        <v>1028</v>
      </c>
      <c r="G747" s="111" t="str">
        <f>VLOOKUP(Tabelle132[[#This Row],[CC
(FIBU)]],INDEX!D:E,2,FALSE)</f>
        <v>Abteilung 45</v>
      </c>
      <c r="H747" s="117" t="s">
        <v>1369</v>
      </c>
      <c r="I747" s="64" t="s">
        <v>54</v>
      </c>
      <c r="J747" s="72">
        <v>42614</v>
      </c>
      <c r="K747" s="72"/>
      <c r="L747" s="73"/>
      <c r="M747" s="77">
        <v>2368</v>
      </c>
      <c r="N747" s="104" t="s">
        <v>1764</v>
      </c>
      <c r="O747" s="78">
        <v>42614</v>
      </c>
      <c r="P747" s="80"/>
      <c r="Q747" s="62" t="s">
        <v>55</v>
      </c>
      <c r="R747" s="5" t="str">
        <f ca="1">IF(Tabelle132[[#This Row],[STOPPED
ON]]&lt;&gt;"","STOPPED",IF(AND(Tabelle132[[#This Row],[ACT. VALID
TILL]]&lt;TODAY(),Tabelle132[[#This Row],[ACT. VALID
TILL]]&lt;&gt;""),"INACTIVE",IF(Tabelle132[[#This Row],[Employee]]="NN","RECRUITE",IF(Tabelle132[[#This Row],[ACT. VALID
FROM]]&gt;TODAY(),"INACTIVE","ACTIVE"))))</f>
        <v>ACTIVE</v>
      </c>
      <c r="S747" s="85"/>
      <c r="T747" s="85"/>
      <c r="U747" s="11">
        <f>COUNTIFS(Tabelle2[Function-
No.],Tabelle132[[#This Row],[FUNC.-NO]],Tabelle2[Pers-
No.],Tabelle132[[#This Row],[P-No.]])</f>
        <v>0</v>
      </c>
      <c r="V747" s="89">
        <v>39</v>
      </c>
      <c r="W747" s="11">
        <f>IF(Tabelle132[[#This Row],[WAZ2]]&gt;39,1,Tabelle132[[#This Row],[WAZ2]]/39)/IF(Tabelle132[[#This Row],[SPLIT]]="YES",2,1)</f>
        <v>1</v>
      </c>
      <c r="X747" s="93">
        <v>5140</v>
      </c>
      <c r="Y74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47" s="21" cm="1">
        <f t="array" ref="Z74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5140</v>
      </c>
      <c r="AA74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47" s="21" cm="1">
        <f t="array" ref="AB74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5140</v>
      </c>
      <c r="AC74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47" s="21" cm="1">
        <f t="array" ref="AD74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5140</v>
      </c>
      <c r="AE74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47" s="21" cm="1">
        <f t="array" ref="AF74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5140</v>
      </c>
      <c r="AG74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47" s="21" cm="1">
        <f t="array" ref="AH74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5140</v>
      </c>
      <c r="AI74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47" s="21" cm="1">
        <f t="array" ref="AJ74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5140</v>
      </c>
      <c r="AK74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47" s="21" cm="1">
        <f t="array" ref="AL74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5140</v>
      </c>
      <c r="AM74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47" s="21" cm="1">
        <f t="array" ref="AN74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5140</v>
      </c>
      <c r="AO74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47" s="21" cm="1">
        <f t="array" ref="AP74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5140</v>
      </c>
      <c r="AQ74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47" s="21" cm="1">
        <f t="array" ref="AR74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5140</v>
      </c>
      <c r="AS74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47" s="21" cm="1">
        <f t="array" ref="AT74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5140</v>
      </c>
      <c r="AU74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47" s="21" cm="1">
        <f t="array" ref="AV74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5140</v>
      </c>
      <c r="AW74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47" s="41">
        <f>SUMIFS(Tabelle132[[#This Row],[FTE 01]:[SAL 12]],Tabelle132[[#Headers],[FTE 01]:[SAL 12]],"*" &amp; "SAL" &amp;"*")</f>
        <v>61680</v>
      </c>
    </row>
    <row r="748" spans="1:50" ht="20.100000000000001" customHeight="1" x14ac:dyDescent="0.25">
      <c r="A748" s="61" t="s">
        <v>750</v>
      </c>
      <c r="B748" s="113" t="s">
        <v>963</v>
      </c>
      <c r="C748" s="62" t="s">
        <v>53</v>
      </c>
      <c r="D748" s="107" t="s">
        <v>1223</v>
      </c>
      <c r="E748" s="108" t="s">
        <v>1223</v>
      </c>
      <c r="F748" s="63">
        <v>1028</v>
      </c>
      <c r="G748" s="111" t="str">
        <f>VLOOKUP(Tabelle132[[#This Row],[CC
(FIBU)]],INDEX!D:E,2,FALSE)</f>
        <v>Abteilung 45</v>
      </c>
      <c r="H748" s="117" t="s">
        <v>1369</v>
      </c>
      <c r="I748" s="64" t="s">
        <v>54</v>
      </c>
      <c r="J748" s="72">
        <v>42644</v>
      </c>
      <c r="K748" s="72"/>
      <c r="L748" s="73"/>
      <c r="M748" s="77">
        <v>2376</v>
      </c>
      <c r="N748" s="104" t="s">
        <v>1772</v>
      </c>
      <c r="O748" s="78">
        <v>42644</v>
      </c>
      <c r="P748" s="80"/>
      <c r="Q748" s="62" t="s">
        <v>55</v>
      </c>
      <c r="R748" s="5" t="str">
        <f ca="1">IF(Tabelle132[[#This Row],[STOPPED
ON]]&lt;&gt;"","STOPPED",IF(AND(Tabelle132[[#This Row],[ACT. VALID
TILL]]&lt;TODAY(),Tabelle132[[#This Row],[ACT. VALID
TILL]]&lt;&gt;""),"INACTIVE",IF(Tabelle132[[#This Row],[Employee]]="NN","RECRUITE",IF(Tabelle132[[#This Row],[ACT. VALID
FROM]]&gt;TODAY(),"INACTIVE","ACTIVE"))))</f>
        <v>ACTIVE</v>
      </c>
      <c r="S748" s="85"/>
      <c r="T748" s="85"/>
      <c r="U748" s="11">
        <f>COUNTIFS(Tabelle2[Function-
No.],Tabelle132[[#This Row],[FUNC.-NO]],Tabelle2[Pers-
No.],Tabelle132[[#This Row],[P-No.]])</f>
        <v>0</v>
      </c>
      <c r="V748" s="89">
        <v>39</v>
      </c>
      <c r="W748" s="11">
        <f>IF(Tabelle132[[#This Row],[WAZ2]]&gt;39,1,Tabelle132[[#This Row],[WAZ2]]/39)/IF(Tabelle132[[#This Row],[SPLIT]]="YES",2,1)</f>
        <v>1</v>
      </c>
      <c r="X748" s="93">
        <v>5337</v>
      </c>
      <c r="Y74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48" s="21" cm="1">
        <f t="array" ref="Z74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5337</v>
      </c>
      <c r="AA74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48" s="21" cm="1">
        <f t="array" ref="AB74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5337</v>
      </c>
      <c r="AC74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48" s="21" cm="1">
        <f t="array" ref="AD74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5337</v>
      </c>
      <c r="AE74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48" s="21" cm="1">
        <f t="array" ref="AF74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5337</v>
      </c>
      <c r="AG74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48" s="21" cm="1">
        <f t="array" ref="AH74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5337</v>
      </c>
      <c r="AI74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48" s="21" cm="1">
        <f t="array" ref="AJ74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5337</v>
      </c>
      <c r="AK74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48" s="21" cm="1">
        <f t="array" ref="AL74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5337</v>
      </c>
      <c r="AM74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48" s="21" cm="1">
        <f t="array" ref="AN74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5337</v>
      </c>
      <c r="AO74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48" s="21" cm="1">
        <f t="array" ref="AP74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5337</v>
      </c>
      <c r="AQ74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48" s="21" cm="1">
        <f t="array" ref="AR74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5337</v>
      </c>
      <c r="AS74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48" s="21" cm="1">
        <f t="array" ref="AT74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5337</v>
      </c>
      <c r="AU74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48" s="21" cm="1">
        <f t="array" ref="AV74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5337</v>
      </c>
      <c r="AW74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48" s="41">
        <f>SUMIFS(Tabelle132[[#This Row],[FTE 01]:[SAL 12]],Tabelle132[[#Headers],[FTE 01]:[SAL 12]],"*" &amp; "SAL" &amp;"*")</f>
        <v>64044</v>
      </c>
    </row>
    <row r="749" spans="1:50" ht="20.100000000000001" customHeight="1" x14ac:dyDescent="0.25">
      <c r="A749" s="61" t="s">
        <v>758</v>
      </c>
      <c r="B749" s="113" t="s">
        <v>963</v>
      </c>
      <c r="C749" s="62" t="s">
        <v>53</v>
      </c>
      <c r="D749" s="107" t="s">
        <v>1223</v>
      </c>
      <c r="E749" s="108" t="s">
        <v>1223</v>
      </c>
      <c r="F749" s="63">
        <v>1028</v>
      </c>
      <c r="G749" s="111" t="str">
        <f>VLOOKUP(Tabelle132[[#This Row],[CC
(FIBU)]],INDEX!D:E,2,FALSE)</f>
        <v>Abteilung 45</v>
      </c>
      <c r="H749" s="117" t="s">
        <v>1369</v>
      </c>
      <c r="I749" s="64" t="s">
        <v>54</v>
      </c>
      <c r="J749" s="72">
        <v>42795</v>
      </c>
      <c r="K749" s="72"/>
      <c r="L749" s="73"/>
      <c r="M749" s="77">
        <v>2387</v>
      </c>
      <c r="N749" s="104" t="s">
        <v>1783</v>
      </c>
      <c r="O749" s="78">
        <v>42795</v>
      </c>
      <c r="P749" s="80"/>
      <c r="Q749" s="62" t="s">
        <v>55</v>
      </c>
      <c r="R749" s="5" t="str">
        <f ca="1">IF(Tabelle132[[#This Row],[STOPPED
ON]]&lt;&gt;"","STOPPED",IF(AND(Tabelle132[[#This Row],[ACT. VALID
TILL]]&lt;TODAY(),Tabelle132[[#This Row],[ACT. VALID
TILL]]&lt;&gt;""),"INACTIVE",IF(Tabelle132[[#This Row],[Employee]]="NN","RECRUITE",IF(Tabelle132[[#This Row],[ACT. VALID
FROM]]&gt;TODAY(),"INACTIVE","ACTIVE"))))</f>
        <v>ACTIVE</v>
      </c>
      <c r="S749" s="85"/>
      <c r="T749" s="85"/>
      <c r="U749" s="11">
        <f>COUNTIFS(Tabelle2[Function-
No.],Tabelle132[[#This Row],[FUNC.-NO]],Tabelle2[Pers-
No.],Tabelle132[[#This Row],[P-No.]])</f>
        <v>0</v>
      </c>
      <c r="V749" s="89">
        <v>39</v>
      </c>
      <c r="W749" s="11">
        <f>IF(Tabelle132[[#This Row],[WAZ2]]&gt;39,1,Tabelle132[[#This Row],[WAZ2]]/39)/IF(Tabelle132[[#This Row],[SPLIT]]="YES",2,1)</f>
        <v>1</v>
      </c>
      <c r="X749" s="93">
        <v>5258</v>
      </c>
      <c r="Y74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49" s="21" cm="1">
        <f t="array" ref="Z74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5258</v>
      </c>
      <c r="AA74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49" s="21" cm="1">
        <f t="array" ref="AB74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5258</v>
      </c>
      <c r="AC74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49" s="21" cm="1">
        <f t="array" ref="AD74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5258</v>
      </c>
      <c r="AE74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49" s="21" cm="1">
        <f t="array" ref="AF74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5258</v>
      </c>
      <c r="AG74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49" s="21" cm="1">
        <f t="array" ref="AH74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5258</v>
      </c>
      <c r="AI74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49" s="21" cm="1">
        <f t="array" ref="AJ74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5258</v>
      </c>
      <c r="AK74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49" s="21" cm="1">
        <f t="array" ref="AL74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5258</v>
      </c>
      <c r="AM74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49" s="21" cm="1">
        <f t="array" ref="AN74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5258</v>
      </c>
      <c r="AO74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49" s="21" cm="1">
        <f t="array" ref="AP74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5258</v>
      </c>
      <c r="AQ74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49" s="21" cm="1">
        <f t="array" ref="AR74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5258</v>
      </c>
      <c r="AS74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49" s="21" cm="1">
        <f t="array" ref="AT74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5258</v>
      </c>
      <c r="AU74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49" s="21" cm="1">
        <f t="array" ref="AV74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5258</v>
      </c>
      <c r="AW74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49" s="41">
        <f>SUMIFS(Tabelle132[[#This Row],[FTE 01]:[SAL 12]],Tabelle132[[#Headers],[FTE 01]:[SAL 12]],"*" &amp; "SAL" &amp;"*")</f>
        <v>63096</v>
      </c>
    </row>
    <row r="750" spans="1:50" ht="20.100000000000001" customHeight="1" x14ac:dyDescent="0.25">
      <c r="A750" s="61" t="s">
        <v>757</v>
      </c>
      <c r="B750" s="113" t="s">
        <v>963</v>
      </c>
      <c r="C750" s="62" t="s">
        <v>53</v>
      </c>
      <c r="D750" s="107" t="s">
        <v>1223</v>
      </c>
      <c r="E750" s="108" t="s">
        <v>1223</v>
      </c>
      <c r="F750" s="63">
        <v>1028</v>
      </c>
      <c r="G750" s="111" t="str">
        <f>VLOOKUP(Tabelle132[[#This Row],[CC
(FIBU)]],INDEX!D:E,2,FALSE)</f>
        <v>Abteilung 45</v>
      </c>
      <c r="H750" s="117" t="s">
        <v>1369</v>
      </c>
      <c r="I750" s="64" t="s">
        <v>54</v>
      </c>
      <c r="J750" s="72">
        <v>42826</v>
      </c>
      <c r="K750" s="72"/>
      <c r="L750" s="73"/>
      <c r="M750" s="77">
        <v>2390</v>
      </c>
      <c r="N750" s="104" t="s">
        <v>1786</v>
      </c>
      <c r="O750" s="78">
        <v>42826</v>
      </c>
      <c r="P750" s="80"/>
      <c r="Q750" s="62" t="s">
        <v>55</v>
      </c>
      <c r="R750" s="5" t="str">
        <f ca="1">IF(Tabelle132[[#This Row],[STOPPED
ON]]&lt;&gt;"","STOPPED",IF(AND(Tabelle132[[#This Row],[ACT. VALID
TILL]]&lt;TODAY(),Tabelle132[[#This Row],[ACT. VALID
TILL]]&lt;&gt;""),"INACTIVE",IF(Tabelle132[[#This Row],[Employee]]="NN","RECRUITE",IF(Tabelle132[[#This Row],[ACT. VALID
FROM]]&gt;TODAY(),"INACTIVE","ACTIVE"))))</f>
        <v>ACTIVE</v>
      </c>
      <c r="S750" s="85"/>
      <c r="T750" s="85"/>
      <c r="U750" s="11">
        <f>COUNTIFS(Tabelle2[Function-
No.],Tabelle132[[#This Row],[FUNC.-NO]],Tabelle2[Pers-
No.],Tabelle132[[#This Row],[P-No.]])</f>
        <v>0</v>
      </c>
      <c r="V750" s="89">
        <v>39</v>
      </c>
      <c r="W750" s="11">
        <f>IF(Tabelle132[[#This Row],[WAZ2]]&gt;39,1,Tabelle132[[#This Row],[WAZ2]]/39)/IF(Tabelle132[[#This Row],[SPLIT]]="YES",2,1)</f>
        <v>1</v>
      </c>
      <c r="X750" s="93">
        <v>5315</v>
      </c>
      <c r="Y75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50" s="21" cm="1">
        <f t="array" ref="Z75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5315</v>
      </c>
      <c r="AA75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50" s="21" cm="1">
        <f t="array" ref="AB75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5315</v>
      </c>
      <c r="AC75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50" s="21" cm="1">
        <f t="array" ref="AD75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5315</v>
      </c>
      <c r="AE75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50" s="21" cm="1">
        <f t="array" ref="AF75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5315</v>
      </c>
      <c r="AG75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50" s="21" cm="1">
        <f t="array" ref="AH75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5315</v>
      </c>
      <c r="AI75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50" s="21" cm="1">
        <f t="array" ref="AJ75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5315</v>
      </c>
      <c r="AK75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50" s="21" cm="1">
        <f t="array" ref="AL75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5315</v>
      </c>
      <c r="AM75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50" s="21" cm="1">
        <f t="array" ref="AN75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5315</v>
      </c>
      <c r="AO75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50" s="21" cm="1">
        <f t="array" ref="AP75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5315</v>
      </c>
      <c r="AQ75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50" s="21" cm="1">
        <f t="array" ref="AR75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5315</v>
      </c>
      <c r="AS75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50" s="21" cm="1">
        <f t="array" ref="AT75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5315</v>
      </c>
      <c r="AU75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50" s="21" cm="1">
        <f t="array" ref="AV75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5315</v>
      </c>
      <c r="AW75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50" s="41">
        <f>SUMIFS(Tabelle132[[#This Row],[FTE 01]:[SAL 12]],Tabelle132[[#Headers],[FTE 01]:[SAL 12]],"*" &amp; "SAL" &amp;"*")</f>
        <v>63780</v>
      </c>
    </row>
    <row r="751" spans="1:50" ht="20.100000000000001" customHeight="1" x14ac:dyDescent="0.25">
      <c r="A751" s="61" t="s">
        <v>755</v>
      </c>
      <c r="B751" s="113" t="s">
        <v>963</v>
      </c>
      <c r="C751" s="62" t="s">
        <v>53</v>
      </c>
      <c r="D751" s="107" t="s">
        <v>1223</v>
      </c>
      <c r="E751" s="108" t="s">
        <v>1223</v>
      </c>
      <c r="F751" s="63">
        <v>1028</v>
      </c>
      <c r="G751" s="111" t="str">
        <f>VLOOKUP(Tabelle132[[#This Row],[CC
(FIBU)]],INDEX!D:E,2,FALSE)</f>
        <v>Abteilung 45</v>
      </c>
      <c r="H751" s="117" t="s">
        <v>1369</v>
      </c>
      <c r="I751" s="64" t="s">
        <v>54</v>
      </c>
      <c r="J751" s="72">
        <v>42948</v>
      </c>
      <c r="K751" s="72"/>
      <c r="L751" s="73"/>
      <c r="M751" s="77">
        <v>2406</v>
      </c>
      <c r="N751" s="104" t="s">
        <v>1802</v>
      </c>
      <c r="O751" s="78">
        <v>42948</v>
      </c>
      <c r="P751" s="80"/>
      <c r="Q751" s="62" t="s">
        <v>55</v>
      </c>
      <c r="R751" s="5" t="str">
        <f ca="1">IF(Tabelle132[[#This Row],[STOPPED
ON]]&lt;&gt;"","STOPPED",IF(AND(Tabelle132[[#This Row],[ACT. VALID
TILL]]&lt;TODAY(),Tabelle132[[#This Row],[ACT. VALID
TILL]]&lt;&gt;""),"INACTIVE",IF(Tabelle132[[#This Row],[Employee]]="NN","RECRUITE",IF(Tabelle132[[#This Row],[ACT. VALID
FROM]]&gt;TODAY(),"INACTIVE","ACTIVE"))))</f>
        <v>ACTIVE</v>
      </c>
      <c r="S751" s="85"/>
      <c r="T751" s="85"/>
      <c r="U751" s="11">
        <f>COUNTIFS(Tabelle2[Function-
No.],Tabelle132[[#This Row],[FUNC.-NO]],Tabelle2[Pers-
No.],Tabelle132[[#This Row],[P-No.]])</f>
        <v>0</v>
      </c>
      <c r="V751" s="89">
        <v>39</v>
      </c>
      <c r="W751" s="11">
        <f>IF(Tabelle132[[#This Row],[WAZ2]]&gt;39,1,Tabelle132[[#This Row],[WAZ2]]/39)/IF(Tabelle132[[#This Row],[SPLIT]]="YES",2,1)</f>
        <v>1</v>
      </c>
      <c r="X751" s="93">
        <v>5257</v>
      </c>
      <c r="Y75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51" s="21" cm="1">
        <f t="array" ref="Z75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5257</v>
      </c>
      <c r="AA75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51" s="21" cm="1">
        <f t="array" ref="AB75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5257</v>
      </c>
      <c r="AC75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51" s="21" cm="1">
        <f t="array" ref="AD75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5257</v>
      </c>
      <c r="AE75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51" s="21" cm="1">
        <f t="array" ref="AF75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5257</v>
      </c>
      <c r="AG75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51" s="21" cm="1">
        <f t="array" ref="AH75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5257</v>
      </c>
      <c r="AI75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51" s="21" cm="1">
        <f t="array" ref="AJ75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5257</v>
      </c>
      <c r="AK75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51" s="21" cm="1">
        <f t="array" ref="AL75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5257</v>
      </c>
      <c r="AM75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51" s="21" cm="1">
        <f t="array" ref="AN75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5257</v>
      </c>
      <c r="AO75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51" s="21" cm="1">
        <f t="array" ref="AP75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5257</v>
      </c>
      <c r="AQ75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51" s="21" cm="1">
        <f t="array" ref="AR75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5257</v>
      </c>
      <c r="AS75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51" s="21" cm="1">
        <f t="array" ref="AT75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5257</v>
      </c>
      <c r="AU75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51" s="21" cm="1">
        <f t="array" ref="AV75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5257</v>
      </c>
      <c r="AW75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51" s="41">
        <f>SUMIFS(Tabelle132[[#This Row],[FTE 01]:[SAL 12]],Tabelle132[[#Headers],[FTE 01]:[SAL 12]],"*" &amp; "SAL" &amp;"*")</f>
        <v>63084</v>
      </c>
    </row>
    <row r="752" spans="1:50" ht="20.100000000000001" customHeight="1" x14ac:dyDescent="0.25">
      <c r="A752" s="61" t="s">
        <v>749</v>
      </c>
      <c r="B752" s="113" t="s">
        <v>963</v>
      </c>
      <c r="C752" s="62" t="s">
        <v>53</v>
      </c>
      <c r="D752" s="107" t="s">
        <v>1223</v>
      </c>
      <c r="E752" s="108" t="s">
        <v>1223</v>
      </c>
      <c r="F752" s="63">
        <v>1028</v>
      </c>
      <c r="G752" s="111" t="str">
        <f>VLOOKUP(Tabelle132[[#This Row],[CC
(FIBU)]],INDEX!D:E,2,FALSE)</f>
        <v>Abteilung 45</v>
      </c>
      <c r="H752" s="117" t="s">
        <v>1369</v>
      </c>
      <c r="I752" s="64" t="s">
        <v>54</v>
      </c>
      <c r="J752" s="72">
        <v>43132</v>
      </c>
      <c r="K752" s="72"/>
      <c r="L752" s="73"/>
      <c r="M752" s="77">
        <v>2441</v>
      </c>
      <c r="N752" s="104" t="s">
        <v>1837</v>
      </c>
      <c r="O752" s="78">
        <v>43132</v>
      </c>
      <c r="P752" s="80"/>
      <c r="Q752" s="62" t="s">
        <v>55</v>
      </c>
      <c r="R752" s="5" t="str">
        <f ca="1">IF(Tabelle132[[#This Row],[STOPPED
ON]]&lt;&gt;"","STOPPED",IF(AND(Tabelle132[[#This Row],[ACT. VALID
TILL]]&lt;TODAY(),Tabelle132[[#This Row],[ACT. VALID
TILL]]&lt;&gt;""),"INACTIVE",IF(Tabelle132[[#This Row],[Employee]]="NN","RECRUITE",IF(Tabelle132[[#This Row],[ACT. VALID
FROM]]&gt;TODAY(),"INACTIVE","ACTIVE"))))</f>
        <v>ACTIVE</v>
      </c>
      <c r="S752" s="85"/>
      <c r="T752" s="85"/>
      <c r="U752" s="11">
        <f>COUNTIFS(Tabelle2[Function-
No.],Tabelle132[[#This Row],[FUNC.-NO]],Tabelle2[Pers-
No.],Tabelle132[[#This Row],[P-No.]])</f>
        <v>0</v>
      </c>
      <c r="V752" s="89">
        <v>39</v>
      </c>
      <c r="W752" s="11">
        <f>IF(Tabelle132[[#This Row],[WAZ2]]&gt;39,1,Tabelle132[[#This Row],[WAZ2]]/39)/IF(Tabelle132[[#This Row],[SPLIT]]="YES",2,1)</f>
        <v>1</v>
      </c>
      <c r="X752" s="93">
        <v>5313</v>
      </c>
      <c r="Y75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52" s="21" cm="1">
        <f t="array" ref="Z75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5313</v>
      </c>
      <c r="AA75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52" s="21" cm="1">
        <f t="array" ref="AB75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5313</v>
      </c>
      <c r="AC75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52" s="21" cm="1">
        <f t="array" ref="AD75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5313</v>
      </c>
      <c r="AE75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52" s="21" cm="1">
        <f t="array" ref="AF75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5313</v>
      </c>
      <c r="AG75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52" s="21" cm="1">
        <f t="array" ref="AH75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5313</v>
      </c>
      <c r="AI75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52" s="21" cm="1">
        <f t="array" ref="AJ75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5313</v>
      </c>
      <c r="AK75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52" s="21" cm="1">
        <f t="array" ref="AL75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5313</v>
      </c>
      <c r="AM75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52" s="21" cm="1">
        <f t="array" ref="AN75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5313</v>
      </c>
      <c r="AO75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52" s="21" cm="1">
        <f t="array" ref="AP75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5313</v>
      </c>
      <c r="AQ75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52" s="21" cm="1">
        <f t="array" ref="AR75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5313</v>
      </c>
      <c r="AS75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52" s="21" cm="1">
        <f t="array" ref="AT75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5313</v>
      </c>
      <c r="AU75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52" s="21" cm="1">
        <f t="array" ref="AV75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5313</v>
      </c>
      <c r="AW75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52" s="41">
        <f>SUMIFS(Tabelle132[[#This Row],[FTE 01]:[SAL 12]],Tabelle132[[#Headers],[FTE 01]:[SAL 12]],"*" &amp; "SAL" &amp;"*")</f>
        <v>63756</v>
      </c>
    </row>
    <row r="753" spans="1:50" ht="20.100000000000001" customHeight="1" x14ac:dyDescent="0.25">
      <c r="A753" s="61" t="s">
        <v>759</v>
      </c>
      <c r="B753" s="113" t="s">
        <v>963</v>
      </c>
      <c r="C753" s="62" t="s">
        <v>53</v>
      </c>
      <c r="D753" s="107" t="s">
        <v>1223</v>
      </c>
      <c r="E753" s="108" t="s">
        <v>1223</v>
      </c>
      <c r="F753" s="63">
        <v>1028</v>
      </c>
      <c r="G753" s="111" t="str">
        <f>VLOOKUP(Tabelle132[[#This Row],[CC
(FIBU)]],INDEX!D:E,2,FALSE)</f>
        <v>Abteilung 45</v>
      </c>
      <c r="H753" s="117" t="s">
        <v>1369</v>
      </c>
      <c r="I753" s="64" t="s">
        <v>54</v>
      </c>
      <c r="J753" s="72">
        <v>43282</v>
      </c>
      <c r="K753" s="72"/>
      <c r="L753" s="73"/>
      <c r="M753" s="77">
        <v>2493</v>
      </c>
      <c r="N753" s="104" t="s">
        <v>1889</v>
      </c>
      <c r="O753" s="78">
        <v>43282</v>
      </c>
      <c r="P753" s="80"/>
      <c r="Q753" s="62" t="s">
        <v>55</v>
      </c>
      <c r="R753" s="5" t="str">
        <f ca="1">IF(Tabelle132[[#This Row],[STOPPED
ON]]&lt;&gt;"","STOPPED",IF(AND(Tabelle132[[#This Row],[ACT. VALID
TILL]]&lt;TODAY(),Tabelle132[[#This Row],[ACT. VALID
TILL]]&lt;&gt;""),"INACTIVE",IF(Tabelle132[[#This Row],[Employee]]="NN","RECRUITE",IF(Tabelle132[[#This Row],[ACT. VALID
FROM]]&gt;TODAY(),"INACTIVE","ACTIVE"))))</f>
        <v>ACTIVE</v>
      </c>
      <c r="S753" s="85"/>
      <c r="T753" s="85"/>
      <c r="U753" s="11">
        <f>COUNTIFS(Tabelle2[Function-
No.],Tabelle132[[#This Row],[FUNC.-NO]],Tabelle2[Pers-
No.],Tabelle132[[#This Row],[P-No.]])</f>
        <v>1</v>
      </c>
      <c r="V753" s="89">
        <v>39</v>
      </c>
      <c r="W753" s="11">
        <f>IF(Tabelle132[[#This Row],[WAZ2]]&gt;39,1,Tabelle132[[#This Row],[WAZ2]]/39)/IF(Tabelle132[[#This Row],[SPLIT]]="YES",2,1)</f>
        <v>1</v>
      </c>
      <c r="X753" s="93">
        <v>5234</v>
      </c>
      <c r="Y75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53" s="21" cm="1">
        <f t="array" ref="Z75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5234</v>
      </c>
      <c r="AA75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53" s="21" cm="1">
        <f t="array" ref="AB75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5234</v>
      </c>
      <c r="AC75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53" s="21" cm="1">
        <f t="array" ref="AD75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5234</v>
      </c>
      <c r="AE753"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753" s="21" cm="1">
        <f t="array" ref="AF75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1519.5483870967739</v>
      </c>
      <c r="AG75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53" s="21" cm="1">
        <f t="array" ref="AH75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4220.9677419354839</v>
      </c>
      <c r="AI75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53" s="21" cm="1">
        <f t="array" ref="AJ75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5234</v>
      </c>
      <c r="AK75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53" s="21" cm="1">
        <f t="array" ref="AL75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5234</v>
      </c>
      <c r="AM75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53" s="21" cm="1">
        <f t="array" ref="AN75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5234</v>
      </c>
      <c r="AO75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53" s="21" cm="1">
        <f t="array" ref="AP75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5234</v>
      </c>
      <c r="AQ75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53" s="21" cm="1">
        <f t="array" ref="AR75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5234</v>
      </c>
      <c r="AS75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53" s="21" cm="1">
        <f t="array" ref="AT75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5234</v>
      </c>
      <c r="AU75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53" s="21" cm="1">
        <f t="array" ref="AV75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5234</v>
      </c>
      <c r="AW75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53" s="41">
        <f>SUMIFS(Tabelle132[[#This Row],[FTE 01]:[SAL 12]],Tabelle132[[#Headers],[FTE 01]:[SAL 12]],"*" &amp; "SAL" &amp;"*")</f>
        <v>58080.516129032258</v>
      </c>
    </row>
    <row r="754" spans="1:50" ht="20.100000000000001" customHeight="1" x14ac:dyDescent="0.25">
      <c r="A754" s="61" t="s">
        <v>753</v>
      </c>
      <c r="B754" s="113" t="s">
        <v>963</v>
      </c>
      <c r="C754" s="62" t="s">
        <v>53</v>
      </c>
      <c r="D754" s="107" t="s">
        <v>1223</v>
      </c>
      <c r="E754" s="108" t="s">
        <v>1223</v>
      </c>
      <c r="F754" s="63">
        <v>1028</v>
      </c>
      <c r="G754" s="111" t="str">
        <f>VLOOKUP(Tabelle132[[#This Row],[CC
(FIBU)]],INDEX!D:E,2,FALSE)</f>
        <v>Abteilung 45</v>
      </c>
      <c r="H754" s="117" t="s">
        <v>1369</v>
      </c>
      <c r="I754" s="64" t="s">
        <v>54</v>
      </c>
      <c r="J754" s="72">
        <v>43328</v>
      </c>
      <c r="K754" s="72"/>
      <c r="L754" s="73"/>
      <c r="M754" s="77">
        <v>2500</v>
      </c>
      <c r="N754" s="104" t="s">
        <v>1896</v>
      </c>
      <c r="O754" s="78">
        <v>43328</v>
      </c>
      <c r="P754" s="80"/>
      <c r="Q754" s="62" t="s">
        <v>55</v>
      </c>
      <c r="R754" s="5" t="str">
        <f ca="1">IF(Tabelle132[[#This Row],[STOPPED
ON]]&lt;&gt;"","STOPPED",IF(AND(Tabelle132[[#This Row],[ACT. VALID
TILL]]&lt;TODAY(),Tabelle132[[#This Row],[ACT. VALID
TILL]]&lt;&gt;""),"INACTIVE",IF(Tabelle132[[#This Row],[Employee]]="NN","RECRUITE",IF(Tabelle132[[#This Row],[ACT. VALID
FROM]]&gt;TODAY(),"INACTIVE","ACTIVE"))))</f>
        <v>ACTIVE</v>
      </c>
      <c r="S754" s="85"/>
      <c r="T754" s="85"/>
      <c r="U754" s="11">
        <f>COUNTIFS(Tabelle2[Function-
No.],Tabelle132[[#This Row],[FUNC.-NO]],Tabelle2[Pers-
No.],Tabelle132[[#This Row],[P-No.]])</f>
        <v>0</v>
      </c>
      <c r="V754" s="89">
        <v>39</v>
      </c>
      <c r="W754" s="11">
        <f>IF(Tabelle132[[#This Row],[WAZ2]]&gt;39,1,Tabelle132[[#This Row],[WAZ2]]/39)/IF(Tabelle132[[#This Row],[SPLIT]]="YES",2,1)</f>
        <v>1</v>
      </c>
      <c r="X754" s="93">
        <v>5372</v>
      </c>
      <c r="Y75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54" s="21" cm="1">
        <f t="array" ref="Z75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5372</v>
      </c>
      <c r="AA75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54" s="21" cm="1">
        <f t="array" ref="AB75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5372</v>
      </c>
      <c r="AC75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54" s="21" cm="1">
        <f t="array" ref="AD75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5372</v>
      </c>
      <c r="AE75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54" s="21" cm="1">
        <f t="array" ref="AF75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5372</v>
      </c>
      <c r="AG75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54" s="21" cm="1">
        <f t="array" ref="AH75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5372</v>
      </c>
      <c r="AI75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54" s="21" cm="1">
        <f t="array" ref="AJ75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5372</v>
      </c>
      <c r="AK75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54" s="21" cm="1">
        <f t="array" ref="AL75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5372</v>
      </c>
      <c r="AM75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54" s="21" cm="1">
        <f t="array" ref="AN75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5372</v>
      </c>
      <c r="AO75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54" s="21" cm="1">
        <f t="array" ref="AP75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5372</v>
      </c>
      <c r="AQ75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54" s="21" cm="1">
        <f t="array" ref="AR75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5372</v>
      </c>
      <c r="AS75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54" s="21" cm="1">
        <f t="array" ref="AT75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5372</v>
      </c>
      <c r="AU75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54" s="21" cm="1">
        <f t="array" ref="AV75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5372</v>
      </c>
      <c r="AW75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54" s="41">
        <f>SUMIFS(Tabelle132[[#This Row],[FTE 01]:[SAL 12]],Tabelle132[[#Headers],[FTE 01]:[SAL 12]],"*" &amp; "SAL" &amp;"*")</f>
        <v>64464</v>
      </c>
    </row>
    <row r="755" spans="1:50" ht="20.100000000000001" customHeight="1" x14ac:dyDescent="0.25">
      <c r="A755" s="61" t="s">
        <v>754</v>
      </c>
      <c r="B755" s="113" t="s">
        <v>963</v>
      </c>
      <c r="C755" s="62" t="s">
        <v>53</v>
      </c>
      <c r="D755" s="107" t="s">
        <v>1223</v>
      </c>
      <c r="E755" s="108" t="s">
        <v>1223</v>
      </c>
      <c r="F755" s="63">
        <v>1028</v>
      </c>
      <c r="G755" s="111" t="str">
        <f>VLOOKUP(Tabelle132[[#This Row],[CC
(FIBU)]],INDEX!D:E,2,FALSE)</f>
        <v>Abteilung 45</v>
      </c>
      <c r="H755" s="117" t="s">
        <v>1369</v>
      </c>
      <c r="I755" s="64" t="s">
        <v>54</v>
      </c>
      <c r="J755" s="72">
        <v>43405</v>
      </c>
      <c r="K755" s="72">
        <v>44377</v>
      </c>
      <c r="L755" s="73"/>
      <c r="M755" s="77">
        <v>2534</v>
      </c>
      <c r="N755" s="104" t="s">
        <v>1930</v>
      </c>
      <c r="O755" s="78">
        <v>43405</v>
      </c>
      <c r="P755" s="80">
        <v>44377</v>
      </c>
      <c r="Q755" s="62" t="s">
        <v>55</v>
      </c>
      <c r="R755" s="5" t="str">
        <f ca="1">IF(Tabelle132[[#This Row],[STOPPED
ON]]&lt;&gt;"","STOPPED",IF(AND(Tabelle132[[#This Row],[ACT. VALID
TILL]]&lt;TODAY(),Tabelle132[[#This Row],[ACT. VALID
TILL]]&lt;&gt;""),"INACTIVE",IF(Tabelle132[[#This Row],[Employee]]="NN","RECRUITE",IF(Tabelle132[[#This Row],[ACT. VALID
FROM]]&gt;TODAY(),"INACTIVE","ACTIVE"))))</f>
        <v>INACTIVE</v>
      </c>
      <c r="S755" s="85"/>
      <c r="T755" s="85"/>
      <c r="U755" s="11">
        <f>COUNTIFS(Tabelle2[Function-
No.],Tabelle132[[#This Row],[FUNC.-NO]],Tabelle2[Pers-
No.],Tabelle132[[#This Row],[P-No.]])</f>
        <v>0</v>
      </c>
      <c r="V755" s="89">
        <v>39</v>
      </c>
      <c r="W755" s="11">
        <f>IF(Tabelle132[[#This Row],[WAZ2]]&gt;39,1,Tabelle132[[#This Row],[WAZ2]]/39)/IF(Tabelle132[[#This Row],[SPLIT]]="YES",2,1)</f>
        <v>1</v>
      </c>
      <c r="X755" s="93">
        <v>5225</v>
      </c>
      <c r="Y75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55" s="21" cm="1">
        <f t="array" ref="Z75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5225</v>
      </c>
      <c r="AA75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55" s="21" cm="1">
        <f t="array" ref="AB75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5225</v>
      </c>
      <c r="AC75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55" s="21" cm="1">
        <f t="array" ref="AD75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5225</v>
      </c>
      <c r="AE75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755" s="21" cm="1">
        <f t="array" ref="AF75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75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755" s="21" cm="1">
        <f t="array" ref="AH75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75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755" s="21" cm="1">
        <f t="array" ref="AJ75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75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755" s="21" cm="1">
        <f t="array" ref="AL75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75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755" s="21" cm="1">
        <f t="array" ref="AN75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75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755" s="21" cm="1">
        <f t="array" ref="AP75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75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755" s="21" cm="1">
        <f t="array" ref="AR75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75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755" s="21" cm="1">
        <f t="array" ref="AT75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75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755" s="21" cm="1">
        <f t="array" ref="AV75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75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55" s="41">
        <f>SUMIFS(Tabelle132[[#This Row],[FTE 01]:[SAL 12]],Tabelle132[[#Headers],[FTE 01]:[SAL 12]],"*" &amp; "SAL" &amp;"*")</f>
        <v>15675</v>
      </c>
    </row>
    <row r="756" spans="1:50" ht="20.100000000000001" customHeight="1" x14ac:dyDescent="0.25">
      <c r="A756" s="61" t="s">
        <v>765</v>
      </c>
      <c r="B756" s="113" t="s">
        <v>1213</v>
      </c>
      <c r="C756" s="62" t="s">
        <v>53</v>
      </c>
      <c r="D756" s="107" t="s">
        <v>1223</v>
      </c>
      <c r="E756" s="108" t="s">
        <v>1223</v>
      </c>
      <c r="F756" s="63">
        <v>1028</v>
      </c>
      <c r="G756" s="111" t="str">
        <f>VLOOKUP(Tabelle132[[#This Row],[CC
(FIBU)]],INDEX!D:E,2,FALSE)</f>
        <v>Abteilung 45</v>
      </c>
      <c r="H756" s="117" t="s">
        <v>1369</v>
      </c>
      <c r="I756" s="64" t="s">
        <v>54</v>
      </c>
      <c r="J756" s="72">
        <v>43466</v>
      </c>
      <c r="K756" s="72"/>
      <c r="L756" s="73"/>
      <c r="M756" s="77">
        <v>2558</v>
      </c>
      <c r="N756" s="104" t="s">
        <v>1954</v>
      </c>
      <c r="O756" s="78">
        <v>43466</v>
      </c>
      <c r="P756" s="80"/>
      <c r="Q756" s="62" t="s">
        <v>55</v>
      </c>
      <c r="R756" s="5" t="str">
        <f ca="1">IF(Tabelle132[[#This Row],[STOPPED
ON]]&lt;&gt;"","STOPPED",IF(AND(Tabelle132[[#This Row],[ACT. VALID
TILL]]&lt;TODAY(),Tabelle132[[#This Row],[ACT. VALID
TILL]]&lt;&gt;""),"INACTIVE",IF(Tabelle132[[#This Row],[Employee]]="NN","RECRUITE",IF(Tabelle132[[#This Row],[ACT. VALID
FROM]]&gt;TODAY(),"INACTIVE","ACTIVE"))))</f>
        <v>ACTIVE</v>
      </c>
      <c r="S756" s="85"/>
      <c r="T756" s="85"/>
      <c r="U756" s="11">
        <f>COUNTIFS(Tabelle2[Function-
No.],Tabelle132[[#This Row],[FUNC.-NO]],Tabelle2[Pers-
No.],Tabelle132[[#This Row],[P-No.]])</f>
        <v>0</v>
      </c>
      <c r="V756" s="89">
        <v>39</v>
      </c>
      <c r="W756" s="11">
        <f>IF(Tabelle132[[#This Row],[WAZ2]]&gt;39,1,Tabelle132[[#This Row],[WAZ2]]/39)/IF(Tabelle132[[#This Row],[SPLIT]]="YES",2,1)</f>
        <v>1</v>
      </c>
      <c r="X756" s="93">
        <v>5141</v>
      </c>
      <c r="Y75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56" s="21" cm="1">
        <f t="array" ref="Z75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5141</v>
      </c>
      <c r="AA75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56" s="21" cm="1">
        <f t="array" ref="AB75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5141</v>
      </c>
      <c r="AC75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56" s="21" cm="1">
        <f t="array" ref="AD75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5141</v>
      </c>
      <c r="AE75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56" s="21" cm="1">
        <f t="array" ref="AF75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5141</v>
      </c>
      <c r="AG75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56" s="21" cm="1">
        <f t="array" ref="AH75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5141</v>
      </c>
      <c r="AI75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56" s="21" cm="1">
        <f t="array" ref="AJ75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5141</v>
      </c>
      <c r="AK75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56" s="21" cm="1">
        <f t="array" ref="AL75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5141</v>
      </c>
      <c r="AM75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56" s="21" cm="1">
        <f t="array" ref="AN75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5141</v>
      </c>
      <c r="AO75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56" s="21" cm="1">
        <f t="array" ref="AP75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5141</v>
      </c>
      <c r="AQ75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56" s="21" cm="1">
        <f t="array" ref="AR75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5141</v>
      </c>
      <c r="AS75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56" s="21" cm="1">
        <f t="array" ref="AT75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5141</v>
      </c>
      <c r="AU75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56" s="21" cm="1">
        <f t="array" ref="AV75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5141</v>
      </c>
      <c r="AW75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56" s="41">
        <f>SUMIFS(Tabelle132[[#This Row],[FTE 01]:[SAL 12]],Tabelle132[[#Headers],[FTE 01]:[SAL 12]],"*" &amp; "SAL" &amp;"*")</f>
        <v>61692</v>
      </c>
    </row>
    <row r="757" spans="1:50" ht="20.100000000000001" customHeight="1" x14ac:dyDescent="0.25">
      <c r="A757" s="61" t="s">
        <v>767</v>
      </c>
      <c r="B757" s="113" t="s">
        <v>1097</v>
      </c>
      <c r="C757" s="62" t="s">
        <v>53</v>
      </c>
      <c r="D757" s="107" t="s">
        <v>1223</v>
      </c>
      <c r="E757" s="108" t="s">
        <v>1223</v>
      </c>
      <c r="F757" s="63">
        <v>1029</v>
      </c>
      <c r="G757" s="111" t="str">
        <f>VLOOKUP(Tabelle132[[#This Row],[CC
(FIBU)]],INDEX!D:E,2,FALSE)</f>
        <v>Abteilung 40</v>
      </c>
      <c r="H757" s="117" t="s">
        <v>1348</v>
      </c>
      <c r="I757" s="64" t="s">
        <v>545</v>
      </c>
      <c r="J757" s="72">
        <v>38961</v>
      </c>
      <c r="K757" s="72"/>
      <c r="L757" s="73"/>
      <c r="M757" s="77">
        <v>2123</v>
      </c>
      <c r="N757" s="104" t="s">
        <v>1519</v>
      </c>
      <c r="O757" s="78">
        <v>38961</v>
      </c>
      <c r="P757" s="80"/>
      <c r="Q757" s="62" t="s">
        <v>55</v>
      </c>
      <c r="R757" s="5" t="str">
        <f ca="1">IF(Tabelle132[[#This Row],[STOPPED
ON]]&lt;&gt;"","STOPPED",IF(AND(Tabelle132[[#This Row],[ACT. VALID
TILL]]&lt;TODAY(),Tabelle132[[#This Row],[ACT. VALID
TILL]]&lt;&gt;""),"INACTIVE",IF(Tabelle132[[#This Row],[Employee]]="NN","RECRUITE",IF(Tabelle132[[#This Row],[ACT. VALID
FROM]]&gt;TODAY(),"INACTIVE","ACTIVE"))))</f>
        <v>ACTIVE</v>
      </c>
      <c r="S757" s="85"/>
      <c r="T757" s="85"/>
      <c r="U757" s="11">
        <f>COUNTIFS(Tabelle2[Function-
No.],Tabelle132[[#This Row],[FUNC.-NO]],Tabelle2[Pers-
No.],Tabelle132[[#This Row],[P-No.]])</f>
        <v>0</v>
      </c>
      <c r="V757" s="89">
        <v>39</v>
      </c>
      <c r="W757" s="11">
        <f>IF(Tabelle132[[#This Row],[WAZ2]]&gt;39,1,Tabelle132[[#This Row],[WAZ2]]/39)/IF(Tabelle132[[#This Row],[SPLIT]]="YES",2,1)</f>
        <v>0.5</v>
      </c>
      <c r="X757" s="93">
        <v>5512</v>
      </c>
      <c r="Y75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757" s="21" cm="1">
        <f t="array" ref="Z75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2756</v>
      </c>
      <c r="AA75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757" s="21" cm="1">
        <f t="array" ref="AB75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2756</v>
      </c>
      <c r="AC75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757" s="21" cm="1">
        <f t="array" ref="AD75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2756</v>
      </c>
      <c r="AE75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757" s="21" cm="1">
        <f t="array" ref="AF75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2756</v>
      </c>
      <c r="AG75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757" s="21" cm="1">
        <f t="array" ref="AH75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2756</v>
      </c>
      <c r="AI75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757" s="21" cm="1">
        <f t="array" ref="AJ75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2756</v>
      </c>
      <c r="AK75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757" s="21" cm="1">
        <f t="array" ref="AL75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2756</v>
      </c>
      <c r="AM75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757" s="21" cm="1">
        <f t="array" ref="AN75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2756</v>
      </c>
      <c r="AO75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757" s="21" cm="1">
        <f t="array" ref="AP75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2756</v>
      </c>
      <c r="AQ75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757" s="21" cm="1">
        <f t="array" ref="AR75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2756</v>
      </c>
      <c r="AS75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757" s="21" cm="1">
        <f t="array" ref="AT75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2756</v>
      </c>
      <c r="AU75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757" s="21" cm="1">
        <f t="array" ref="AV75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2756</v>
      </c>
      <c r="AW75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57" s="41">
        <f>SUMIFS(Tabelle132[[#This Row],[FTE 01]:[SAL 12]],Tabelle132[[#Headers],[FTE 01]:[SAL 12]],"*" &amp; "SAL" &amp;"*")</f>
        <v>33072</v>
      </c>
    </row>
    <row r="758" spans="1:50" ht="20.100000000000001" customHeight="1" x14ac:dyDescent="0.25">
      <c r="A758" s="61" t="s">
        <v>766</v>
      </c>
      <c r="B758" s="113" t="s">
        <v>1096</v>
      </c>
      <c r="C758" s="62" t="s">
        <v>53</v>
      </c>
      <c r="D758" s="107" t="s">
        <v>1223</v>
      </c>
      <c r="E758" s="108" t="s">
        <v>1223</v>
      </c>
      <c r="F758" s="63">
        <v>1029</v>
      </c>
      <c r="G758" s="111" t="str">
        <f>VLOOKUP(Tabelle132[[#This Row],[CC
(FIBU)]],INDEX!D:E,2,FALSE)</f>
        <v>Abteilung 40</v>
      </c>
      <c r="H758" s="117" t="s">
        <v>1357</v>
      </c>
      <c r="I758" s="64" t="s">
        <v>545</v>
      </c>
      <c r="J758" s="72">
        <v>42248</v>
      </c>
      <c r="K758" s="72"/>
      <c r="L758" s="73"/>
      <c r="M758" s="77">
        <v>2315</v>
      </c>
      <c r="N758" s="104" t="s">
        <v>1711</v>
      </c>
      <c r="O758" s="78">
        <v>42248</v>
      </c>
      <c r="P758" s="80"/>
      <c r="Q758" s="62" t="s">
        <v>55</v>
      </c>
      <c r="R758" s="5" t="str">
        <f ca="1">IF(Tabelle132[[#This Row],[STOPPED
ON]]&lt;&gt;"","STOPPED",IF(AND(Tabelle132[[#This Row],[ACT. VALID
TILL]]&lt;TODAY(),Tabelle132[[#This Row],[ACT. VALID
TILL]]&lt;&gt;""),"INACTIVE",IF(Tabelle132[[#This Row],[Employee]]="NN","RECRUITE",IF(Tabelle132[[#This Row],[ACT. VALID
FROM]]&gt;TODAY(),"INACTIVE","ACTIVE"))))</f>
        <v>ACTIVE</v>
      </c>
      <c r="S758" s="85"/>
      <c r="T758" s="85"/>
      <c r="U758" s="11">
        <f>COUNTIFS(Tabelle2[Function-
No.],Tabelle132[[#This Row],[FUNC.-NO]],Tabelle2[Pers-
No.],Tabelle132[[#This Row],[P-No.]])</f>
        <v>0</v>
      </c>
      <c r="V758" s="89">
        <v>39</v>
      </c>
      <c r="W758" s="11">
        <f>IF(Tabelle132[[#This Row],[WAZ2]]&gt;39,1,Tabelle132[[#This Row],[WAZ2]]/39)/IF(Tabelle132[[#This Row],[SPLIT]]="YES",2,1)</f>
        <v>0.5</v>
      </c>
      <c r="X758" s="93">
        <v>5091</v>
      </c>
      <c r="Y75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758" s="21" cm="1">
        <f t="array" ref="Z75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2545.5</v>
      </c>
      <c r="AA75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758" s="21" cm="1">
        <f t="array" ref="AB75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2545.5</v>
      </c>
      <c r="AC75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758" s="21" cm="1">
        <f t="array" ref="AD75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2545.5</v>
      </c>
      <c r="AE75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758" s="21" cm="1">
        <f t="array" ref="AF75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2545.5</v>
      </c>
      <c r="AG75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758" s="21" cm="1">
        <f t="array" ref="AH75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2545.5</v>
      </c>
      <c r="AI75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758" s="21" cm="1">
        <f t="array" ref="AJ75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2545.5</v>
      </c>
      <c r="AK75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758" s="21" cm="1">
        <f t="array" ref="AL75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2545.5</v>
      </c>
      <c r="AM75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758" s="21" cm="1">
        <f t="array" ref="AN75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2545.5</v>
      </c>
      <c r="AO75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758" s="21" cm="1">
        <f t="array" ref="AP75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2545.5</v>
      </c>
      <c r="AQ75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758" s="21" cm="1">
        <f t="array" ref="AR75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2545.5</v>
      </c>
      <c r="AS75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758" s="21" cm="1">
        <f t="array" ref="AT75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2545.5</v>
      </c>
      <c r="AU75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758" s="21" cm="1">
        <f t="array" ref="AV75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2545.5</v>
      </c>
      <c r="AW75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58" s="41">
        <f>SUMIFS(Tabelle132[[#This Row],[FTE 01]:[SAL 12]],Tabelle132[[#Headers],[FTE 01]:[SAL 12]],"*" &amp; "SAL" &amp;"*")</f>
        <v>30546</v>
      </c>
    </row>
    <row r="759" spans="1:50" ht="20.100000000000001" customHeight="1" x14ac:dyDescent="0.25">
      <c r="A759" s="61" t="s">
        <v>769</v>
      </c>
      <c r="B759" s="113" t="s">
        <v>998</v>
      </c>
      <c r="C759" s="62" t="s">
        <v>53</v>
      </c>
      <c r="D759" s="107" t="s">
        <v>1224</v>
      </c>
      <c r="E759" s="108" t="s">
        <v>1224</v>
      </c>
      <c r="F759" s="63">
        <v>1026</v>
      </c>
      <c r="G759" s="111" t="str">
        <f>VLOOKUP(Tabelle132[[#This Row],[CC
(FIBU)]],INDEX!D:E,2,FALSE)</f>
        <v>Abteilung 43</v>
      </c>
      <c r="H759" s="117" t="s">
        <v>1352</v>
      </c>
      <c r="I759" s="64" t="s">
        <v>54</v>
      </c>
      <c r="J759" s="72">
        <v>42461</v>
      </c>
      <c r="K759" s="72"/>
      <c r="L759" s="73"/>
      <c r="M759" s="77">
        <v>2336</v>
      </c>
      <c r="N759" s="104" t="s">
        <v>1732</v>
      </c>
      <c r="O759" s="78">
        <v>42461</v>
      </c>
      <c r="P759" s="80"/>
      <c r="Q759" s="62" t="s">
        <v>55</v>
      </c>
      <c r="R759" s="5" t="str">
        <f ca="1">IF(Tabelle132[[#This Row],[STOPPED
ON]]&lt;&gt;"","STOPPED",IF(AND(Tabelle132[[#This Row],[ACT. VALID
TILL]]&lt;TODAY(),Tabelle132[[#This Row],[ACT. VALID
TILL]]&lt;&gt;""),"INACTIVE",IF(Tabelle132[[#This Row],[Employee]]="NN","RECRUITE",IF(Tabelle132[[#This Row],[ACT. VALID
FROM]]&gt;TODAY(),"INACTIVE","ACTIVE"))))</f>
        <v>ACTIVE</v>
      </c>
      <c r="S759" s="85"/>
      <c r="T759" s="85"/>
      <c r="U759" s="11">
        <f>COUNTIFS(Tabelle2[Function-
No.],Tabelle132[[#This Row],[FUNC.-NO]],Tabelle2[Pers-
No.],Tabelle132[[#This Row],[P-No.]])</f>
        <v>0</v>
      </c>
      <c r="V759" s="89">
        <v>39</v>
      </c>
      <c r="W759" s="11">
        <f>IF(Tabelle132[[#This Row],[WAZ2]]&gt;39,1,Tabelle132[[#This Row],[WAZ2]]/39)/IF(Tabelle132[[#This Row],[SPLIT]]="YES",2,1)</f>
        <v>1</v>
      </c>
      <c r="X759" s="93">
        <v>5460</v>
      </c>
      <c r="Y75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59" s="21" cm="1">
        <f t="array" ref="Z75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5460</v>
      </c>
      <c r="AA75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59" s="21" cm="1">
        <f t="array" ref="AB75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5460</v>
      </c>
      <c r="AC75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59" s="21" cm="1">
        <f t="array" ref="AD75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5460</v>
      </c>
      <c r="AE75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59" s="21" cm="1">
        <f t="array" ref="AF75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5460</v>
      </c>
      <c r="AG75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59" s="21" cm="1">
        <f t="array" ref="AH75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5460</v>
      </c>
      <c r="AI75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59" s="21" cm="1">
        <f t="array" ref="AJ75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5460</v>
      </c>
      <c r="AK75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59" s="21" cm="1">
        <f t="array" ref="AL75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5460</v>
      </c>
      <c r="AM75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59" s="21" cm="1">
        <f t="array" ref="AN75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5460</v>
      </c>
      <c r="AO75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59" s="21" cm="1">
        <f t="array" ref="AP75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5460</v>
      </c>
      <c r="AQ75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59" s="21" cm="1">
        <f t="array" ref="AR75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5460</v>
      </c>
      <c r="AS75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59" s="21" cm="1">
        <f t="array" ref="AT75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5460</v>
      </c>
      <c r="AU75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59" s="21" cm="1">
        <f t="array" ref="AV75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5460</v>
      </c>
      <c r="AW75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59" s="41">
        <f>SUMIFS(Tabelle132[[#This Row],[FTE 01]:[SAL 12]],Tabelle132[[#Headers],[FTE 01]:[SAL 12]],"*" &amp; "SAL" &amp;"*")</f>
        <v>65520</v>
      </c>
    </row>
    <row r="760" spans="1:50" ht="20.100000000000001" customHeight="1" x14ac:dyDescent="0.25">
      <c r="A760" s="61" t="s">
        <v>768</v>
      </c>
      <c r="B760" s="113" t="s">
        <v>892</v>
      </c>
      <c r="C760" s="62" t="s">
        <v>53</v>
      </c>
      <c r="D760" s="107" t="s">
        <v>1224</v>
      </c>
      <c r="E760" s="108" t="s">
        <v>1224</v>
      </c>
      <c r="F760" s="63">
        <v>1026</v>
      </c>
      <c r="G760" s="111" t="str">
        <f>VLOOKUP(Tabelle132[[#This Row],[CC
(FIBU)]],INDEX!D:E,2,FALSE)</f>
        <v>Abteilung 43</v>
      </c>
      <c r="H760" s="117" t="s">
        <v>1352</v>
      </c>
      <c r="I760" s="64" t="s">
        <v>54</v>
      </c>
      <c r="J760" s="72">
        <v>43435</v>
      </c>
      <c r="K760" s="72"/>
      <c r="L760" s="73"/>
      <c r="M760" s="77">
        <v>2535</v>
      </c>
      <c r="N760" s="104" t="s">
        <v>1931</v>
      </c>
      <c r="O760" s="78">
        <v>43435</v>
      </c>
      <c r="P760" s="80"/>
      <c r="Q760" s="62" t="s">
        <v>55</v>
      </c>
      <c r="R760" s="5" t="str">
        <f ca="1">IF(Tabelle132[[#This Row],[STOPPED
ON]]&lt;&gt;"","STOPPED",IF(AND(Tabelle132[[#This Row],[ACT. VALID
TILL]]&lt;TODAY(),Tabelle132[[#This Row],[ACT. VALID
TILL]]&lt;&gt;""),"INACTIVE",IF(Tabelle132[[#This Row],[Employee]]="NN","RECRUITE",IF(Tabelle132[[#This Row],[ACT. VALID
FROM]]&gt;TODAY(),"INACTIVE","ACTIVE"))))</f>
        <v>ACTIVE</v>
      </c>
      <c r="S760" s="85"/>
      <c r="T760" s="85"/>
      <c r="U760" s="11">
        <f>COUNTIFS(Tabelle2[Function-
No.],Tabelle132[[#This Row],[FUNC.-NO]],Tabelle2[Pers-
No.],Tabelle132[[#This Row],[P-No.]])</f>
        <v>1</v>
      </c>
      <c r="V760" s="89">
        <v>39</v>
      </c>
      <c r="W760" s="11">
        <f>IF(Tabelle132[[#This Row],[WAZ2]]&gt;39,1,Tabelle132[[#This Row],[WAZ2]]/39)/IF(Tabelle132[[#This Row],[SPLIT]]="YES",2,1)</f>
        <v>1</v>
      </c>
      <c r="X760" s="93">
        <v>5438</v>
      </c>
      <c r="Y76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60" s="21" cm="1">
        <f t="array" ref="Z76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5438</v>
      </c>
      <c r="AA76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60" s="21" cm="1">
        <f t="array" ref="AB76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4891.67</v>
      </c>
      <c r="AC76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60" s="21" cm="1">
        <f t="array" ref="AD76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4891.67</v>
      </c>
      <c r="AE76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60" s="21" cm="1">
        <f t="array" ref="AF76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4891.67</v>
      </c>
      <c r="AG76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60" s="21" cm="1">
        <f t="array" ref="AH76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4891.67</v>
      </c>
      <c r="AI76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60" s="21" cm="1">
        <f t="array" ref="AJ76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4891.67</v>
      </c>
      <c r="AK76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60" s="21" cm="1">
        <f t="array" ref="AL76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4891.67</v>
      </c>
      <c r="AM76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60" s="21" cm="1">
        <f t="array" ref="AN76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4891.67</v>
      </c>
      <c r="AO76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60" s="21" cm="1">
        <f t="array" ref="AP76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4891.67</v>
      </c>
      <c r="AQ76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60" s="21" cm="1">
        <f t="array" ref="AR76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4891.67</v>
      </c>
      <c r="AS76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60" s="21" cm="1">
        <f t="array" ref="AT76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4891.67</v>
      </c>
      <c r="AU76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60" s="21" cm="1">
        <f t="array" ref="AV76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4891.67</v>
      </c>
      <c r="AW76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60" s="41">
        <f>SUMIFS(Tabelle132[[#This Row],[FTE 01]:[SAL 12]],Tabelle132[[#Headers],[FTE 01]:[SAL 12]],"*" &amp; "SAL" &amp;"*")</f>
        <v>59246.369999999988</v>
      </c>
    </row>
    <row r="761" spans="1:50" ht="20.100000000000001" customHeight="1" x14ac:dyDescent="0.25">
      <c r="A761" s="61" t="s">
        <v>771</v>
      </c>
      <c r="B761" s="113" t="s">
        <v>999</v>
      </c>
      <c r="C761" s="62" t="s">
        <v>53</v>
      </c>
      <c r="D761" s="107" t="s">
        <v>1224</v>
      </c>
      <c r="E761" s="108" t="s">
        <v>1224</v>
      </c>
      <c r="F761" s="63">
        <v>1027</v>
      </c>
      <c r="G761" s="111" t="str">
        <f>VLOOKUP(Tabelle132[[#This Row],[CC
(FIBU)]],INDEX!D:E,2,FALSE)</f>
        <v>Abteilung 44</v>
      </c>
      <c r="H761" s="117" t="s">
        <v>1352</v>
      </c>
      <c r="I761" s="64" t="s">
        <v>54</v>
      </c>
      <c r="J761" s="72">
        <v>41579</v>
      </c>
      <c r="K761" s="72"/>
      <c r="L761" s="73"/>
      <c r="M761" s="77">
        <v>2245</v>
      </c>
      <c r="N761" s="104" t="s">
        <v>1641</v>
      </c>
      <c r="O761" s="78">
        <v>41579</v>
      </c>
      <c r="P761" s="80"/>
      <c r="Q761" s="62" t="s">
        <v>55</v>
      </c>
      <c r="R761" s="5" t="str">
        <f ca="1">IF(Tabelle132[[#This Row],[STOPPED
ON]]&lt;&gt;"","STOPPED",IF(AND(Tabelle132[[#This Row],[ACT. VALID
TILL]]&lt;TODAY(),Tabelle132[[#This Row],[ACT. VALID
TILL]]&lt;&gt;""),"INACTIVE",IF(Tabelle132[[#This Row],[Employee]]="NN","RECRUITE",IF(Tabelle132[[#This Row],[ACT. VALID
FROM]]&gt;TODAY(),"INACTIVE","ACTIVE"))))</f>
        <v>ACTIVE</v>
      </c>
      <c r="S761" s="85"/>
      <c r="T761" s="85"/>
      <c r="U761" s="11">
        <f>COUNTIFS(Tabelle2[Function-
No.],Tabelle132[[#This Row],[FUNC.-NO]],Tabelle2[Pers-
No.],Tabelle132[[#This Row],[P-No.]])</f>
        <v>0</v>
      </c>
      <c r="V761" s="89">
        <v>39</v>
      </c>
      <c r="W761" s="11">
        <f>IF(Tabelle132[[#This Row],[WAZ2]]&gt;39,1,Tabelle132[[#This Row],[WAZ2]]/39)/IF(Tabelle132[[#This Row],[SPLIT]]="YES",2,1)</f>
        <v>1</v>
      </c>
      <c r="X761" s="93">
        <v>5716</v>
      </c>
      <c r="Y76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61" s="21" cm="1">
        <f t="array" ref="Z76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5716</v>
      </c>
      <c r="AA76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61" s="21" cm="1">
        <f t="array" ref="AB76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5716</v>
      </c>
      <c r="AC76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61" s="21" cm="1">
        <f t="array" ref="AD76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5716</v>
      </c>
      <c r="AE76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61" s="21" cm="1">
        <f t="array" ref="AF76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5716</v>
      </c>
      <c r="AG76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61" s="21" cm="1">
        <f t="array" ref="AH76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5716</v>
      </c>
      <c r="AI76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61" s="21" cm="1">
        <f t="array" ref="AJ76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5716</v>
      </c>
      <c r="AK76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61" s="21" cm="1">
        <f t="array" ref="AL76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5716</v>
      </c>
      <c r="AM76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61" s="21" cm="1">
        <f t="array" ref="AN76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5716</v>
      </c>
      <c r="AO76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61" s="21" cm="1">
        <f t="array" ref="AP76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5716</v>
      </c>
      <c r="AQ76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61" s="21" cm="1">
        <f t="array" ref="AR76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5716</v>
      </c>
      <c r="AS76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61" s="21" cm="1">
        <f t="array" ref="AT76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5716</v>
      </c>
      <c r="AU76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61" s="21" cm="1">
        <f t="array" ref="AV76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5716</v>
      </c>
      <c r="AW76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61" s="41">
        <f>SUMIFS(Tabelle132[[#This Row],[FTE 01]:[SAL 12]],Tabelle132[[#Headers],[FTE 01]:[SAL 12]],"*" &amp; "SAL" &amp;"*")</f>
        <v>68592</v>
      </c>
    </row>
    <row r="762" spans="1:50" ht="20.100000000000001" customHeight="1" x14ac:dyDescent="0.25">
      <c r="A762" s="61" t="s">
        <v>773</v>
      </c>
      <c r="B762" s="113" t="s">
        <v>1108</v>
      </c>
      <c r="C762" s="62" t="s">
        <v>53</v>
      </c>
      <c r="D762" s="107" t="s">
        <v>1224</v>
      </c>
      <c r="E762" s="108" t="s">
        <v>1224</v>
      </c>
      <c r="F762" s="63">
        <v>1027</v>
      </c>
      <c r="G762" s="111" t="str">
        <f>VLOOKUP(Tabelle132[[#This Row],[CC
(FIBU)]],INDEX!D:E,2,FALSE)</f>
        <v>Abteilung 44</v>
      </c>
      <c r="H762" s="117" t="s">
        <v>1352</v>
      </c>
      <c r="I762" s="64" t="s">
        <v>54</v>
      </c>
      <c r="J762" s="72">
        <v>42217</v>
      </c>
      <c r="K762" s="72"/>
      <c r="L762" s="73"/>
      <c r="M762" s="77">
        <v>2304</v>
      </c>
      <c r="N762" s="104" t="s">
        <v>1700</v>
      </c>
      <c r="O762" s="78">
        <v>42217</v>
      </c>
      <c r="P762" s="80"/>
      <c r="Q762" s="62" t="s">
        <v>55</v>
      </c>
      <c r="R762" s="5" t="str">
        <f ca="1">IF(Tabelle132[[#This Row],[STOPPED
ON]]&lt;&gt;"","STOPPED",IF(AND(Tabelle132[[#This Row],[ACT. VALID
TILL]]&lt;TODAY(),Tabelle132[[#This Row],[ACT. VALID
TILL]]&lt;&gt;""),"INACTIVE",IF(Tabelle132[[#This Row],[Employee]]="NN","RECRUITE",IF(Tabelle132[[#This Row],[ACT. VALID
FROM]]&gt;TODAY(),"INACTIVE","ACTIVE"))))</f>
        <v>ACTIVE</v>
      </c>
      <c r="S762" s="85"/>
      <c r="T762" s="85"/>
      <c r="U762" s="11">
        <f>COUNTIFS(Tabelle2[Function-
No.],Tabelle132[[#This Row],[FUNC.-NO]],Tabelle2[Pers-
No.],Tabelle132[[#This Row],[P-No.]])</f>
        <v>0</v>
      </c>
      <c r="V762" s="89">
        <v>39</v>
      </c>
      <c r="W762" s="11">
        <f>IF(Tabelle132[[#This Row],[WAZ2]]&gt;39,1,Tabelle132[[#This Row],[WAZ2]]/39)/IF(Tabelle132[[#This Row],[SPLIT]]="YES",2,1)</f>
        <v>1</v>
      </c>
      <c r="X762" s="93">
        <v>5671</v>
      </c>
      <c r="Y76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62" s="21" cm="1">
        <f t="array" ref="Z76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5671</v>
      </c>
      <c r="AA76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62" s="21" cm="1">
        <f t="array" ref="AB76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5671</v>
      </c>
      <c r="AC76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62" s="21" cm="1">
        <f t="array" ref="AD76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5671</v>
      </c>
      <c r="AE76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62" s="21" cm="1">
        <f t="array" ref="AF76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5671</v>
      </c>
      <c r="AG76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62" s="21" cm="1">
        <f t="array" ref="AH76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5671</v>
      </c>
      <c r="AI76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62" s="21" cm="1">
        <f t="array" ref="AJ76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5671</v>
      </c>
      <c r="AK76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62" s="21" cm="1">
        <f t="array" ref="AL76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5671</v>
      </c>
      <c r="AM76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62" s="21" cm="1">
        <f t="array" ref="AN76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5671</v>
      </c>
      <c r="AO76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62" s="21" cm="1">
        <f t="array" ref="AP76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5671</v>
      </c>
      <c r="AQ76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62" s="21" cm="1">
        <f t="array" ref="AR76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5671</v>
      </c>
      <c r="AS76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62" s="21" cm="1">
        <f t="array" ref="AT76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5671</v>
      </c>
      <c r="AU76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62" s="21" cm="1">
        <f t="array" ref="AV76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5671</v>
      </c>
      <c r="AW76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62" s="41">
        <f>SUMIFS(Tabelle132[[#This Row],[FTE 01]:[SAL 12]],Tabelle132[[#Headers],[FTE 01]:[SAL 12]],"*" &amp; "SAL" &amp;"*")</f>
        <v>68052</v>
      </c>
    </row>
    <row r="763" spans="1:50" ht="20.100000000000001" customHeight="1" x14ac:dyDescent="0.25">
      <c r="A763" s="65" t="s">
        <v>770</v>
      </c>
      <c r="B763" s="115" t="s">
        <v>999</v>
      </c>
      <c r="C763" s="62" t="s">
        <v>53</v>
      </c>
      <c r="D763" s="107" t="s">
        <v>1224</v>
      </c>
      <c r="E763" s="110" t="s">
        <v>1224</v>
      </c>
      <c r="F763" s="66">
        <v>1027</v>
      </c>
      <c r="G763" s="111" t="str">
        <f>VLOOKUP(Tabelle132[[#This Row],[CC
(FIBU)]],INDEX!D:E,2,FALSE)</f>
        <v>Abteilung 44</v>
      </c>
      <c r="H763" s="118" t="s">
        <v>1352</v>
      </c>
      <c r="I763" s="74" t="s">
        <v>54</v>
      </c>
      <c r="J763" s="75">
        <v>43160</v>
      </c>
      <c r="K763" s="75"/>
      <c r="L763" s="76"/>
      <c r="M763" s="81">
        <v>2450</v>
      </c>
      <c r="N763" s="104" t="s">
        <v>1846</v>
      </c>
      <c r="O763" s="82">
        <v>43160</v>
      </c>
      <c r="P763" s="83"/>
      <c r="Q763" s="62" t="s">
        <v>55</v>
      </c>
      <c r="R763" s="12" t="str">
        <f ca="1">IF(Tabelle132[[#This Row],[STOPPED
ON]]&lt;&gt;"","STOPPED",IF(AND(Tabelle132[[#This Row],[ACT. VALID
TILL]]&lt;TODAY(),Tabelle132[[#This Row],[ACT. VALID
TILL]]&lt;&gt;""),"INACTIVE",IF(Tabelle132[[#This Row],[Employee]]="NN","RECRUITE",IF(Tabelle132[[#This Row],[ACT. VALID
FROM]]&gt;TODAY(),"INACTIVE","ACTIVE"))))</f>
        <v>ACTIVE</v>
      </c>
      <c r="S763" s="87"/>
      <c r="T763" s="87"/>
      <c r="U763" s="13">
        <f>COUNTIFS(Tabelle2[Function-
No.],Tabelle132[[#This Row],[FUNC.-NO]],Tabelle2[Pers-
No.],Tabelle132[[#This Row],[P-No.]])</f>
        <v>0</v>
      </c>
      <c r="V763" s="91">
        <v>39</v>
      </c>
      <c r="W763" s="14">
        <f>IF(Tabelle132[[#This Row],[WAZ2]]&gt;39,1,Tabelle132[[#This Row],[WAZ2]]/39)/IF(Tabelle132[[#This Row],[SPLIT]]="YES",2,1)</f>
        <v>1</v>
      </c>
      <c r="X763" s="93">
        <v>5699</v>
      </c>
      <c r="Y763"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63" s="22" cm="1">
        <f t="array" ref="Z76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5699</v>
      </c>
      <c r="AA763"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63" s="22" cm="1">
        <f t="array" ref="AB76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5699</v>
      </c>
      <c r="AC763"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63" s="22" cm="1">
        <f t="array" ref="AD76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5699</v>
      </c>
      <c r="AE763"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63" s="22" cm="1">
        <f t="array" ref="AF76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5699</v>
      </c>
      <c r="AG763"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63" s="22" cm="1">
        <f t="array" ref="AH76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5699</v>
      </c>
      <c r="AI763"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63" s="22" cm="1">
        <f t="array" ref="AJ76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5699</v>
      </c>
      <c r="AK763"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63" s="22" cm="1">
        <f t="array" ref="AL76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5699</v>
      </c>
      <c r="AM763"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63" s="22" cm="1">
        <f t="array" ref="AN76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5699</v>
      </c>
      <c r="AO763"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63" s="22" cm="1">
        <f t="array" ref="AP76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5699</v>
      </c>
      <c r="AQ763"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63" s="22" cm="1">
        <f t="array" ref="AR76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5699</v>
      </c>
      <c r="AS763"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63" s="22" cm="1">
        <f t="array" ref="AT76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5699</v>
      </c>
      <c r="AU763"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63" s="22" cm="1">
        <f t="array" ref="AV76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5699</v>
      </c>
      <c r="AW76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63" s="41">
        <f>SUMIFS(Tabelle132[[#This Row],[FTE 01]:[SAL 12]],Tabelle132[[#Headers],[FTE 01]:[SAL 12]],"*" &amp; "SAL" &amp;"*")</f>
        <v>68388</v>
      </c>
    </row>
    <row r="764" spans="1:50" ht="20.100000000000001" customHeight="1" x14ac:dyDescent="0.25">
      <c r="A764" s="65" t="s">
        <v>772</v>
      </c>
      <c r="B764" s="115" t="s">
        <v>999</v>
      </c>
      <c r="C764" s="62" t="s">
        <v>53</v>
      </c>
      <c r="D764" s="107" t="s">
        <v>1224</v>
      </c>
      <c r="E764" s="110" t="s">
        <v>1224</v>
      </c>
      <c r="F764" s="66">
        <v>1027</v>
      </c>
      <c r="G764" s="111" t="str">
        <f>VLOOKUP(Tabelle132[[#This Row],[CC
(FIBU)]],INDEX!D:E,2,FALSE)</f>
        <v>Abteilung 44</v>
      </c>
      <c r="H764" s="118" t="s">
        <v>1352</v>
      </c>
      <c r="I764" s="74" t="s">
        <v>54</v>
      </c>
      <c r="J764" s="75">
        <v>43374</v>
      </c>
      <c r="K764" s="75"/>
      <c r="L764" s="76"/>
      <c r="M764" s="77">
        <v>2531</v>
      </c>
      <c r="N764" s="104" t="s">
        <v>1927</v>
      </c>
      <c r="O764" s="78">
        <v>43374</v>
      </c>
      <c r="P764" s="83"/>
      <c r="Q764" s="62" t="s">
        <v>55</v>
      </c>
      <c r="R764" s="12" t="str">
        <f ca="1">IF(Tabelle132[[#This Row],[STOPPED
ON]]&lt;&gt;"","STOPPED",IF(AND(Tabelle132[[#This Row],[ACT. VALID
TILL]]&lt;TODAY(),Tabelle132[[#This Row],[ACT. VALID
TILL]]&lt;&gt;""),"INACTIVE",IF(Tabelle132[[#This Row],[Employee]]="NN","RECRUITE",IF(Tabelle132[[#This Row],[ACT. VALID
FROM]]&gt;TODAY(),"INACTIVE","ACTIVE"))))</f>
        <v>ACTIVE</v>
      </c>
      <c r="S764" s="87"/>
      <c r="T764" s="87"/>
      <c r="U764" s="13">
        <f>COUNTIFS(Tabelle2[Function-
No.],Tabelle132[[#This Row],[FUNC.-NO]],Tabelle2[Pers-
No.],Tabelle132[[#This Row],[P-No.]])</f>
        <v>0</v>
      </c>
      <c r="V764" s="91">
        <v>39</v>
      </c>
      <c r="W764" s="14">
        <f>IF(Tabelle132[[#This Row],[WAZ2]]&gt;39,1,Tabelle132[[#This Row],[WAZ2]]/39)/IF(Tabelle132[[#This Row],[SPLIT]]="YES",2,1)</f>
        <v>1</v>
      </c>
      <c r="X764" s="93">
        <v>5729</v>
      </c>
      <c r="Y764"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64" s="22" cm="1">
        <f t="array" ref="Z76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5729</v>
      </c>
      <c r="AA764"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64" s="22" cm="1">
        <f t="array" ref="AB76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5729</v>
      </c>
      <c r="AC764"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64" s="22" cm="1">
        <f t="array" ref="AD76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5729</v>
      </c>
      <c r="AE764"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64" s="22" cm="1">
        <f t="array" ref="AF76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5729</v>
      </c>
      <c r="AG764"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64" s="22" cm="1">
        <f t="array" ref="AH76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5729</v>
      </c>
      <c r="AI764"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64" s="22" cm="1">
        <f t="array" ref="AJ76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5729</v>
      </c>
      <c r="AK764"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64" s="22" cm="1">
        <f t="array" ref="AL76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5729</v>
      </c>
      <c r="AM764"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64" s="22" cm="1">
        <f t="array" ref="AN76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5729</v>
      </c>
      <c r="AO764"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64" s="22" cm="1">
        <f t="array" ref="AP76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5729</v>
      </c>
      <c r="AQ764"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64" s="22" cm="1">
        <f t="array" ref="AR76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5729</v>
      </c>
      <c r="AS764"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64" s="22" cm="1">
        <f t="array" ref="AT76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5729</v>
      </c>
      <c r="AU764"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64" s="22" cm="1">
        <f t="array" ref="AV76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5729</v>
      </c>
      <c r="AW76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64" s="41">
        <f>SUMIFS(Tabelle132[[#This Row],[FTE 01]:[SAL 12]],Tabelle132[[#Headers],[FTE 01]:[SAL 12]],"*" &amp; "SAL" &amp;"*")</f>
        <v>68748</v>
      </c>
    </row>
    <row r="765" spans="1:50" ht="20.100000000000001" customHeight="1" x14ac:dyDescent="0.25">
      <c r="A765" s="65" t="s">
        <v>776</v>
      </c>
      <c r="B765" s="115" t="s">
        <v>1147</v>
      </c>
      <c r="C765" s="62" t="s">
        <v>53</v>
      </c>
      <c r="D765" s="107" t="s">
        <v>1225</v>
      </c>
      <c r="E765" s="110" t="s">
        <v>1225</v>
      </c>
      <c r="F765" s="66">
        <v>1024</v>
      </c>
      <c r="G765" s="111" t="str">
        <f>VLOOKUP(Tabelle132[[#This Row],[CC
(FIBU)]],INDEX!D:E,2,FALSE)</f>
        <v>Abteilung 7</v>
      </c>
      <c r="H765" s="118" t="s">
        <v>1345</v>
      </c>
      <c r="I765" s="74" t="s">
        <v>54</v>
      </c>
      <c r="J765" s="75">
        <v>43164</v>
      </c>
      <c r="K765" s="75"/>
      <c r="L765" s="76"/>
      <c r="M765" s="81">
        <v>2542</v>
      </c>
      <c r="N765" s="104" t="s">
        <v>1938</v>
      </c>
      <c r="O765" s="82">
        <v>43164</v>
      </c>
      <c r="P765" s="83"/>
      <c r="Q765" s="67" t="s">
        <v>55</v>
      </c>
      <c r="R765" s="12" t="str">
        <f ca="1">IF(Tabelle132[[#This Row],[STOPPED
ON]]&lt;&gt;"","STOPPED",IF(AND(Tabelle132[[#This Row],[ACT. VALID
TILL]]&lt;TODAY(),Tabelle132[[#This Row],[ACT. VALID
TILL]]&lt;&gt;""),"INACTIVE",IF(Tabelle132[[#This Row],[Employee]]="NN","RECRUITE",IF(Tabelle132[[#This Row],[ACT. VALID
FROM]]&gt;TODAY(),"INACTIVE","ACTIVE"))))</f>
        <v>ACTIVE</v>
      </c>
      <c r="S765" s="87"/>
      <c r="T765" s="87"/>
      <c r="U765" s="13">
        <f>COUNTIFS(Tabelle2[Function-
No.],Tabelle132[[#This Row],[FUNC.-NO]],Tabelle2[Pers-
No.],Tabelle132[[#This Row],[P-No.]])</f>
        <v>1</v>
      </c>
      <c r="V765" s="91">
        <v>39</v>
      </c>
      <c r="W765" s="14">
        <f>IF(Tabelle132[[#This Row],[WAZ2]]&gt;39,1,Tabelle132[[#This Row],[WAZ2]]/39)/IF(Tabelle132[[#This Row],[SPLIT]]="YES",2,1)</f>
        <v>1</v>
      </c>
      <c r="X765" s="93">
        <v>5541</v>
      </c>
      <c r="Y765"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65" s="22" cm="1">
        <f t="array" ref="Z76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5541</v>
      </c>
      <c r="AA765" s="38"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765" s="22" cm="1">
        <f t="array" ref="AB76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893.70967741935465</v>
      </c>
      <c r="AC765"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65" s="22" cm="1">
        <f t="array" ref="AD76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4617.5</v>
      </c>
      <c r="AE765"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65" s="22" cm="1">
        <f t="array" ref="AF76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5541</v>
      </c>
      <c r="AG765"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65" s="22" cm="1">
        <f t="array" ref="AH76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5541</v>
      </c>
      <c r="AI765"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65" s="22" cm="1">
        <f t="array" ref="AJ76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5541</v>
      </c>
      <c r="AK765"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65" s="22" cm="1">
        <f t="array" ref="AL76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5541</v>
      </c>
      <c r="AM765"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65" s="22" cm="1">
        <f t="array" ref="AN76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5541</v>
      </c>
      <c r="AO765"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65" s="22" cm="1">
        <f t="array" ref="AP76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5541</v>
      </c>
      <c r="AQ765"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65" s="22" cm="1">
        <f t="array" ref="AR76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5541</v>
      </c>
      <c r="AS765"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65" s="22" cm="1">
        <f t="array" ref="AT76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5541</v>
      </c>
      <c r="AU765"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65" s="22" cm="1">
        <f t="array" ref="AV76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5541</v>
      </c>
      <c r="AW76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65" s="41">
        <f>SUMIFS(Tabelle132[[#This Row],[FTE 01]:[SAL 12]],Tabelle132[[#Headers],[FTE 01]:[SAL 12]],"*" &amp; "SAL" &amp;"*")</f>
        <v>60921.209677419356</v>
      </c>
    </row>
    <row r="766" spans="1:50" ht="20.100000000000001" customHeight="1" x14ac:dyDescent="0.25">
      <c r="A766" s="65" t="s">
        <v>774</v>
      </c>
      <c r="B766" s="115" t="s">
        <v>946</v>
      </c>
      <c r="C766" s="62" t="s">
        <v>53</v>
      </c>
      <c r="D766" s="107" t="s">
        <v>1225</v>
      </c>
      <c r="E766" s="110" t="s">
        <v>1225</v>
      </c>
      <c r="F766" s="66">
        <v>1024</v>
      </c>
      <c r="G766" s="111" t="str">
        <f>VLOOKUP(Tabelle132[[#This Row],[CC
(FIBU)]],INDEX!D:E,2,FALSE)</f>
        <v>Abteilung 7</v>
      </c>
      <c r="H766" s="118" t="s">
        <v>1353</v>
      </c>
      <c r="I766" s="74" t="s">
        <v>54</v>
      </c>
      <c r="J766" s="75">
        <v>43556</v>
      </c>
      <c r="K766" s="75"/>
      <c r="L766" s="76"/>
      <c r="M766" s="81">
        <v>2572</v>
      </c>
      <c r="N766" s="104" t="s">
        <v>1968</v>
      </c>
      <c r="O766" s="82">
        <v>43556</v>
      </c>
      <c r="P766" s="83"/>
      <c r="Q766" s="67" t="s">
        <v>55</v>
      </c>
      <c r="R766" s="12" t="str">
        <f ca="1">IF(Tabelle132[[#This Row],[STOPPED
ON]]&lt;&gt;"","STOPPED",IF(AND(Tabelle132[[#This Row],[ACT. VALID
TILL]]&lt;TODAY(),Tabelle132[[#This Row],[ACT. VALID
TILL]]&lt;&gt;""),"INACTIVE",IF(Tabelle132[[#This Row],[Employee]]="NN","RECRUITE",IF(Tabelle132[[#This Row],[ACT. VALID
FROM]]&gt;TODAY(),"INACTIVE","ACTIVE"))))</f>
        <v>ACTIVE</v>
      </c>
      <c r="S766" s="87"/>
      <c r="T766" s="87"/>
      <c r="U766" s="13">
        <f>COUNTIFS(Tabelle2[Function-
No.],Tabelle132[[#This Row],[FUNC.-NO]],Tabelle2[Pers-
No.],Tabelle132[[#This Row],[P-No.]])</f>
        <v>0</v>
      </c>
      <c r="V766" s="91">
        <v>39</v>
      </c>
      <c r="W766" s="14">
        <f>IF(Tabelle132[[#This Row],[WAZ2]]&gt;39,1,Tabelle132[[#This Row],[WAZ2]]/39)/IF(Tabelle132[[#This Row],[SPLIT]]="YES",2,1)</f>
        <v>1</v>
      </c>
      <c r="X766" s="93">
        <v>5770</v>
      </c>
      <c r="Y766"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66" s="22" cm="1">
        <f t="array" ref="Z76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5770</v>
      </c>
      <c r="AA766"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66" s="22" cm="1">
        <f t="array" ref="AB76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5770</v>
      </c>
      <c r="AC766"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66" s="22" cm="1">
        <f t="array" ref="AD76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5770</v>
      </c>
      <c r="AE766"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66" s="22" cm="1">
        <f t="array" ref="AF76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5770</v>
      </c>
      <c r="AG766"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66" s="22" cm="1">
        <f t="array" ref="AH76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5770</v>
      </c>
      <c r="AI766"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66" s="22" cm="1">
        <f t="array" ref="AJ76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5770</v>
      </c>
      <c r="AK766"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66" s="22" cm="1">
        <f t="array" ref="AL76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5770</v>
      </c>
      <c r="AM766"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66" s="22" cm="1">
        <f t="array" ref="AN76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5770</v>
      </c>
      <c r="AO766"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66" s="22" cm="1">
        <f t="array" ref="AP76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5770</v>
      </c>
      <c r="AQ766"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66" s="22" cm="1">
        <f t="array" ref="AR76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5770</v>
      </c>
      <c r="AS766"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66" s="22" cm="1">
        <f t="array" ref="AT76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5770</v>
      </c>
      <c r="AU766"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66" s="22" cm="1">
        <f t="array" ref="AV76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5770</v>
      </c>
      <c r="AW76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66" s="41">
        <f>SUMIFS(Tabelle132[[#This Row],[FTE 01]:[SAL 12]],Tabelle132[[#Headers],[FTE 01]:[SAL 12]],"*" &amp; "SAL" &amp;"*")</f>
        <v>69240</v>
      </c>
    </row>
    <row r="767" spans="1:50" ht="20.100000000000001" customHeight="1" x14ac:dyDescent="0.25">
      <c r="A767" s="65" t="s">
        <v>775</v>
      </c>
      <c r="B767" s="115" t="s">
        <v>1105</v>
      </c>
      <c r="C767" s="62" t="s">
        <v>53</v>
      </c>
      <c r="D767" s="107" t="s">
        <v>1225</v>
      </c>
      <c r="E767" s="110" t="s">
        <v>1225</v>
      </c>
      <c r="F767" s="66">
        <v>1024</v>
      </c>
      <c r="G767" s="111" t="str">
        <f>VLOOKUP(Tabelle132[[#This Row],[CC
(FIBU)]],INDEX!D:E,2,FALSE)</f>
        <v>Abteilung 7</v>
      </c>
      <c r="H767" s="118" t="s">
        <v>1340</v>
      </c>
      <c r="I767" s="74" t="s">
        <v>54</v>
      </c>
      <c r="J767" s="75">
        <v>43600</v>
      </c>
      <c r="K767" s="75"/>
      <c r="L767" s="76"/>
      <c r="M767" s="81">
        <v>2582</v>
      </c>
      <c r="N767" s="104" t="s">
        <v>1978</v>
      </c>
      <c r="O767" s="82">
        <v>43600</v>
      </c>
      <c r="P767" s="83"/>
      <c r="Q767" s="67" t="s">
        <v>55</v>
      </c>
      <c r="R767" s="12" t="str">
        <f ca="1">IF(Tabelle132[[#This Row],[STOPPED
ON]]&lt;&gt;"","STOPPED",IF(AND(Tabelle132[[#This Row],[ACT. VALID
TILL]]&lt;TODAY(),Tabelle132[[#This Row],[ACT. VALID
TILL]]&lt;&gt;""),"INACTIVE",IF(Tabelle132[[#This Row],[Employee]]="NN","RECRUITE",IF(Tabelle132[[#This Row],[ACT. VALID
FROM]]&gt;TODAY(),"INACTIVE","ACTIVE"))))</f>
        <v>ACTIVE</v>
      </c>
      <c r="S767" s="87"/>
      <c r="T767" s="87"/>
      <c r="U767" s="13">
        <f>COUNTIFS(Tabelle2[Function-
No.],Tabelle132[[#This Row],[FUNC.-NO]],Tabelle2[Pers-
No.],Tabelle132[[#This Row],[P-No.]])</f>
        <v>3</v>
      </c>
      <c r="V767" s="91">
        <v>39</v>
      </c>
      <c r="W767" s="14">
        <f>IF(Tabelle132[[#This Row],[WAZ2]]&gt;39,1,Tabelle132[[#This Row],[WAZ2]]/39)/IF(Tabelle132[[#This Row],[SPLIT]]="YES",2,1)</f>
        <v>1</v>
      </c>
      <c r="X767" s="93">
        <v>5607</v>
      </c>
      <c r="Y767"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0.51282051282051277</v>
      </c>
      <c r="Z767" s="22" cm="1">
        <f t="array" ref="Z76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997.2</v>
      </c>
      <c r="AA767"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0.51282051282051277</v>
      </c>
      <c r="AB767" s="22" cm="1">
        <f t="array" ref="AB76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2991.6</v>
      </c>
      <c r="AC767"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0.51282051282051277</v>
      </c>
      <c r="AD767" s="22" cm="1">
        <f t="array" ref="AD76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2991.6</v>
      </c>
      <c r="AE767"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67" s="22" cm="1">
        <f t="array" ref="AF76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5607</v>
      </c>
      <c r="AG767"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67" s="22" cm="1">
        <f t="array" ref="AH76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5607</v>
      </c>
      <c r="AI767"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67" s="22" cm="1">
        <f t="array" ref="AJ76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5607</v>
      </c>
      <c r="AK767"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67" s="22" cm="1">
        <f t="array" ref="AL76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5607</v>
      </c>
      <c r="AM767"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67" s="22" cm="1">
        <f t="array" ref="AN76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5607</v>
      </c>
      <c r="AO767"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67" s="22" cm="1">
        <f t="array" ref="AP76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5607</v>
      </c>
      <c r="AQ767"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67" s="22" cm="1">
        <f t="array" ref="AR76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5607</v>
      </c>
      <c r="AS767"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67" s="22" cm="1">
        <f t="array" ref="AT76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5607</v>
      </c>
      <c r="AU767"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67" s="22" cm="1">
        <f t="array" ref="AV76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5607</v>
      </c>
      <c r="AW76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67" s="41">
        <f>SUMIFS(Tabelle132[[#This Row],[FTE 01]:[SAL 12]],Tabelle132[[#Headers],[FTE 01]:[SAL 12]],"*" &amp; "SAL" &amp;"*")</f>
        <v>57443.4</v>
      </c>
    </row>
    <row r="768" spans="1:50" ht="20.100000000000001" customHeight="1" x14ac:dyDescent="0.25">
      <c r="A768" s="68" t="s">
        <v>795</v>
      </c>
      <c r="B768" s="115" t="s">
        <v>1148</v>
      </c>
      <c r="C768" s="69"/>
      <c r="D768" s="107" t="s">
        <v>1225</v>
      </c>
      <c r="E768" s="110" t="s">
        <v>1225</v>
      </c>
      <c r="F768" s="66">
        <v>1024</v>
      </c>
      <c r="G768" s="111" t="str">
        <f>VLOOKUP(Tabelle132[[#This Row],[CC
(FIBU)]],INDEX!D:E,2,FALSE)</f>
        <v>Abteilung 7</v>
      </c>
      <c r="H768" s="118" t="s">
        <v>1345</v>
      </c>
      <c r="I768" s="74" t="s">
        <v>54</v>
      </c>
      <c r="J768" s="75">
        <v>44207</v>
      </c>
      <c r="K768" s="75">
        <v>44377</v>
      </c>
      <c r="L768" s="76"/>
      <c r="M768" s="81">
        <v>2697</v>
      </c>
      <c r="N768" s="104" t="s">
        <v>2093</v>
      </c>
      <c r="O768" s="82">
        <v>44207</v>
      </c>
      <c r="P768" s="83">
        <v>44377</v>
      </c>
      <c r="Q768" s="67" t="s">
        <v>311</v>
      </c>
      <c r="R768" s="12" t="str">
        <f ca="1">IF(Tabelle132[[#This Row],[STOPPED
ON]]&lt;&gt;"","STOPPED",IF(AND(Tabelle132[[#This Row],[ACT. VALID
TILL]]&lt;TODAY(),Tabelle132[[#This Row],[ACT. VALID
TILL]]&lt;&gt;""),"INACTIVE",IF(Tabelle132[[#This Row],[Employee]]="NN","RECRUITE",IF(Tabelle132[[#This Row],[ACT. VALID
FROM]]&gt;TODAY(),"INACTIVE","ACTIVE"))))</f>
        <v>INACTIVE</v>
      </c>
      <c r="S768" s="87"/>
      <c r="T768" s="87"/>
      <c r="U768" s="13">
        <f>COUNTIFS(Tabelle2[Function-
No.],Tabelle132[[#This Row],[FUNC.-NO]],Tabelle2[Pers-
No.],Tabelle132[[#This Row],[P-No.]])</f>
        <v>0</v>
      </c>
      <c r="V768" s="91">
        <v>20</v>
      </c>
      <c r="W768" s="14">
        <f>IF(Tabelle132[[#This Row],[WAZ2]]&gt;39,1,Tabelle132[[#This Row],[WAZ2]]/39)/IF(Tabelle132[[#This Row],[SPLIT]]="YES",2,1)</f>
        <v>0.51282051282051277</v>
      </c>
      <c r="X768" s="93">
        <v>5053</v>
      </c>
      <c r="Y768"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768" s="22" cm="1">
        <f t="array" ref="Z76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5053</v>
      </c>
      <c r="AA768"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768" s="22" cm="1">
        <f t="array" ref="AB76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5053</v>
      </c>
      <c r="AC768"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768" s="22" cm="1">
        <f t="array" ref="AD76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5053</v>
      </c>
      <c r="AE768"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768" s="22" cm="1">
        <f t="array" ref="AF76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768"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768" s="22" cm="1">
        <f t="array" ref="AH76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768"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768" s="22" cm="1">
        <f t="array" ref="AJ76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768"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768" s="22" cm="1">
        <f t="array" ref="AL76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768"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768" s="22" cm="1">
        <f t="array" ref="AN76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768"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768" s="22" cm="1">
        <f t="array" ref="AP76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768"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768" s="22" cm="1">
        <f t="array" ref="AR76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768"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768" s="22" cm="1">
        <f t="array" ref="AT76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768"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768" s="22" cm="1">
        <f t="array" ref="AV76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76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68" s="41">
        <f>SUMIFS(Tabelle132[[#This Row],[FTE 01]:[SAL 12]],Tabelle132[[#Headers],[FTE 01]:[SAL 12]],"*" &amp; "SAL" &amp;"*")</f>
        <v>15159</v>
      </c>
    </row>
    <row r="769" spans="1:50" ht="20.100000000000001" customHeight="1" x14ac:dyDescent="0.25">
      <c r="A769" s="65" t="s">
        <v>779</v>
      </c>
      <c r="B769" s="115" t="s">
        <v>1057</v>
      </c>
      <c r="C769" s="62" t="s">
        <v>53</v>
      </c>
      <c r="D769" s="107" t="s">
        <v>1225</v>
      </c>
      <c r="E769" s="110" t="s">
        <v>1221</v>
      </c>
      <c r="F769" s="66">
        <v>1025</v>
      </c>
      <c r="G769" s="111" t="str">
        <f>VLOOKUP(Tabelle132[[#This Row],[CC
(FIBU)]],INDEX!D:E,2,FALSE)</f>
        <v>Abteilung 46</v>
      </c>
      <c r="H769" s="118" t="s">
        <v>1367</v>
      </c>
      <c r="I769" s="74" t="s">
        <v>54</v>
      </c>
      <c r="J769" s="75">
        <v>36069</v>
      </c>
      <c r="K769" s="75"/>
      <c r="L769" s="76"/>
      <c r="M769" s="81">
        <v>2053</v>
      </c>
      <c r="N769" s="104" t="s">
        <v>1449</v>
      </c>
      <c r="O769" s="82">
        <v>36069</v>
      </c>
      <c r="P769" s="83"/>
      <c r="Q769" s="67" t="s">
        <v>55</v>
      </c>
      <c r="R769" s="12" t="str">
        <f ca="1">IF(Tabelle132[[#This Row],[STOPPED
ON]]&lt;&gt;"","STOPPED",IF(AND(Tabelle132[[#This Row],[ACT. VALID
TILL]]&lt;TODAY(),Tabelle132[[#This Row],[ACT. VALID
TILL]]&lt;&gt;""),"INACTIVE",IF(Tabelle132[[#This Row],[Employee]]="NN","RECRUITE",IF(Tabelle132[[#This Row],[ACT. VALID
FROM]]&gt;TODAY(),"INACTIVE","ACTIVE"))))</f>
        <v>ACTIVE</v>
      </c>
      <c r="S769" s="87"/>
      <c r="T769" s="87"/>
      <c r="U769" s="13">
        <f>COUNTIFS(Tabelle2[Function-
No.],Tabelle132[[#This Row],[FUNC.-NO]],Tabelle2[Pers-
No.],Tabelle132[[#This Row],[P-No.]])</f>
        <v>0</v>
      </c>
      <c r="V769" s="91">
        <v>39</v>
      </c>
      <c r="W769" s="14">
        <f>IF(Tabelle132[[#This Row],[WAZ2]]&gt;39,1,Tabelle132[[#This Row],[WAZ2]]/39)/IF(Tabelle132[[#This Row],[SPLIT]]="YES",2,1)</f>
        <v>1</v>
      </c>
      <c r="X769" s="93">
        <v>5420</v>
      </c>
      <c r="Y769"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69" s="22" cm="1">
        <f t="array" ref="Z76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5420</v>
      </c>
      <c r="AA769"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69" s="22" cm="1">
        <f t="array" ref="AB76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5420</v>
      </c>
      <c r="AC769"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69" s="22" cm="1">
        <f t="array" ref="AD76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5420</v>
      </c>
      <c r="AE769"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69" s="22" cm="1">
        <f t="array" ref="AF76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5420</v>
      </c>
      <c r="AG769"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69" s="22" cm="1">
        <f t="array" ref="AH76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5420</v>
      </c>
      <c r="AI769"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69" s="22" cm="1">
        <f t="array" ref="AJ76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5420</v>
      </c>
      <c r="AK769"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69" s="22" cm="1">
        <f t="array" ref="AL76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5420</v>
      </c>
      <c r="AM769"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69" s="22" cm="1">
        <f t="array" ref="AN76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5420</v>
      </c>
      <c r="AO769"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69" s="22" cm="1">
        <f t="array" ref="AP76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5420</v>
      </c>
      <c r="AQ769"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69" s="22" cm="1">
        <f t="array" ref="AR76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5420</v>
      </c>
      <c r="AS769"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69" s="22" cm="1">
        <f t="array" ref="AT76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5420</v>
      </c>
      <c r="AU769"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69" s="22" cm="1">
        <f t="array" ref="AV76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5420</v>
      </c>
      <c r="AW76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69" s="41">
        <f>SUMIFS(Tabelle132[[#This Row],[FTE 01]:[SAL 12]],Tabelle132[[#Headers],[FTE 01]:[SAL 12]],"*" &amp; "SAL" &amp;"*")</f>
        <v>65040</v>
      </c>
    </row>
    <row r="770" spans="1:50" ht="20.100000000000001" customHeight="1" x14ac:dyDescent="0.25">
      <c r="A770" s="65" t="s">
        <v>786</v>
      </c>
      <c r="B770" s="115" t="s">
        <v>1137</v>
      </c>
      <c r="C770" s="62" t="s">
        <v>53</v>
      </c>
      <c r="D770" s="107" t="s">
        <v>1225</v>
      </c>
      <c r="E770" s="110" t="s">
        <v>1225</v>
      </c>
      <c r="F770" s="66">
        <v>1025</v>
      </c>
      <c r="G770" s="111" t="str">
        <f>VLOOKUP(Tabelle132[[#This Row],[CC
(FIBU)]],INDEX!D:E,2,FALSE)</f>
        <v>Abteilung 46</v>
      </c>
      <c r="H770" s="118" t="s">
        <v>1367</v>
      </c>
      <c r="I770" s="74" t="s">
        <v>54</v>
      </c>
      <c r="J770" s="75">
        <v>37926</v>
      </c>
      <c r="K770" s="75"/>
      <c r="L770" s="76"/>
      <c r="M770" s="81">
        <v>2100</v>
      </c>
      <c r="N770" s="104" t="s">
        <v>1496</v>
      </c>
      <c r="O770" s="82">
        <v>37926</v>
      </c>
      <c r="P770" s="83"/>
      <c r="Q770" s="67" t="s">
        <v>55</v>
      </c>
      <c r="R770" s="12" t="str">
        <f ca="1">IF(Tabelle132[[#This Row],[STOPPED
ON]]&lt;&gt;"","STOPPED",IF(AND(Tabelle132[[#This Row],[ACT. VALID
TILL]]&lt;TODAY(),Tabelle132[[#This Row],[ACT. VALID
TILL]]&lt;&gt;""),"INACTIVE",IF(Tabelle132[[#This Row],[Employee]]="NN","RECRUITE",IF(Tabelle132[[#This Row],[ACT. VALID
FROM]]&gt;TODAY(),"INACTIVE","ACTIVE"))))</f>
        <v>ACTIVE</v>
      </c>
      <c r="S770" s="87"/>
      <c r="T770" s="87"/>
      <c r="U770" s="13">
        <f>COUNTIFS(Tabelle2[Function-
No.],Tabelle132[[#This Row],[FUNC.-NO]],Tabelle2[Pers-
No.],Tabelle132[[#This Row],[P-No.]])</f>
        <v>1</v>
      </c>
      <c r="V770" s="91">
        <v>39</v>
      </c>
      <c r="W770" s="14">
        <f>IF(Tabelle132[[#This Row],[WAZ2]]&gt;39,1,Tabelle132[[#This Row],[WAZ2]]/39)/IF(Tabelle132[[#This Row],[SPLIT]]="YES",2,1)</f>
        <v>1</v>
      </c>
      <c r="X770" s="93">
        <v>5437</v>
      </c>
      <c r="Y770"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70" s="22" cm="1">
        <f t="array" ref="Z77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5437</v>
      </c>
      <c r="AA770"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70" s="22" cm="1">
        <f t="array" ref="AB77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5437</v>
      </c>
      <c r="AC770"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70" s="22" cm="1">
        <f t="array" ref="AD77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4602</v>
      </c>
      <c r="AE770"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70" s="22" cm="1">
        <f t="array" ref="AF77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4602</v>
      </c>
      <c r="AG770"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70" s="22" cm="1">
        <f t="array" ref="AH77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4602</v>
      </c>
      <c r="AI770"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70" s="22" cm="1">
        <f t="array" ref="AJ77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4602</v>
      </c>
      <c r="AK770"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70" s="22" cm="1">
        <f t="array" ref="AL77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4602</v>
      </c>
      <c r="AM770"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70" s="22" cm="1">
        <f t="array" ref="AN77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4602</v>
      </c>
      <c r="AO770"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70" s="22" cm="1">
        <f t="array" ref="AP77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4602</v>
      </c>
      <c r="AQ770"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70" s="22" cm="1">
        <f t="array" ref="AR77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4602</v>
      </c>
      <c r="AS770"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70" s="22" cm="1">
        <f t="array" ref="AT77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4602</v>
      </c>
      <c r="AU770"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70" s="22" cm="1">
        <f t="array" ref="AV77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4602</v>
      </c>
      <c r="AW77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70" s="41">
        <f>SUMIFS(Tabelle132[[#This Row],[FTE 01]:[SAL 12]],Tabelle132[[#Headers],[FTE 01]:[SAL 12]],"*" &amp; "SAL" &amp;"*")</f>
        <v>56894</v>
      </c>
    </row>
    <row r="771" spans="1:50" ht="20.100000000000001" customHeight="1" x14ac:dyDescent="0.25">
      <c r="A771" s="65" t="s">
        <v>790</v>
      </c>
      <c r="B771" s="115" t="s">
        <v>1210</v>
      </c>
      <c r="C771" s="62" t="s">
        <v>53</v>
      </c>
      <c r="D771" s="107" t="s">
        <v>1225</v>
      </c>
      <c r="E771" s="110" t="s">
        <v>1221</v>
      </c>
      <c r="F771" s="66">
        <v>1025</v>
      </c>
      <c r="G771" s="111" t="str">
        <f>VLOOKUP(Tabelle132[[#This Row],[CC
(FIBU)]],INDEX!D:E,2,FALSE)</f>
        <v>Abteilung 46</v>
      </c>
      <c r="H771" s="118" t="s">
        <v>1367</v>
      </c>
      <c r="I771" s="74" t="s">
        <v>54</v>
      </c>
      <c r="J771" s="75">
        <v>41365</v>
      </c>
      <c r="K771" s="75"/>
      <c r="L771" s="76"/>
      <c r="M771" s="81">
        <v>2227</v>
      </c>
      <c r="N771" s="104" t="s">
        <v>1623</v>
      </c>
      <c r="O771" s="82">
        <v>41365</v>
      </c>
      <c r="P771" s="83"/>
      <c r="Q771" s="67" t="s">
        <v>55</v>
      </c>
      <c r="R771" s="12" t="str">
        <f ca="1">IF(Tabelle132[[#This Row],[STOPPED
ON]]&lt;&gt;"","STOPPED",IF(AND(Tabelle132[[#This Row],[ACT. VALID
TILL]]&lt;TODAY(),Tabelle132[[#This Row],[ACT. VALID
TILL]]&lt;&gt;""),"INACTIVE",IF(Tabelle132[[#This Row],[Employee]]="NN","RECRUITE",IF(Tabelle132[[#This Row],[ACT. VALID
FROM]]&gt;TODAY(),"INACTIVE","ACTIVE"))))</f>
        <v>ACTIVE</v>
      </c>
      <c r="S771" s="87"/>
      <c r="T771" s="87"/>
      <c r="U771" s="13">
        <f>COUNTIFS(Tabelle2[Function-
No.],Tabelle132[[#This Row],[FUNC.-NO]],Tabelle2[Pers-
No.],Tabelle132[[#This Row],[P-No.]])</f>
        <v>0</v>
      </c>
      <c r="V771" s="91">
        <v>39</v>
      </c>
      <c r="W771" s="14">
        <f>IF(Tabelle132[[#This Row],[WAZ2]]&gt;39,1,Tabelle132[[#This Row],[WAZ2]]/39)/IF(Tabelle132[[#This Row],[SPLIT]]="YES",2,1)</f>
        <v>1</v>
      </c>
      <c r="X771" s="93">
        <v>5427</v>
      </c>
      <c r="Y771"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71" s="22" cm="1">
        <f t="array" ref="Z77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5427</v>
      </c>
      <c r="AA771"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71" s="22" cm="1">
        <f t="array" ref="AB77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5427</v>
      </c>
      <c r="AC771"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71" s="22" cm="1">
        <f t="array" ref="AD77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5427</v>
      </c>
      <c r="AE771"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71" s="22" cm="1">
        <f t="array" ref="AF77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5427</v>
      </c>
      <c r="AG771"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71" s="22" cm="1">
        <f t="array" ref="AH77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5427</v>
      </c>
      <c r="AI771"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71" s="22" cm="1">
        <f t="array" ref="AJ77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5427</v>
      </c>
      <c r="AK771"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71" s="22" cm="1">
        <f t="array" ref="AL77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5427</v>
      </c>
      <c r="AM771"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71" s="22" cm="1">
        <f t="array" ref="AN77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5427</v>
      </c>
      <c r="AO771"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71" s="22" cm="1">
        <f t="array" ref="AP77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5427</v>
      </c>
      <c r="AQ771"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71" s="22" cm="1">
        <f t="array" ref="AR77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5427</v>
      </c>
      <c r="AS771"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71" s="22" cm="1">
        <f t="array" ref="AT77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5427</v>
      </c>
      <c r="AU771"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71" s="22" cm="1">
        <f t="array" ref="AV77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5427</v>
      </c>
      <c r="AW77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71" s="41">
        <f>SUMIFS(Tabelle132[[#This Row],[FTE 01]:[SAL 12]],Tabelle132[[#Headers],[FTE 01]:[SAL 12]],"*" &amp; "SAL" &amp;"*")</f>
        <v>65124</v>
      </c>
    </row>
    <row r="772" spans="1:50" ht="20.100000000000001" customHeight="1" x14ac:dyDescent="0.25">
      <c r="A772" s="65" t="s">
        <v>557</v>
      </c>
      <c r="B772" s="115" t="s">
        <v>963</v>
      </c>
      <c r="C772" s="62" t="s">
        <v>53</v>
      </c>
      <c r="D772" s="107" t="s">
        <v>1225</v>
      </c>
      <c r="E772" s="110" t="s">
        <v>1218</v>
      </c>
      <c r="F772" s="66">
        <v>1025</v>
      </c>
      <c r="G772" s="111" t="str">
        <f>VLOOKUP(Tabelle132[[#This Row],[CC
(FIBU)]],INDEX!D:E,2,FALSE)</f>
        <v>Abteilung 46</v>
      </c>
      <c r="H772" s="118" t="s">
        <v>1341</v>
      </c>
      <c r="I772" s="74" t="s">
        <v>54</v>
      </c>
      <c r="J772" s="75">
        <v>41640</v>
      </c>
      <c r="K772" s="75"/>
      <c r="L772" s="76"/>
      <c r="M772" s="81">
        <v>2249</v>
      </c>
      <c r="N772" s="104" t="s">
        <v>1645</v>
      </c>
      <c r="O772" s="82">
        <v>41640</v>
      </c>
      <c r="P772" s="83"/>
      <c r="Q772" s="67" t="s">
        <v>55</v>
      </c>
      <c r="R772" s="12" t="str">
        <f ca="1">IF(Tabelle132[[#This Row],[STOPPED
ON]]&lt;&gt;"","STOPPED",IF(AND(Tabelle132[[#This Row],[ACT. VALID
TILL]]&lt;TODAY(),Tabelle132[[#This Row],[ACT. VALID
TILL]]&lt;&gt;""),"INACTIVE",IF(Tabelle132[[#This Row],[Employee]]="NN","RECRUITE",IF(Tabelle132[[#This Row],[ACT. VALID
FROM]]&gt;TODAY(),"INACTIVE","ACTIVE"))))</f>
        <v>ACTIVE</v>
      </c>
      <c r="S772" s="87"/>
      <c r="T772" s="87"/>
      <c r="U772" s="13">
        <f>COUNTIFS(Tabelle2[Function-
No.],Tabelle132[[#This Row],[FUNC.-NO]],Tabelle2[Pers-
No.],Tabelle132[[#This Row],[P-No.]])</f>
        <v>0</v>
      </c>
      <c r="V772" s="91">
        <v>39</v>
      </c>
      <c r="W772" s="14">
        <f>IF(Tabelle132[[#This Row],[WAZ2]]&gt;39,1,Tabelle132[[#This Row],[WAZ2]]/39)/IF(Tabelle132[[#This Row],[SPLIT]]="YES",2,1)</f>
        <v>1</v>
      </c>
      <c r="X772" s="93">
        <v>5362</v>
      </c>
      <c r="Y772"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72" s="22" cm="1">
        <f t="array" ref="Z77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5362</v>
      </c>
      <c r="AA772"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72" s="22" cm="1">
        <f t="array" ref="AB77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5362</v>
      </c>
      <c r="AC772"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72" s="22" cm="1">
        <f t="array" ref="AD77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5362</v>
      </c>
      <c r="AE772"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72" s="22" cm="1">
        <f t="array" ref="AF77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5362</v>
      </c>
      <c r="AG772"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72" s="22" cm="1">
        <f t="array" ref="AH77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5362</v>
      </c>
      <c r="AI772"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72" s="22" cm="1">
        <f t="array" ref="AJ77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5362</v>
      </c>
      <c r="AK772"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72" s="22" cm="1">
        <f t="array" ref="AL77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5362</v>
      </c>
      <c r="AM772"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72" s="22" cm="1">
        <f t="array" ref="AN77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5362</v>
      </c>
      <c r="AO772"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72" s="22" cm="1">
        <f t="array" ref="AP77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5362</v>
      </c>
      <c r="AQ772"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72" s="22" cm="1">
        <f t="array" ref="AR77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5362</v>
      </c>
      <c r="AS772"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72" s="22" cm="1">
        <f t="array" ref="AT77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5362</v>
      </c>
      <c r="AU772"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72" s="22" cm="1">
        <f t="array" ref="AV77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5362</v>
      </c>
      <c r="AW77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72" s="41">
        <f>SUMIFS(Tabelle132[[#This Row],[FTE 01]:[SAL 12]],Tabelle132[[#Headers],[FTE 01]:[SAL 12]],"*" &amp; "SAL" &amp;"*")</f>
        <v>64344</v>
      </c>
    </row>
    <row r="773" spans="1:50" ht="20.100000000000001" customHeight="1" x14ac:dyDescent="0.25">
      <c r="A773" s="65" t="s">
        <v>787</v>
      </c>
      <c r="B773" s="115" t="s">
        <v>1137</v>
      </c>
      <c r="C773" s="62" t="s">
        <v>53</v>
      </c>
      <c r="D773" s="107" t="s">
        <v>1225</v>
      </c>
      <c r="E773" s="110" t="s">
        <v>1225</v>
      </c>
      <c r="F773" s="66">
        <v>1025</v>
      </c>
      <c r="G773" s="111" t="str">
        <f>VLOOKUP(Tabelle132[[#This Row],[CC
(FIBU)]],INDEX!D:E,2,FALSE)</f>
        <v>Abteilung 46</v>
      </c>
      <c r="H773" s="118" t="s">
        <v>1367</v>
      </c>
      <c r="I773" s="74" t="s">
        <v>54</v>
      </c>
      <c r="J773" s="75">
        <v>41883</v>
      </c>
      <c r="K773" s="75"/>
      <c r="L773" s="76"/>
      <c r="M773" s="81">
        <v>2266</v>
      </c>
      <c r="N773" s="104" t="s">
        <v>1662</v>
      </c>
      <c r="O773" s="82">
        <v>41883</v>
      </c>
      <c r="P773" s="83"/>
      <c r="Q773" s="67" t="s">
        <v>55</v>
      </c>
      <c r="R773" s="12" t="str">
        <f ca="1">IF(Tabelle132[[#This Row],[STOPPED
ON]]&lt;&gt;"","STOPPED",IF(AND(Tabelle132[[#This Row],[ACT. VALID
TILL]]&lt;TODAY(),Tabelle132[[#This Row],[ACT. VALID
TILL]]&lt;&gt;""),"INACTIVE",IF(Tabelle132[[#This Row],[Employee]]="NN","RECRUITE",IF(Tabelle132[[#This Row],[ACT. VALID
FROM]]&gt;TODAY(),"INACTIVE","ACTIVE"))))</f>
        <v>ACTIVE</v>
      </c>
      <c r="S773" s="87"/>
      <c r="T773" s="87"/>
      <c r="U773" s="13">
        <f>COUNTIFS(Tabelle2[Function-
No.],Tabelle132[[#This Row],[FUNC.-NO]],Tabelle2[Pers-
No.],Tabelle132[[#This Row],[P-No.]])</f>
        <v>0</v>
      </c>
      <c r="V773" s="91">
        <v>39</v>
      </c>
      <c r="W773" s="14">
        <f>IF(Tabelle132[[#This Row],[WAZ2]]&gt;39,1,Tabelle132[[#This Row],[WAZ2]]/39)/IF(Tabelle132[[#This Row],[SPLIT]]="YES",2,1)</f>
        <v>1</v>
      </c>
      <c r="X773" s="93">
        <v>5191</v>
      </c>
      <c r="Y773"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73" s="22" cm="1">
        <f t="array" ref="Z77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5191</v>
      </c>
      <c r="AA773"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73" s="22" cm="1">
        <f t="array" ref="AB77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5191</v>
      </c>
      <c r="AC773"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73" s="22" cm="1">
        <f t="array" ref="AD77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5191</v>
      </c>
      <c r="AE773"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73" s="22" cm="1">
        <f t="array" ref="AF77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5191</v>
      </c>
      <c r="AG773"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73" s="22" cm="1">
        <f t="array" ref="AH77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5191</v>
      </c>
      <c r="AI773"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73" s="22" cm="1">
        <f t="array" ref="AJ77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5191</v>
      </c>
      <c r="AK773"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73" s="22" cm="1">
        <f t="array" ref="AL77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5191</v>
      </c>
      <c r="AM773"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73" s="22" cm="1">
        <f t="array" ref="AN77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5191</v>
      </c>
      <c r="AO773"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73" s="22" cm="1">
        <f t="array" ref="AP77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5191</v>
      </c>
      <c r="AQ773"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73" s="22" cm="1">
        <f t="array" ref="AR77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5191</v>
      </c>
      <c r="AS773"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73" s="22" cm="1">
        <f t="array" ref="AT77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5191</v>
      </c>
      <c r="AU773"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73" s="22" cm="1">
        <f t="array" ref="AV77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5191</v>
      </c>
      <c r="AW77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73" s="41">
        <f>SUMIFS(Tabelle132[[#This Row],[FTE 01]:[SAL 12]],Tabelle132[[#Headers],[FTE 01]:[SAL 12]],"*" &amp; "SAL" &amp;"*")</f>
        <v>62292</v>
      </c>
    </row>
    <row r="774" spans="1:50" ht="20.100000000000001" customHeight="1" x14ac:dyDescent="0.25">
      <c r="A774" s="65" t="s">
        <v>778</v>
      </c>
      <c r="B774" s="115" t="s">
        <v>1057</v>
      </c>
      <c r="C774" s="62" t="s">
        <v>53</v>
      </c>
      <c r="D774" s="107" t="s">
        <v>1225</v>
      </c>
      <c r="E774" s="110" t="s">
        <v>1221</v>
      </c>
      <c r="F774" s="66">
        <v>1025</v>
      </c>
      <c r="G774" s="111" t="str">
        <f>VLOOKUP(Tabelle132[[#This Row],[CC
(FIBU)]],INDEX!D:E,2,FALSE)</f>
        <v>Abteilung 46</v>
      </c>
      <c r="H774" s="118" t="s">
        <v>1367</v>
      </c>
      <c r="I774" s="74" t="s">
        <v>54</v>
      </c>
      <c r="J774" s="75">
        <v>41518</v>
      </c>
      <c r="K774" s="75"/>
      <c r="L774" s="76"/>
      <c r="M774" s="77">
        <v>2334</v>
      </c>
      <c r="N774" s="104" t="s">
        <v>1730</v>
      </c>
      <c r="O774" s="78">
        <v>41518</v>
      </c>
      <c r="P774" s="83"/>
      <c r="Q774" s="67" t="s">
        <v>55</v>
      </c>
      <c r="R774" s="12" t="str">
        <f ca="1">IF(Tabelle132[[#This Row],[STOPPED
ON]]&lt;&gt;"","STOPPED",IF(AND(Tabelle132[[#This Row],[ACT. VALID
TILL]]&lt;TODAY(),Tabelle132[[#This Row],[ACT. VALID
TILL]]&lt;&gt;""),"INACTIVE",IF(Tabelle132[[#This Row],[Employee]]="NN","RECRUITE",IF(Tabelle132[[#This Row],[ACT. VALID
FROM]]&gt;TODAY(),"INACTIVE","ACTIVE"))))</f>
        <v>ACTIVE</v>
      </c>
      <c r="S774" s="87"/>
      <c r="T774" s="87"/>
      <c r="U774" s="13">
        <f>COUNTIFS(Tabelle2[Function-
No.],Tabelle132[[#This Row],[FUNC.-NO]],Tabelle2[Pers-
No.],Tabelle132[[#This Row],[P-No.]])</f>
        <v>1</v>
      </c>
      <c r="V774" s="91">
        <v>39</v>
      </c>
      <c r="W774" s="14">
        <f>IF(Tabelle132[[#This Row],[WAZ2]]&gt;39,1,Tabelle132[[#This Row],[WAZ2]]/39)/IF(Tabelle132[[#This Row],[SPLIT]]="YES",2,1)</f>
        <v>1</v>
      </c>
      <c r="X774" s="93">
        <v>5261</v>
      </c>
      <c r="Y774"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74" s="22" cm="1">
        <f t="array" ref="Z77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5261</v>
      </c>
      <c r="AA774"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74" s="22" cm="1">
        <f t="array" ref="AB77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5261</v>
      </c>
      <c r="AC774"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74" s="22" cm="1">
        <f t="array" ref="AD77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5261</v>
      </c>
      <c r="AE774" s="38"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774" s="22" cm="1">
        <f t="array" ref="AF77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509.12903225806463</v>
      </c>
      <c r="AG774"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74" s="22" cm="1">
        <f t="array" ref="AH77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4751.8709677419356</v>
      </c>
      <c r="AI774"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74" s="22" cm="1">
        <f t="array" ref="AJ77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5261</v>
      </c>
      <c r="AK774"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74" s="22" cm="1">
        <f t="array" ref="AL77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5261</v>
      </c>
      <c r="AM774"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74" s="22" cm="1">
        <f t="array" ref="AN77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5261</v>
      </c>
      <c r="AO774"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74" s="22" cm="1">
        <f t="array" ref="AP77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5261</v>
      </c>
      <c r="AQ774"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74" s="22" cm="1">
        <f t="array" ref="AR77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5261</v>
      </c>
      <c r="AS774"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74" s="22" cm="1">
        <f t="array" ref="AT77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5261</v>
      </c>
      <c r="AU774"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74" s="22" cm="1">
        <f t="array" ref="AV77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5261</v>
      </c>
      <c r="AW77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74" s="41">
        <f>SUMIFS(Tabelle132[[#This Row],[FTE 01]:[SAL 12]],Tabelle132[[#Headers],[FTE 01]:[SAL 12]],"*" &amp; "SAL" &amp;"*")</f>
        <v>57871</v>
      </c>
    </row>
    <row r="775" spans="1:50" ht="20.100000000000001" customHeight="1" x14ac:dyDescent="0.25">
      <c r="A775" s="65" t="s">
        <v>785</v>
      </c>
      <c r="B775" s="115" t="s">
        <v>1137</v>
      </c>
      <c r="C775" s="62" t="s">
        <v>53</v>
      </c>
      <c r="D775" s="107" t="s">
        <v>1225</v>
      </c>
      <c r="E775" s="110" t="s">
        <v>1225</v>
      </c>
      <c r="F775" s="66">
        <v>1025</v>
      </c>
      <c r="G775" s="111" t="str">
        <f>VLOOKUP(Tabelle132[[#This Row],[CC
(FIBU)]],INDEX!D:E,2,FALSE)</f>
        <v>Abteilung 46</v>
      </c>
      <c r="H775" s="118" t="s">
        <v>1367</v>
      </c>
      <c r="I775" s="74" t="s">
        <v>54</v>
      </c>
      <c r="J775" s="75">
        <v>43059</v>
      </c>
      <c r="K775" s="75"/>
      <c r="L775" s="76"/>
      <c r="M775" s="77">
        <v>2432</v>
      </c>
      <c r="N775" s="104" t="s">
        <v>1828</v>
      </c>
      <c r="O775" s="78">
        <v>43059</v>
      </c>
      <c r="P775" s="83"/>
      <c r="Q775" s="67" t="s">
        <v>55</v>
      </c>
      <c r="R775" s="12" t="str">
        <f ca="1">IF(Tabelle132[[#This Row],[STOPPED
ON]]&lt;&gt;"","STOPPED",IF(AND(Tabelle132[[#This Row],[ACT. VALID
TILL]]&lt;TODAY(),Tabelle132[[#This Row],[ACT. VALID
TILL]]&lt;&gt;""),"INACTIVE",IF(Tabelle132[[#This Row],[Employee]]="NN","RECRUITE",IF(Tabelle132[[#This Row],[ACT. VALID
FROM]]&gt;TODAY(),"INACTIVE","ACTIVE"))))</f>
        <v>ACTIVE</v>
      </c>
      <c r="S775" s="87"/>
      <c r="T775" s="87"/>
      <c r="U775" s="13">
        <f>COUNTIFS(Tabelle2[Function-
No.],Tabelle132[[#This Row],[FUNC.-NO]],Tabelle2[Pers-
No.],Tabelle132[[#This Row],[P-No.]])</f>
        <v>0</v>
      </c>
      <c r="V775" s="91">
        <v>39</v>
      </c>
      <c r="W775" s="14">
        <f>IF(Tabelle132[[#This Row],[WAZ2]]&gt;39,1,Tabelle132[[#This Row],[WAZ2]]/39)/IF(Tabelle132[[#This Row],[SPLIT]]="YES",2,1)</f>
        <v>1</v>
      </c>
      <c r="X775" s="93">
        <v>5229</v>
      </c>
      <c r="Y775"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75" s="22" cm="1">
        <f t="array" ref="Z77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5229</v>
      </c>
      <c r="AA775"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75" s="22" cm="1">
        <f t="array" ref="AB77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5229</v>
      </c>
      <c r="AC775"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75" s="22" cm="1">
        <f t="array" ref="AD77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5229</v>
      </c>
      <c r="AE775"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75" s="22" cm="1">
        <f t="array" ref="AF77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5229</v>
      </c>
      <c r="AG775"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75" s="22" cm="1">
        <f t="array" ref="AH77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5229</v>
      </c>
      <c r="AI775"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75" s="22" cm="1">
        <f t="array" ref="AJ77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5229</v>
      </c>
      <c r="AK775"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75" s="22" cm="1">
        <f t="array" ref="AL77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5229</v>
      </c>
      <c r="AM775"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75" s="22" cm="1">
        <f t="array" ref="AN77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5229</v>
      </c>
      <c r="AO775"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75" s="22" cm="1">
        <f t="array" ref="AP77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5229</v>
      </c>
      <c r="AQ775"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75" s="22" cm="1">
        <f t="array" ref="AR77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5229</v>
      </c>
      <c r="AS775"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75" s="22" cm="1">
        <f t="array" ref="AT77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5229</v>
      </c>
      <c r="AU775"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75" s="22" cm="1">
        <f t="array" ref="AV77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5229</v>
      </c>
      <c r="AW77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75" s="41">
        <f>SUMIFS(Tabelle132[[#This Row],[FTE 01]:[SAL 12]],Tabelle132[[#Headers],[FTE 01]:[SAL 12]],"*" &amp; "SAL" &amp;"*")</f>
        <v>62748</v>
      </c>
    </row>
    <row r="776" spans="1:50" ht="20.100000000000001" customHeight="1" x14ac:dyDescent="0.25">
      <c r="A776" s="65" t="s">
        <v>783</v>
      </c>
      <c r="B776" s="115" t="s">
        <v>1137</v>
      </c>
      <c r="C776" s="67" t="s">
        <v>53</v>
      </c>
      <c r="D776" s="107" t="s">
        <v>1225</v>
      </c>
      <c r="E776" s="110" t="s">
        <v>1225</v>
      </c>
      <c r="F776" s="66">
        <v>1025</v>
      </c>
      <c r="G776" s="111" t="str">
        <f>VLOOKUP(Tabelle132[[#This Row],[CC
(FIBU)]],INDEX!D:E,2,FALSE)</f>
        <v>Abteilung 46</v>
      </c>
      <c r="H776" s="118" t="s">
        <v>1367</v>
      </c>
      <c r="I776" s="74" t="s">
        <v>54</v>
      </c>
      <c r="J776" s="75">
        <v>43252</v>
      </c>
      <c r="K776" s="75"/>
      <c r="L776" s="76"/>
      <c r="M776" s="77">
        <v>2484</v>
      </c>
      <c r="N776" s="104" t="s">
        <v>1880</v>
      </c>
      <c r="O776" s="78">
        <v>43252</v>
      </c>
      <c r="P776" s="83"/>
      <c r="Q776" s="67" t="s">
        <v>55</v>
      </c>
      <c r="R776" s="12" t="str">
        <f ca="1">IF(Tabelle132[[#This Row],[STOPPED
ON]]&lt;&gt;"","STOPPED",IF(AND(Tabelle132[[#This Row],[ACT. VALID
TILL]]&lt;TODAY(),Tabelle132[[#This Row],[ACT. VALID
TILL]]&lt;&gt;""),"INACTIVE",IF(Tabelle132[[#This Row],[Employee]]="NN","RECRUITE",IF(Tabelle132[[#This Row],[ACT. VALID
FROM]]&gt;TODAY(),"INACTIVE","ACTIVE"))))</f>
        <v>ACTIVE</v>
      </c>
      <c r="S776" s="87"/>
      <c r="T776" s="87"/>
      <c r="U776" s="13">
        <f>COUNTIFS(Tabelle2[Function-
No.],Tabelle132[[#This Row],[FUNC.-NO]],Tabelle2[Pers-
No.],Tabelle132[[#This Row],[P-No.]])</f>
        <v>1</v>
      </c>
      <c r="V776" s="91">
        <v>39</v>
      </c>
      <c r="W776" s="14">
        <f>IF(Tabelle132[[#This Row],[WAZ2]]&gt;39,1,Tabelle132[[#This Row],[WAZ2]]/39)/IF(Tabelle132[[#This Row],[SPLIT]]="YES",2,1)</f>
        <v>1</v>
      </c>
      <c r="X776" s="93">
        <v>5145</v>
      </c>
      <c r="Y776" s="38"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776" s="22" cm="1">
        <f t="array" ref="Z77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776" s="38"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776" s="22" cm="1">
        <f t="array" ref="AB77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776" s="38"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776" s="22" cm="1">
        <f t="array" ref="AD77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776" s="38"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776" s="22" cm="1">
        <f t="array" ref="AF77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776" s="38"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776" s="22" cm="1">
        <f t="array" ref="AH77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776" s="38"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776" s="22" cm="1">
        <f t="array" ref="AJ77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776" s="38"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776" s="22" cm="1">
        <f t="array" ref="AL77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776" s="38" t="str">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FZ</v>
      </c>
      <c r="AN776" s="22" cm="1">
        <f t="array" ref="AN77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776" s="38" t="str">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FZ</v>
      </c>
      <c r="AP776" s="22" cm="1">
        <f t="array" ref="AP77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776" s="38" t="str">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FZ</v>
      </c>
      <c r="AR776" s="22" cm="1">
        <f t="array" ref="AR77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776" s="38" t="str">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FZ</v>
      </c>
      <c r="AT776" s="22" cm="1">
        <f t="array" ref="AT77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776" s="38" t="str">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FZ</v>
      </c>
      <c r="AV776" s="22" cm="1">
        <f t="array" ref="AV77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77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76" s="41">
        <f>SUMIFS(Tabelle132[[#This Row],[FTE 01]:[SAL 12]],Tabelle132[[#Headers],[FTE 01]:[SAL 12]],"*" &amp; "SAL" &amp;"*")</f>
        <v>0</v>
      </c>
    </row>
    <row r="777" spans="1:50" ht="20.100000000000001" customHeight="1" x14ac:dyDescent="0.25">
      <c r="A777" s="65" t="s">
        <v>782</v>
      </c>
      <c r="B777" s="115" t="s">
        <v>1137</v>
      </c>
      <c r="C777" s="67" t="s">
        <v>53</v>
      </c>
      <c r="D777" s="107" t="s">
        <v>1225</v>
      </c>
      <c r="E777" s="110" t="s">
        <v>1225</v>
      </c>
      <c r="F777" s="66">
        <v>1025</v>
      </c>
      <c r="G777" s="111" t="str">
        <f>VLOOKUP(Tabelle132[[#This Row],[CC
(FIBU)]],INDEX!D:E,2,FALSE)</f>
        <v>Abteilung 46</v>
      </c>
      <c r="H777" s="118" t="s">
        <v>1367</v>
      </c>
      <c r="I777" s="74" t="s">
        <v>54</v>
      </c>
      <c r="J777" s="75">
        <v>43290</v>
      </c>
      <c r="K777" s="75"/>
      <c r="L777" s="76"/>
      <c r="M777" s="77">
        <v>2492</v>
      </c>
      <c r="N777" s="104" t="s">
        <v>1888</v>
      </c>
      <c r="O777" s="78">
        <v>43290</v>
      </c>
      <c r="P777" s="83"/>
      <c r="Q777" s="67" t="s">
        <v>55</v>
      </c>
      <c r="R777" s="12" t="str">
        <f ca="1">IF(Tabelle132[[#This Row],[STOPPED
ON]]&lt;&gt;"","STOPPED",IF(AND(Tabelle132[[#This Row],[ACT. VALID
TILL]]&lt;TODAY(),Tabelle132[[#This Row],[ACT. VALID
TILL]]&lt;&gt;""),"INACTIVE",IF(Tabelle132[[#This Row],[Employee]]="NN","RECRUITE",IF(Tabelle132[[#This Row],[ACT. VALID
FROM]]&gt;TODAY(),"INACTIVE","ACTIVE"))))</f>
        <v>ACTIVE</v>
      </c>
      <c r="S777" s="87"/>
      <c r="T777" s="87"/>
      <c r="U777" s="13">
        <f>COUNTIFS(Tabelle2[Function-
No.],Tabelle132[[#This Row],[FUNC.-NO]],Tabelle2[Pers-
No.],Tabelle132[[#This Row],[P-No.]])</f>
        <v>1</v>
      </c>
      <c r="V777" s="91">
        <v>39</v>
      </c>
      <c r="W777" s="14">
        <f>IF(Tabelle132[[#This Row],[WAZ2]]&gt;39,1,Tabelle132[[#This Row],[WAZ2]]/39)/IF(Tabelle132[[#This Row],[SPLIT]]="YES",2,1)</f>
        <v>1</v>
      </c>
      <c r="X777" s="93">
        <v>5242</v>
      </c>
      <c r="Y777"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77" s="22" cm="1">
        <f t="array" ref="Z77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5242</v>
      </c>
      <c r="AA777"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77" s="22" cm="1">
        <f t="array" ref="AB77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5242</v>
      </c>
      <c r="AC777"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77" s="22" cm="1">
        <f t="array" ref="AD77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3460</v>
      </c>
      <c r="AE777"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77" s="22" cm="1">
        <f t="array" ref="AF77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3460</v>
      </c>
      <c r="AG777"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77" s="22" cm="1">
        <f t="array" ref="AH77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3460</v>
      </c>
      <c r="AI777"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77" s="22" cm="1">
        <f t="array" ref="AJ77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3460</v>
      </c>
      <c r="AK777"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77" s="22" cm="1">
        <f t="array" ref="AL77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3460</v>
      </c>
      <c r="AM777"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77" s="22" cm="1">
        <f t="array" ref="AN77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3460</v>
      </c>
      <c r="AO777"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77" s="22" cm="1">
        <f t="array" ref="AP77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3460</v>
      </c>
      <c r="AQ777"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77" s="22" cm="1">
        <f t="array" ref="AR77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3460</v>
      </c>
      <c r="AS777"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77" s="22" cm="1">
        <f t="array" ref="AT77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3460</v>
      </c>
      <c r="AU777"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77" s="22" cm="1">
        <f t="array" ref="AV77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3460</v>
      </c>
      <c r="AW77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77" s="41">
        <f>SUMIFS(Tabelle132[[#This Row],[FTE 01]:[SAL 12]],Tabelle132[[#Headers],[FTE 01]:[SAL 12]],"*" &amp; "SAL" &amp;"*")</f>
        <v>45084</v>
      </c>
    </row>
    <row r="778" spans="1:50" ht="20.100000000000001" customHeight="1" x14ac:dyDescent="0.25">
      <c r="A778" s="65" t="s">
        <v>795</v>
      </c>
      <c r="B778" s="115" t="s">
        <v>1135</v>
      </c>
      <c r="C778" s="67" t="s">
        <v>53</v>
      </c>
      <c r="D778" s="107" t="s">
        <v>1225</v>
      </c>
      <c r="E778" s="110" t="s">
        <v>1225</v>
      </c>
      <c r="F778" s="66">
        <v>1025</v>
      </c>
      <c r="G778" s="111" t="str">
        <f>VLOOKUP(Tabelle132[[#This Row],[CC
(FIBU)]],INDEX!D:E,2,FALSE)</f>
        <v>Abteilung 46</v>
      </c>
      <c r="H778" s="118" t="s">
        <v>1367</v>
      </c>
      <c r="I778" s="74" t="s">
        <v>54</v>
      </c>
      <c r="J778" s="75">
        <v>44370</v>
      </c>
      <c r="K778" s="75"/>
      <c r="L778" s="76"/>
      <c r="M778" s="81">
        <v>2515</v>
      </c>
      <c r="N778" s="104" t="s">
        <v>1911</v>
      </c>
      <c r="O778" s="82">
        <v>43344</v>
      </c>
      <c r="P778" s="83"/>
      <c r="Q778" s="67" t="s">
        <v>55</v>
      </c>
      <c r="R778" s="12" t="str">
        <f ca="1">IF(Tabelle132[[#This Row],[STOPPED
ON]]&lt;&gt;"","STOPPED",IF(AND(Tabelle132[[#This Row],[ACT. VALID
TILL]]&lt;TODAY(),Tabelle132[[#This Row],[ACT. VALID
TILL]]&lt;&gt;""),"INACTIVE",IF(Tabelle132[[#This Row],[Employee]]="NN","RECRUITE",IF(Tabelle132[[#This Row],[ACT. VALID
FROM]]&gt;TODAY(),"INACTIVE","ACTIVE"))))</f>
        <v>ACTIVE</v>
      </c>
      <c r="S778" s="87"/>
      <c r="T778" s="87"/>
      <c r="U778" s="13">
        <f>COUNTIFS(Tabelle2[Function-
No.],Tabelle132[[#This Row],[FUNC.-NO]],Tabelle2[Pers-
No.],Tabelle132[[#This Row],[P-No.]])</f>
        <v>0</v>
      </c>
      <c r="V778" s="91">
        <v>39</v>
      </c>
      <c r="W778" s="14">
        <f>IF(Tabelle132[[#This Row],[WAZ2]]&gt;39,1,Tabelle132[[#This Row],[WAZ2]]/39)/IF(Tabelle132[[#This Row],[SPLIT]]="YES",2,1)</f>
        <v>1</v>
      </c>
      <c r="X778" s="93">
        <v>5108</v>
      </c>
      <c r="Y778"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778" s="22" cm="1">
        <f t="array" ref="Z77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778"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778" s="22" cm="1">
        <f t="array" ref="AB77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778"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778" s="22" cm="1">
        <f t="array" ref="AD77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778"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78" s="22" cm="1">
        <f t="array" ref="AF77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5108</v>
      </c>
      <c r="AG778"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78" s="22" cm="1">
        <f t="array" ref="AH77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5108</v>
      </c>
      <c r="AI778"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78" s="22" cm="1">
        <f t="array" ref="AJ77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5108</v>
      </c>
      <c r="AK778"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78" s="22" cm="1">
        <f t="array" ref="AL77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5108</v>
      </c>
      <c r="AM778"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78" s="22" cm="1">
        <f t="array" ref="AN77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5108</v>
      </c>
      <c r="AO778"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78" s="22" cm="1">
        <f t="array" ref="AP77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5108</v>
      </c>
      <c r="AQ778"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78" s="22" cm="1">
        <f t="array" ref="AR77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5108</v>
      </c>
      <c r="AS778"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78" s="22" cm="1">
        <f t="array" ref="AT77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5108</v>
      </c>
      <c r="AU778"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78" s="22" cm="1">
        <f t="array" ref="AV77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5108</v>
      </c>
      <c r="AW77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78" s="41">
        <f>SUMIFS(Tabelle132[[#This Row],[FTE 01]:[SAL 12]],Tabelle132[[#Headers],[FTE 01]:[SAL 12]],"*" &amp; "SAL" &amp;"*")</f>
        <v>45972</v>
      </c>
    </row>
    <row r="779" spans="1:50" ht="20.100000000000001" customHeight="1" x14ac:dyDescent="0.25">
      <c r="A779" s="65" t="s">
        <v>780</v>
      </c>
      <c r="B779" s="115" t="s">
        <v>1058</v>
      </c>
      <c r="C779" s="67" t="s">
        <v>53</v>
      </c>
      <c r="D779" s="107" t="s">
        <v>1225</v>
      </c>
      <c r="E779" s="110" t="s">
        <v>1221</v>
      </c>
      <c r="F779" s="66">
        <v>1025</v>
      </c>
      <c r="G779" s="111" t="str">
        <f>VLOOKUP(Tabelle132[[#This Row],[CC
(FIBU)]],INDEX!D:E,2,FALSE)</f>
        <v>Abteilung 46</v>
      </c>
      <c r="H779" s="118" t="s">
        <v>1367</v>
      </c>
      <c r="I779" s="74" t="s">
        <v>54</v>
      </c>
      <c r="J779" s="75">
        <v>43199</v>
      </c>
      <c r="K779" s="75"/>
      <c r="L779" s="76"/>
      <c r="M779" s="81">
        <v>2560</v>
      </c>
      <c r="N779" s="104" t="s">
        <v>1956</v>
      </c>
      <c r="O779" s="82">
        <v>43199</v>
      </c>
      <c r="P779" s="83"/>
      <c r="Q779" s="67" t="s">
        <v>55</v>
      </c>
      <c r="R779" s="12" t="str">
        <f ca="1">IF(Tabelle132[[#This Row],[STOPPED
ON]]&lt;&gt;"","STOPPED",IF(AND(Tabelle132[[#This Row],[ACT. VALID
TILL]]&lt;TODAY(),Tabelle132[[#This Row],[ACT. VALID
TILL]]&lt;&gt;""),"INACTIVE",IF(Tabelle132[[#This Row],[Employee]]="NN","RECRUITE",IF(Tabelle132[[#This Row],[ACT. VALID
FROM]]&gt;TODAY(),"INACTIVE","ACTIVE"))))</f>
        <v>ACTIVE</v>
      </c>
      <c r="S779" s="87"/>
      <c r="T779" s="87"/>
      <c r="U779" s="13">
        <f>COUNTIFS(Tabelle2[Function-
No.],Tabelle132[[#This Row],[FUNC.-NO]],Tabelle2[Pers-
No.],Tabelle132[[#This Row],[P-No.]])</f>
        <v>0</v>
      </c>
      <c r="V779" s="91">
        <v>39</v>
      </c>
      <c r="W779" s="14">
        <f>IF(Tabelle132[[#This Row],[WAZ2]]&gt;39,1,Tabelle132[[#This Row],[WAZ2]]/39)/IF(Tabelle132[[#This Row],[SPLIT]]="YES",2,1)</f>
        <v>1</v>
      </c>
      <c r="X779" s="93">
        <v>5179</v>
      </c>
      <c r="Y779"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79" s="22" cm="1">
        <f t="array" ref="Z77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5179</v>
      </c>
      <c r="AA779"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79" s="22" cm="1">
        <f t="array" ref="AB77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5179</v>
      </c>
      <c r="AC779"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79" s="22" cm="1">
        <f t="array" ref="AD77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5179</v>
      </c>
      <c r="AE779"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79" s="22" cm="1">
        <f t="array" ref="AF77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5179</v>
      </c>
      <c r="AG779"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79" s="22" cm="1">
        <f t="array" ref="AH77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5179</v>
      </c>
      <c r="AI779"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79" s="22" cm="1">
        <f t="array" ref="AJ77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5179</v>
      </c>
      <c r="AK779"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79" s="22" cm="1">
        <f t="array" ref="AL77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5179</v>
      </c>
      <c r="AM779"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79" s="22" cm="1">
        <f t="array" ref="AN77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5179</v>
      </c>
      <c r="AO779"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79" s="22" cm="1">
        <f t="array" ref="AP77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5179</v>
      </c>
      <c r="AQ779"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79" s="22" cm="1">
        <f t="array" ref="AR77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5179</v>
      </c>
      <c r="AS779"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79" s="22" cm="1">
        <f t="array" ref="AT77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5179</v>
      </c>
      <c r="AU779"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79" s="22" cm="1">
        <f t="array" ref="AV77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5179</v>
      </c>
      <c r="AW77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79" s="41">
        <f>SUMIFS(Tabelle132[[#This Row],[FTE 01]:[SAL 12]],Tabelle132[[#Headers],[FTE 01]:[SAL 12]],"*" &amp; "SAL" &amp;"*")</f>
        <v>62148</v>
      </c>
    </row>
    <row r="780" spans="1:50" ht="20.100000000000001" customHeight="1" x14ac:dyDescent="0.25">
      <c r="A780" s="65" t="s">
        <v>781</v>
      </c>
      <c r="B780" s="115" t="s">
        <v>1133</v>
      </c>
      <c r="C780" s="62" t="s">
        <v>53</v>
      </c>
      <c r="D780" s="107" t="s">
        <v>1225</v>
      </c>
      <c r="E780" s="110" t="s">
        <v>1225</v>
      </c>
      <c r="F780" s="66">
        <v>1025</v>
      </c>
      <c r="G780" s="111" t="str">
        <f>VLOOKUP(Tabelle132[[#This Row],[CC
(FIBU)]],INDEX!D:E,2,FALSE)</f>
        <v>Abteilung 46</v>
      </c>
      <c r="H780" s="118" t="s">
        <v>1348</v>
      </c>
      <c r="I780" s="74" t="s">
        <v>54</v>
      </c>
      <c r="J780" s="75">
        <v>43647</v>
      </c>
      <c r="K780" s="75"/>
      <c r="L780" s="76"/>
      <c r="M780" s="81">
        <v>2596</v>
      </c>
      <c r="N780" s="104" t="s">
        <v>1992</v>
      </c>
      <c r="O780" s="82">
        <v>43647</v>
      </c>
      <c r="P780" s="83"/>
      <c r="Q780" s="67" t="s">
        <v>55</v>
      </c>
      <c r="R780" s="12" t="str">
        <f ca="1">IF(Tabelle132[[#This Row],[STOPPED
ON]]&lt;&gt;"","STOPPED",IF(AND(Tabelle132[[#This Row],[ACT. VALID
TILL]]&lt;TODAY(),Tabelle132[[#This Row],[ACT. VALID
TILL]]&lt;&gt;""),"INACTIVE",IF(Tabelle132[[#This Row],[Employee]]="NN","RECRUITE",IF(Tabelle132[[#This Row],[ACT. VALID
FROM]]&gt;TODAY(),"INACTIVE","ACTIVE"))))</f>
        <v>ACTIVE</v>
      </c>
      <c r="S780" s="87"/>
      <c r="T780" s="87"/>
      <c r="U780" s="13">
        <f>COUNTIFS(Tabelle2[Function-
No.],Tabelle132[[#This Row],[FUNC.-NO]],Tabelle2[Pers-
No.],Tabelle132[[#This Row],[P-No.]])</f>
        <v>0</v>
      </c>
      <c r="V780" s="91">
        <v>39</v>
      </c>
      <c r="W780" s="14">
        <f>IF(Tabelle132[[#This Row],[WAZ2]]&gt;39,1,Tabelle132[[#This Row],[WAZ2]]/39)/IF(Tabelle132[[#This Row],[SPLIT]]="YES",2,1)</f>
        <v>1</v>
      </c>
      <c r="X780" s="93">
        <v>5537</v>
      </c>
      <c r="Y780"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80" s="22" cm="1">
        <f t="array" ref="Z78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5537</v>
      </c>
      <c r="AA780"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80" s="22" cm="1">
        <f t="array" ref="AB78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5537</v>
      </c>
      <c r="AC780"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80" s="22" cm="1">
        <f t="array" ref="AD78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5537</v>
      </c>
      <c r="AE780"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80" s="22" cm="1">
        <f t="array" ref="AF78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5537</v>
      </c>
      <c r="AG780"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80" s="22" cm="1">
        <f t="array" ref="AH78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5537</v>
      </c>
      <c r="AI780"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80" s="22" cm="1">
        <f t="array" ref="AJ78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5537</v>
      </c>
      <c r="AK780"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80" s="22" cm="1">
        <f t="array" ref="AL78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5537</v>
      </c>
      <c r="AM780"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80" s="22" cm="1">
        <f t="array" ref="AN78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5537</v>
      </c>
      <c r="AO780"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80" s="22" cm="1">
        <f t="array" ref="AP78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5537</v>
      </c>
      <c r="AQ780"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80" s="22" cm="1">
        <f t="array" ref="AR78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5537</v>
      </c>
      <c r="AS780"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80" s="22" cm="1">
        <f t="array" ref="AT78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5537</v>
      </c>
      <c r="AU780"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80" s="22" cm="1">
        <f t="array" ref="AV78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5537</v>
      </c>
      <c r="AW78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80" s="41">
        <f>SUMIFS(Tabelle132[[#This Row],[FTE 01]:[SAL 12]],Tabelle132[[#Headers],[FTE 01]:[SAL 12]],"*" &amp; "SAL" &amp;"*")</f>
        <v>66444</v>
      </c>
    </row>
    <row r="781" spans="1:50" ht="20.100000000000001" customHeight="1" x14ac:dyDescent="0.25">
      <c r="A781" s="65" t="s">
        <v>777</v>
      </c>
      <c r="B781" s="115" t="s">
        <v>989</v>
      </c>
      <c r="C781" s="62" t="s">
        <v>53</v>
      </c>
      <c r="D781" s="107" t="s">
        <v>1225</v>
      </c>
      <c r="E781" s="110" t="s">
        <v>1225</v>
      </c>
      <c r="F781" s="66">
        <v>1025</v>
      </c>
      <c r="G781" s="111" t="str">
        <f>VLOOKUP(Tabelle132[[#This Row],[CC
(FIBU)]],INDEX!D:E,2,FALSE)</f>
        <v>Abteilung 46</v>
      </c>
      <c r="H781" s="118" t="s">
        <v>1367</v>
      </c>
      <c r="I781" s="74" t="s">
        <v>54</v>
      </c>
      <c r="J781" s="75">
        <v>43709</v>
      </c>
      <c r="K781" s="75">
        <v>44316</v>
      </c>
      <c r="L781" s="76"/>
      <c r="M781" s="81">
        <v>2605</v>
      </c>
      <c r="N781" s="104" t="s">
        <v>2001</v>
      </c>
      <c r="O781" s="82">
        <v>43709</v>
      </c>
      <c r="P781" s="83">
        <v>44316</v>
      </c>
      <c r="Q781" s="67" t="s">
        <v>55</v>
      </c>
      <c r="R781" s="12" t="str">
        <f ca="1">IF(Tabelle132[[#This Row],[STOPPED
ON]]&lt;&gt;"","STOPPED",IF(AND(Tabelle132[[#This Row],[ACT. VALID
TILL]]&lt;TODAY(),Tabelle132[[#This Row],[ACT. VALID
TILL]]&lt;&gt;""),"INACTIVE",IF(Tabelle132[[#This Row],[Employee]]="NN","RECRUITE",IF(Tabelle132[[#This Row],[ACT. VALID
FROM]]&gt;TODAY(),"INACTIVE","ACTIVE"))))</f>
        <v>INACTIVE</v>
      </c>
      <c r="S781" s="87"/>
      <c r="T781" s="87"/>
      <c r="U781" s="13">
        <f>COUNTIFS(Tabelle2[Function-
No.],Tabelle132[[#This Row],[FUNC.-NO]],Tabelle2[Pers-
No.],Tabelle132[[#This Row],[P-No.]])</f>
        <v>0</v>
      </c>
      <c r="V781" s="91">
        <v>39</v>
      </c>
      <c r="W781" s="14">
        <f>IF(Tabelle132[[#This Row],[WAZ2]]&gt;39,1,Tabelle132[[#This Row],[WAZ2]]/39)/IF(Tabelle132[[#This Row],[SPLIT]]="YES",2,1)</f>
        <v>1</v>
      </c>
      <c r="X781" s="93">
        <v>5259</v>
      </c>
      <c r="Y781"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81" s="22" cm="1">
        <f t="array" ref="Z78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5259</v>
      </c>
      <c r="AA781"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781" s="22" cm="1">
        <f t="array" ref="AB78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781"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781" s="22" cm="1">
        <f t="array" ref="AD78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781"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781" s="22" cm="1">
        <f t="array" ref="AF78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781"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781" s="22" cm="1">
        <f t="array" ref="AH78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781"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781" s="22" cm="1">
        <f t="array" ref="AJ78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781"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781" s="22" cm="1">
        <f t="array" ref="AL78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781"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781" s="22" cm="1">
        <f t="array" ref="AN78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781"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781" s="22" cm="1">
        <f t="array" ref="AP78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781"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781" s="22" cm="1">
        <f t="array" ref="AR78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781"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781" s="22" cm="1">
        <f t="array" ref="AT78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781"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781" s="22" cm="1">
        <f t="array" ref="AV78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78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81" s="41">
        <f>SUMIFS(Tabelle132[[#This Row],[FTE 01]:[SAL 12]],Tabelle132[[#Headers],[FTE 01]:[SAL 12]],"*" &amp; "SAL" &amp;"*")</f>
        <v>5259</v>
      </c>
    </row>
    <row r="782" spans="1:50" ht="20.100000000000001" customHeight="1" x14ac:dyDescent="0.25">
      <c r="A782" s="65" t="s">
        <v>784</v>
      </c>
      <c r="B782" s="115" t="s">
        <v>1137</v>
      </c>
      <c r="C782" s="62" t="s">
        <v>53</v>
      </c>
      <c r="D782" s="107" t="s">
        <v>1225</v>
      </c>
      <c r="E782" s="110" t="s">
        <v>1225</v>
      </c>
      <c r="F782" s="66">
        <v>1025</v>
      </c>
      <c r="G782" s="111" t="str">
        <f>VLOOKUP(Tabelle132[[#This Row],[CC
(FIBU)]],INDEX!D:E,2,FALSE)</f>
        <v>Abteilung 46</v>
      </c>
      <c r="H782" s="118" t="s">
        <v>1367</v>
      </c>
      <c r="I782" s="74" t="s">
        <v>54</v>
      </c>
      <c r="J782" s="75">
        <v>44166</v>
      </c>
      <c r="K782" s="75"/>
      <c r="L782" s="76"/>
      <c r="M782" s="81">
        <v>2687</v>
      </c>
      <c r="N782" s="104" t="s">
        <v>2083</v>
      </c>
      <c r="O782" s="82">
        <v>44166</v>
      </c>
      <c r="P782" s="83"/>
      <c r="Q782" s="67" t="s">
        <v>55</v>
      </c>
      <c r="R782" s="12" t="str">
        <f ca="1">IF(Tabelle132[[#This Row],[STOPPED
ON]]&lt;&gt;"","STOPPED",IF(AND(Tabelle132[[#This Row],[ACT. VALID
TILL]]&lt;TODAY(),Tabelle132[[#This Row],[ACT. VALID
TILL]]&lt;&gt;""),"INACTIVE",IF(Tabelle132[[#This Row],[Employee]]="NN","RECRUITE",IF(Tabelle132[[#This Row],[ACT. VALID
FROM]]&gt;TODAY(),"INACTIVE","ACTIVE"))))</f>
        <v>ACTIVE</v>
      </c>
      <c r="S782" s="87"/>
      <c r="T782" s="87"/>
      <c r="U782" s="13">
        <f>COUNTIFS(Tabelle2[Function-
No.],Tabelle132[[#This Row],[FUNC.-NO]],Tabelle2[Pers-
No.],Tabelle132[[#This Row],[P-No.]])</f>
        <v>0</v>
      </c>
      <c r="V782" s="91">
        <v>39</v>
      </c>
      <c r="W782" s="14">
        <f>IF(Tabelle132[[#This Row],[WAZ2]]&gt;39,1,Tabelle132[[#This Row],[WAZ2]]/39)/IF(Tabelle132[[#This Row],[SPLIT]]="YES",2,1)</f>
        <v>1</v>
      </c>
      <c r="X782" s="93">
        <v>5226</v>
      </c>
      <c r="Y782"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82" s="22" cm="1">
        <f t="array" ref="Z78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5226</v>
      </c>
      <c r="AA782"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82" s="22" cm="1">
        <f t="array" ref="AB78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5226</v>
      </c>
      <c r="AC782"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82" s="22" cm="1">
        <f t="array" ref="AD78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5226</v>
      </c>
      <c r="AE782"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82" s="22" cm="1">
        <f t="array" ref="AF78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5226</v>
      </c>
      <c r="AG782"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82" s="22" cm="1">
        <f t="array" ref="AH78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5226</v>
      </c>
      <c r="AI782"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82" s="22" cm="1">
        <f t="array" ref="AJ78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5226</v>
      </c>
      <c r="AK782"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82" s="22" cm="1">
        <f t="array" ref="AL78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5226</v>
      </c>
      <c r="AM782"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82" s="22" cm="1">
        <f t="array" ref="AN78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5226</v>
      </c>
      <c r="AO782"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82" s="22" cm="1">
        <f t="array" ref="AP78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5226</v>
      </c>
      <c r="AQ782"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82" s="22" cm="1">
        <f t="array" ref="AR78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5226</v>
      </c>
      <c r="AS782"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82" s="22" cm="1">
        <f t="array" ref="AT78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5226</v>
      </c>
      <c r="AU782"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82" s="22" cm="1">
        <f t="array" ref="AV78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5226</v>
      </c>
      <c r="AW78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82" s="41">
        <f>SUMIFS(Tabelle132[[#This Row],[FTE 01]:[SAL 12]],Tabelle132[[#Headers],[FTE 01]:[SAL 12]],"*" &amp; "SAL" &amp;"*")</f>
        <v>62712</v>
      </c>
    </row>
    <row r="783" spans="1:50" ht="20.100000000000001" customHeight="1" x14ac:dyDescent="0.25">
      <c r="A783" s="65" t="s">
        <v>794</v>
      </c>
      <c r="B783" s="115" t="s">
        <v>1136</v>
      </c>
      <c r="C783" s="62" t="s">
        <v>53</v>
      </c>
      <c r="D783" s="107" t="s">
        <v>1225</v>
      </c>
      <c r="E783" s="110" t="s">
        <v>1225</v>
      </c>
      <c r="F783" s="66">
        <v>1025</v>
      </c>
      <c r="G783" s="111" t="str">
        <f>VLOOKUP(Tabelle132[[#This Row],[CC
(FIBU)]],INDEX!D:E,2,FALSE)</f>
        <v>Abteilung 46</v>
      </c>
      <c r="H783" s="118" t="s">
        <v>1367</v>
      </c>
      <c r="I783" s="74" t="s">
        <v>54</v>
      </c>
      <c r="J783" s="75">
        <v>44256</v>
      </c>
      <c r="K783" s="75"/>
      <c r="L783" s="76"/>
      <c r="M783" s="81">
        <v>2705</v>
      </c>
      <c r="N783" s="104" t="s">
        <v>2101</v>
      </c>
      <c r="O783" s="82">
        <v>44256</v>
      </c>
      <c r="P783" s="83"/>
      <c r="Q783" s="67" t="s">
        <v>55</v>
      </c>
      <c r="R783" s="12" t="str">
        <f ca="1">IF(Tabelle132[[#This Row],[STOPPED
ON]]&lt;&gt;"","STOPPED",IF(AND(Tabelle132[[#This Row],[ACT. VALID
TILL]]&lt;TODAY(),Tabelle132[[#This Row],[ACT. VALID
TILL]]&lt;&gt;""),"INACTIVE",IF(Tabelle132[[#This Row],[Employee]]="NN","RECRUITE",IF(Tabelle132[[#This Row],[ACT. VALID
FROM]]&gt;TODAY(),"INACTIVE","ACTIVE"))))</f>
        <v>ACTIVE</v>
      </c>
      <c r="S783" s="87"/>
      <c r="T783" s="87"/>
      <c r="U783" s="13">
        <f>COUNTIFS(Tabelle2[Function-
No.],Tabelle132[[#This Row],[FUNC.-NO]],Tabelle2[Pers-
No.],Tabelle132[[#This Row],[P-No.]])</f>
        <v>0</v>
      </c>
      <c r="V783" s="91">
        <v>39</v>
      </c>
      <c r="W783" s="14">
        <f>IF(Tabelle132[[#This Row],[WAZ2]]&gt;39,1,Tabelle132[[#This Row],[WAZ2]]/39)/IF(Tabelle132[[#This Row],[SPLIT]]="YES",2,1)</f>
        <v>1</v>
      </c>
      <c r="X783" s="93">
        <v>5316</v>
      </c>
      <c r="Y783"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83" s="22" cm="1">
        <f t="array" ref="Z78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5316</v>
      </c>
      <c r="AA783"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83" s="22" cm="1">
        <f t="array" ref="AB78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5316</v>
      </c>
      <c r="AC783"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83" s="22" cm="1">
        <f t="array" ref="AD78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5316</v>
      </c>
      <c r="AE783"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83" s="22" cm="1">
        <f t="array" ref="AF78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5316</v>
      </c>
      <c r="AG783"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83" s="22" cm="1">
        <f t="array" ref="AH78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5316</v>
      </c>
      <c r="AI783"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83" s="22" cm="1">
        <f t="array" ref="AJ78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5316</v>
      </c>
      <c r="AK783"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83" s="22" cm="1">
        <f t="array" ref="AL78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5316</v>
      </c>
      <c r="AM783"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83" s="22" cm="1">
        <f t="array" ref="AN78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5316</v>
      </c>
      <c r="AO783"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83" s="22" cm="1">
        <f t="array" ref="AP78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5316</v>
      </c>
      <c r="AQ783"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83" s="22" cm="1">
        <f t="array" ref="AR78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5316</v>
      </c>
      <c r="AS783"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83" s="22" cm="1">
        <f t="array" ref="AT78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5316</v>
      </c>
      <c r="AU783"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83" s="22" cm="1">
        <f t="array" ref="AV78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5316</v>
      </c>
      <c r="AW78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83" s="41">
        <f>SUMIFS(Tabelle132[[#This Row],[FTE 01]:[SAL 12]],Tabelle132[[#Headers],[FTE 01]:[SAL 12]],"*" &amp; "SAL" &amp;"*")</f>
        <v>63792</v>
      </c>
    </row>
    <row r="784" spans="1:50" ht="20.100000000000001" customHeight="1" x14ac:dyDescent="0.25">
      <c r="A784" s="61" t="s">
        <v>777</v>
      </c>
      <c r="B784" s="113" t="s">
        <v>989</v>
      </c>
      <c r="C784" s="62" t="s">
        <v>53</v>
      </c>
      <c r="D784" s="107" t="s">
        <v>1225</v>
      </c>
      <c r="E784" s="108" t="s">
        <v>1225</v>
      </c>
      <c r="F784" s="63">
        <v>1025</v>
      </c>
      <c r="G784" s="111" t="str">
        <f>VLOOKUP(Tabelle132[[#This Row],[CC
(FIBU)]],INDEX!D:E,2,FALSE)</f>
        <v>Abteilung 46</v>
      </c>
      <c r="H784" s="117" t="s">
        <v>1367</v>
      </c>
      <c r="I784" s="64" t="s">
        <v>54</v>
      </c>
      <c r="J784" s="72">
        <v>44348</v>
      </c>
      <c r="K784" s="72"/>
      <c r="L784" s="73"/>
      <c r="M784" s="77" t="s">
        <v>239</v>
      </c>
      <c r="N784" s="104" t="s">
        <v>240</v>
      </c>
      <c r="O784" s="78"/>
      <c r="P784" s="80"/>
      <c r="Q784" s="62" t="s">
        <v>55</v>
      </c>
      <c r="R784" s="5" t="str">
        <f ca="1">IF(Tabelle132[[#This Row],[STOPPED
ON]]&lt;&gt;"","STOPPED",IF(AND(Tabelle132[[#This Row],[ACT. VALID
TILL]]&lt;TODAY(),Tabelle132[[#This Row],[ACT. VALID
TILL]]&lt;&gt;""),"INACTIVE",IF(Tabelle132[[#This Row],[Employee]]="NN","RECRUITE",IF(Tabelle132[[#This Row],[ACT. VALID
FROM]]&gt;TODAY(),"INACTIVE","ACTIVE"))))</f>
        <v>RECRUITE</v>
      </c>
      <c r="S784" s="85"/>
      <c r="T784" s="85"/>
      <c r="U784" s="11">
        <f>COUNTIFS(Tabelle2[Function-
No.],Tabelle132[[#This Row],[FUNC.-NO]],Tabelle2[Pers-
No.],Tabelle132[[#This Row],[P-No.]])</f>
        <v>0</v>
      </c>
      <c r="V784" s="89">
        <v>39</v>
      </c>
      <c r="W784" s="10">
        <f>IF(Tabelle132[[#This Row],[WAZ2]]&gt;39,1,Tabelle132[[#This Row],[WAZ2]]/39)/IF(Tabelle132[[#This Row],[SPLIT]]="YES",2,1)</f>
        <v>1</v>
      </c>
      <c r="X784" s="93">
        <v>5260</v>
      </c>
      <c r="Y78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784" s="21" cm="1">
        <f t="array" ref="Z78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78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784" s="21" cm="1">
        <f t="array" ref="AB78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78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84" s="21" cm="1">
        <f t="array" ref="AD78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5260</v>
      </c>
      <c r="AE78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84" s="21" cm="1">
        <f t="array" ref="AF78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5260</v>
      </c>
      <c r="AG78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84" s="21" cm="1">
        <f t="array" ref="AH78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5260</v>
      </c>
      <c r="AI78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84" s="21" cm="1">
        <f t="array" ref="AJ78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5260</v>
      </c>
      <c r="AK78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84" s="21" cm="1">
        <f t="array" ref="AL78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5260</v>
      </c>
      <c r="AM78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84" s="21" cm="1">
        <f t="array" ref="AN78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5260</v>
      </c>
      <c r="AO78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84" s="21" cm="1">
        <f t="array" ref="AP78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5260</v>
      </c>
      <c r="AQ78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84" s="21" cm="1">
        <f t="array" ref="AR78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5260</v>
      </c>
      <c r="AS78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84" s="21" cm="1">
        <f t="array" ref="AT78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5260</v>
      </c>
      <c r="AU78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84" s="21" cm="1">
        <f t="array" ref="AV78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5260</v>
      </c>
      <c r="AW78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84" s="41">
        <f>SUMIFS(Tabelle132[[#This Row],[FTE 01]:[SAL 12]],Tabelle132[[#Headers],[FTE 01]:[SAL 12]],"*" &amp; "SAL" &amp;"*")</f>
        <v>52600</v>
      </c>
    </row>
    <row r="785" spans="1:50" ht="20.100000000000001" customHeight="1" x14ac:dyDescent="0.25">
      <c r="A785" s="61" t="s">
        <v>788</v>
      </c>
      <c r="B785" s="114" t="s">
        <v>1139</v>
      </c>
      <c r="C785" s="62" t="s">
        <v>53</v>
      </c>
      <c r="D785" s="107" t="s">
        <v>1225</v>
      </c>
      <c r="E785" s="108" t="s">
        <v>1225</v>
      </c>
      <c r="F785" s="63">
        <v>1025</v>
      </c>
      <c r="G785" s="111" t="str">
        <f>VLOOKUP(Tabelle132[[#This Row],[CC
(FIBU)]],INDEX!D:E,2,FALSE)</f>
        <v>Abteilung 46</v>
      </c>
      <c r="H785" s="117" t="s">
        <v>1348</v>
      </c>
      <c r="I785" s="71" t="s">
        <v>54</v>
      </c>
      <c r="J785" s="72">
        <v>44378</v>
      </c>
      <c r="K785" s="72"/>
      <c r="L785" s="73"/>
      <c r="M785" s="77" t="s">
        <v>239</v>
      </c>
      <c r="N785" s="104" t="s">
        <v>240</v>
      </c>
      <c r="O785" s="78"/>
      <c r="P785" s="80"/>
      <c r="Q785" s="62" t="s">
        <v>55</v>
      </c>
      <c r="R785" s="5" t="str">
        <f ca="1">IF(Tabelle132[[#This Row],[STOPPED
ON]]&lt;&gt;"","STOPPED",IF(AND(Tabelle132[[#This Row],[ACT. VALID
TILL]]&lt;TODAY(),Tabelle132[[#This Row],[ACT. VALID
TILL]]&lt;&gt;""),"INACTIVE",IF(Tabelle132[[#This Row],[Employee]]="NN","RECRUITE",IF(Tabelle132[[#This Row],[ACT. VALID
FROM]]&gt;TODAY(),"INACTIVE","ACTIVE"))))</f>
        <v>RECRUITE</v>
      </c>
      <c r="S785" s="85"/>
      <c r="T785" s="85"/>
      <c r="U785" s="11">
        <f>COUNTIFS(Tabelle2[Function-
No.],Tabelle132[[#This Row],[FUNC.-NO]],Tabelle2[Pers-
No.],Tabelle132[[#This Row],[P-No.]])</f>
        <v>0</v>
      </c>
      <c r="V785" s="89">
        <v>39</v>
      </c>
      <c r="W785" s="10">
        <f>IF(Tabelle132[[#This Row],[WAZ2]]&gt;39,1,Tabelle132[[#This Row],[WAZ2]]/39)/IF(Tabelle132[[#This Row],[SPLIT]]="YES",2,1)</f>
        <v>1</v>
      </c>
      <c r="X785" s="93">
        <v>5746</v>
      </c>
      <c r="Y78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785" s="21" cm="1">
        <f t="array" ref="Z78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78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785" s="21" cm="1">
        <f t="array" ref="AB78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78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785" s="21" cm="1">
        <f t="array" ref="AD78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78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85" s="21" cm="1">
        <f t="array" ref="AF78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5746</v>
      </c>
      <c r="AG78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85" s="21" cm="1">
        <f t="array" ref="AH78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5746</v>
      </c>
      <c r="AI78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85" s="21" cm="1">
        <f t="array" ref="AJ78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5746</v>
      </c>
      <c r="AK78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85" s="21" cm="1">
        <f t="array" ref="AL78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5746</v>
      </c>
      <c r="AM78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85" s="21" cm="1">
        <f t="array" ref="AN78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5746</v>
      </c>
      <c r="AO78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85" s="21" cm="1">
        <f t="array" ref="AP78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5746</v>
      </c>
      <c r="AQ78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85" s="21" cm="1">
        <f t="array" ref="AR78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5746</v>
      </c>
      <c r="AS78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85" s="21" cm="1">
        <f t="array" ref="AT78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5746</v>
      </c>
      <c r="AU78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85" s="21" cm="1">
        <f t="array" ref="AV78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5746</v>
      </c>
      <c r="AW78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85" s="41">
        <f>SUMIFS(Tabelle132[[#This Row],[FTE 01]:[SAL 12]],Tabelle132[[#Headers],[FTE 01]:[SAL 12]],"*" &amp; "SAL" &amp;"*")</f>
        <v>51714</v>
      </c>
    </row>
    <row r="786" spans="1:50" ht="20.100000000000001" customHeight="1" x14ac:dyDescent="0.25">
      <c r="A786" s="65" t="s">
        <v>791</v>
      </c>
      <c r="B786" s="115" t="s">
        <v>1019</v>
      </c>
      <c r="C786" s="62" t="s">
        <v>53</v>
      </c>
      <c r="D786" s="107" t="s">
        <v>1225</v>
      </c>
      <c r="E786" s="110" t="s">
        <v>1225</v>
      </c>
      <c r="F786" s="66">
        <v>1027</v>
      </c>
      <c r="G786" s="111" t="str">
        <f>VLOOKUP(Tabelle132[[#This Row],[CC
(FIBU)]],INDEX!D:E,2,FALSE)</f>
        <v>Abteilung 44</v>
      </c>
      <c r="H786" s="118" t="s">
        <v>1348</v>
      </c>
      <c r="I786" s="74" t="s">
        <v>54</v>
      </c>
      <c r="J786" s="75">
        <v>38869</v>
      </c>
      <c r="K786" s="75"/>
      <c r="L786" s="76"/>
      <c r="M786" s="77">
        <v>2119</v>
      </c>
      <c r="N786" s="104" t="s">
        <v>1515</v>
      </c>
      <c r="O786" s="82">
        <v>38869</v>
      </c>
      <c r="P786" s="83"/>
      <c r="Q786" s="62" t="s">
        <v>55</v>
      </c>
      <c r="R786" s="12" t="str">
        <f ca="1">IF(Tabelle132[[#This Row],[STOPPED
ON]]&lt;&gt;"","STOPPED",IF(AND(Tabelle132[[#This Row],[ACT. VALID
TILL]]&lt;TODAY(),Tabelle132[[#This Row],[ACT. VALID
TILL]]&lt;&gt;""),"INACTIVE",IF(Tabelle132[[#This Row],[Employee]]="NN","RECRUITE",IF(Tabelle132[[#This Row],[ACT. VALID
FROM]]&gt;TODAY(),"INACTIVE","ACTIVE"))))</f>
        <v>ACTIVE</v>
      </c>
      <c r="S786" s="87"/>
      <c r="T786" s="87"/>
      <c r="U786" s="13">
        <f>COUNTIFS(Tabelle2[Function-
No.],Tabelle132[[#This Row],[FUNC.-NO]],Tabelle2[Pers-
No.],Tabelle132[[#This Row],[P-No.]])</f>
        <v>0</v>
      </c>
      <c r="V786" s="91">
        <v>39</v>
      </c>
      <c r="W786" s="14">
        <f>IF(Tabelle132[[#This Row],[WAZ2]]&gt;39,1,Tabelle132[[#This Row],[WAZ2]]/39)/IF(Tabelle132[[#This Row],[SPLIT]]="YES",2,1)</f>
        <v>1</v>
      </c>
      <c r="X786" s="93">
        <v>5752</v>
      </c>
      <c r="Y786"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86" s="22" cm="1">
        <f t="array" ref="Z78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5752</v>
      </c>
      <c r="AA786"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86" s="22" cm="1">
        <f t="array" ref="AB78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5752</v>
      </c>
      <c r="AC786"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86" s="22" cm="1">
        <f t="array" ref="AD78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5752</v>
      </c>
      <c r="AE786"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86" s="22" cm="1">
        <f t="array" ref="AF78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5752</v>
      </c>
      <c r="AG786"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86" s="22" cm="1">
        <f t="array" ref="AH78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5752</v>
      </c>
      <c r="AI786"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86" s="22" cm="1">
        <f t="array" ref="AJ78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5752</v>
      </c>
      <c r="AK786"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86" s="22" cm="1">
        <f t="array" ref="AL78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5752</v>
      </c>
      <c r="AM786"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86" s="22" cm="1">
        <f t="array" ref="AN78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5752</v>
      </c>
      <c r="AO786"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86" s="22" cm="1">
        <f t="array" ref="AP78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5752</v>
      </c>
      <c r="AQ786"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86" s="22" cm="1">
        <f t="array" ref="AR78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5752</v>
      </c>
      <c r="AS786"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86" s="22" cm="1">
        <f t="array" ref="AT78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5752</v>
      </c>
      <c r="AU786"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86" s="22" cm="1">
        <f t="array" ref="AV78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5752</v>
      </c>
      <c r="AW78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86" s="41">
        <f>SUMIFS(Tabelle132[[#This Row],[FTE 01]:[SAL 12]],Tabelle132[[#Headers],[FTE 01]:[SAL 12]],"*" &amp; "SAL" &amp;"*")</f>
        <v>69024</v>
      </c>
    </row>
    <row r="787" spans="1:50" ht="20.100000000000001" customHeight="1" x14ac:dyDescent="0.25">
      <c r="A787" s="65" t="s">
        <v>792</v>
      </c>
      <c r="B787" s="115" t="s">
        <v>1193</v>
      </c>
      <c r="C787" s="62" t="s">
        <v>53</v>
      </c>
      <c r="D787" s="107" t="s">
        <v>1225</v>
      </c>
      <c r="E787" s="110" t="s">
        <v>1225</v>
      </c>
      <c r="F787" s="66">
        <v>1027</v>
      </c>
      <c r="G787" s="111" t="str">
        <f>VLOOKUP(Tabelle132[[#This Row],[CC
(FIBU)]],INDEX!D:E,2,FALSE)</f>
        <v>Abteilung 44</v>
      </c>
      <c r="H787" s="118" t="s">
        <v>1348</v>
      </c>
      <c r="I787" s="74" t="s">
        <v>54</v>
      </c>
      <c r="J787" s="75">
        <v>44013</v>
      </c>
      <c r="K787" s="75"/>
      <c r="L787" s="76"/>
      <c r="M787" s="77">
        <v>2658</v>
      </c>
      <c r="N787" s="104" t="s">
        <v>2054</v>
      </c>
      <c r="O787" s="82">
        <v>44013</v>
      </c>
      <c r="P787" s="83"/>
      <c r="Q787" s="62" t="s">
        <v>55</v>
      </c>
      <c r="R787" s="12" t="str">
        <f ca="1">IF(Tabelle132[[#This Row],[STOPPED
ON]]&lt;&gt;"","STOPPED",IF(AND(Tabelle132[[#This Row],[ACT. VALID
TILL]]&lt;TODAY(),Tabelle132[[#This Row],[ACT. VALID
TILL]]&lt;&gt;""),"INACTIVE",IF(Tabelle132[[#This Row],[Employee]]="NN","RECRUITE",IF(Tabelle132[[#This Row],[ACT. VALID
FROM]]&gt;TODAY(),"INACTIVE","ACTIVE"))))</f>
        <v>ACTIVE</v>
      </c>
      <c r="S787" s="87"/>
      <c r="T787" s="87"/>
      <c r="U787" s="13">
        <f>COUNTIFS(Tabelle2[Function-
No.],Tabelle132[[#This Row],[FUNC.-NO]],Tabelle2[Pers-
No.],Tabelle132[[#This Row],[P-No.]])</f>
        <v>0</v>
      </c>
      <c r="V787" s="91">
        <v>39</v>
      </c>
      <c r="W787" s="14">
        <f>IF(Tabelle132[[#This Row],[WAZ2]]&gt;39,1,Tabelle132[[#This Row],[WAZ2]]/39)/IF(Tabelle132[[#This Row],[SPLIT]]="YES",2,1)</f>
        <v>1</v>
      </c>
      <c r="X787" s="93">
        <v>5457</v>
      </c>
      <c r="Y787"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87" s="22" cm="1">
        <f t="array" ref="Z78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5457</v>
      </c>
      <c r="AA787"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87" s="22" cm="1">
        <f t="array" ref="AB78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5457</v>
      </c>
      <c r="AC787"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87" s="22" cm="1">
        <f t="array" ref="AD78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5457</v>
      </c>
      <c r="AE787"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87" s="22" cm="1">
        <f t="array" ref="AF78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5457</v>
      </c>
      <c r="AG787"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87" s="22" cm="1">
        <f t="array" ref="AH78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5457</v>
      </c>
      <c r="AI787"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87" s="22" cm="1">
        <f t="array" ref="AJ78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5457</v>
      </c>
      <c r="AK787"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87" s="22" cm="1">
        <f t="array" ref="AL78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5457</v>
      </c>
      <c r="AM787"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87" s="22" cm="1">
        <f t="array" ref="AN78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5457</v>
      </c>
      <c r="AO787"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87" s="22" cm="1">
        <f t="array" ref="AP78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5457</v>
      </c>
      <c r="AQ787"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87" s="22" cm="1">
        <f t="array" ref="AR78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5457</v>
      </c>
      <c r="AS787"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87" s="22" cm="1">
        <f t="array" ref="AT78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5457</v>
      </c>
      <c r="AU787"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87" s="22" cm="1">
        <f t="array" ref="AV78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5457</v>
      </c>
      <c r="AW78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87" s="41">
        <f>SUMIFS(Tabelle132[[#This Row],[FTE 01]:[SAL 12]],Tabelle132[[#Headers],[FTE 01]:[SAL 12]],"*" &amp; "SAL" &amp;"*")</f>
        <v>65484</v>
      </c>
    </row>
    <row r="788" spans="1:50" ht="20.100000000000001" customHeight="1" x14ac:dyDescent="0.25">
      <c r="A788" s="65" t="s">
        <v>793</v>
      </c>
      <c r="B788" s="116" t="s">
        <v>1093</v>
      </c>
      <c r="C788" s="62" t="s">
        <v>53</v>
      </c>
      <c r="D788" s="107" t="s">
        <v>1225</v>
      </c>
      <c r="E788" s="110" t="s">
        <v>1225</v>
      </c>
      <c r="F788" s="66">
        <v>1029</v>
      </c>
      <c r="G788" s="111" t="str">
        <f>VLOOKUP(Tabelle132[[#This Row],[CC
(FIBU)]],INDEX!D:E,2,FALSE)</f>
        <v>Abteilung 40</v>
      </c>
      <c r="H788" s="118" t="s">
        <v>1348</v>
      </c>
      <c r="I788" s="74" t="s">
        <v>54</v>
      </c>
      <c r="J788" s="75">
        <v>33239</v>
      </c>
      <c r="K788" s="75"/>
      <c r="L788" s="76"/>
      <c r="M788" s="81">
        <v>2023</v>
      </c>
      <c r="N788" s="104" t="s">
        <v>1419</v>
      </c>
      <c r="O788" s="82">
        <v>33239</v>
      </c>
      <c r="P788" s="83"/>
      <c r="Q788" s="67" t="s">
        <v>55</v>
      </c>
      <c r="R788" s="12" t="str">
        <f ca="1">IF(Tabelle132[[#This Row],[STOPPED
ON]]&lt;&gt;"","STOPPED",IF(AND(Tabelle132[[#This Row],[ACT. VALID
TILL]]&lt;TODAY(),Tabelle132[[#This Row],[ACT. VALID
TILL]]&lt;&gt;""),"INACTIVE",IF(Tabelle132[[#This Row],[Employee]]="NN","RECRUITE",IF(Tabelle132[[#This Row],[ACT. VALID
FROM]]&gt;TODAY(),"INACTIVE","ACTIVE"))))</f>
        <v>ACTIVE</v>
      </c>
      <c r="S788" s="87"/>
      <c r="T788" s="87"/>
      <c r="U788" s="13">
        <f>COUNTIFS(Tabelle2[Function-
No.],Tabelle132[[#This Row],[FUNC.-NO]],Tabelle2[Pers-
No.],Tabelle132[[#This Row],[P-No.]])</f>
        <v>1</v>
      </c>
      <c r="V788" s="91">
        <v>39</v>
      </c>
      <c r="W788" s="14">
        <f>IF(Tabelle132[[#This Row],[WAZ2]]&gt;39,1,Tabelle132[[#This Row],[WAZ2]]/39)/IF(Tabelle132[[#This Row],[SPLIT]]="YES",2,1)</f>
        <v>1</v>
      </c>
      <c r="X788" s="93">
        <v>5767</v>
      </c>
      <c r="Y788"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88" s="22" cm="1">
        <f t="array" ref="Z78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5767</v>
      </c>
      <c r="AA788" s="38"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788" s="22" cm="1">
        <f t="array" ref="AB78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4464.7741935483873</v>
      </c>
      <c r="AC788"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88" s="22" cm="1">
        <f t="array" ref="AD78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4229.1333333333341</v>
      </c>
      <c r="AE788"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88" s="22" cm="1">
        <f t="array" ref="AF78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5767</v>
      </c>
      <c r="AG788"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88" s="22" cm="1">
        <f t="array" ref="AH78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5767</v>
      </c>
      <c r="AI788"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88" s="22" cm="1">
        <f t="array" ref="AJ78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5767</v>
      </c>
      <c r="AK788"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88" s="22" cm="1">
        <f t="array" ref="AL78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5767</v>
      </c>
      <c r="AM788"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88" s="22" cm="1">
        <f t="array" ref="AN78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5767</v>
      </c>
      <c r="AO788"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88" s="22" cm="1">
        <f t="array" ref="AP78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5767</v>
      </c>
      <c r="AQ788"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88" s="22" cm="1">
        <f t="array" ref="AR78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5767</v>
      </c>
      <c r="AS788"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88" s="22" cm="1">
        <f t="array" ref="AT78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5767</v>
      </c>
      <c r="AU788"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88" s="22" cm="1">
        <f t="array" ref="AV78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5767</v>
      </c>
      <c r="AW78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88" s="41">
        <f>SUMIFS(Tabelle132[[#This Row],[FTE 01]:[SAL 12]],Tabelle132[[#Headers],[FTE 01]:[SAL 12]],"*" &amp; "SAL" &amp;"*")</f>
        <v>66363.907526881725</v>
      </c>
    </row>
    <row r="789" spans="1:50" ht="20.100000000000001" customHeight="1" x14ac:dyDescent="0.25">
      <c r="A789" s="65" t="s">
        <v>789</v>
      </c>
      <c r="B789" s="116" t="s">
        <v>1140</v>
      </c>
      <c r="C789" s="62" t="s">
        <v>53</v>
      </c>
      <c r="D789" s="107" t="s">
        <v>1225</v>
      </c>
      <c r="E789" s="110" t="s">
        <v>1225</v>
      </c>
      <c r="F789" s="66">
        <v>1029</v>
      </c>
      <c r="G789" s="111" t="str">
        <f>VLOOKUP(Tabelle132[[#This Row],[CC
(FIBU)]],INDEX!D:E,2,FALSE)</f>
        <v>Abteilung 40</v>
      </c>
      <c r="H789" s="118" t="s">
        <v>1323</v>
      </c>
      <c r="I789" s="74" t="s">
        <v>54</v>
      </c>
      <c r="J789" s="75">
        <v>42430</v>
      </c>
      <c r="K789" s="75"/>
      <c r="L789" s="76"/>
      <c r="M789" s="81">
        <v>2335</v>
      </c>
      <c r="N789" s="104" t="s">
        <v>1731</v>
      </c>
      <c r="O789" s="82">
        <v>42430</v>
      </c>
      <c r="P789" s="83"/>
      <c r="Q789" s="67" t="s">
        <v>55</v>
      </c>
      <c r="R789" s="12" t="str">
        <f ca="1">IF(Tabelle132[[#This Row],[STOPPED
ON]]&lt;&gt;"","STOPPED",IF(AND(Tabelle132[[#This Row],[ACT. VALID
TILL]]&lt;TODAY(),Tabelle132[[#This Row],[ACT. VALID
TILL]]&lt;&gt;""),"INACTIVE",IF(Tabelle132[[#This Row],[Employee]]="NN","RECRUITE",IF(Tabelle132[[#This Row],[ACT. VALID
FROM]]&gt;TODAY(),"INACTIVE","ACTIVE"))))</f>
        <v>ACTIVE</v>
      </c>
      <c r="S789" s="87"/>
      <c r="T789" s="87"/>
      <c r="U789" s="13">
        <f>COUNTIFS(Tabelle2[Function-
No.],Tabelle132[[#This Row],[FUNC.-NO]],Tabelle2[Pers-
No.],Tabelle132[[#This Row],[P-No.]])</f>
        <v>0</v>
      </c>
      <c r="V789" s="91">
        <v>39</v>
      </c>
      <c r="W789" s="14">
        <f>IF(Tabelle132[[#This Row],[WAZ2]]&gt;39,1,Tabelle132[[#This Row],[WAZ2]]/39)/IF(Tabelle132[[#This Row],[SPLIT]]="YES",2,1)</f>
        <v>1</v>
      </c>
      <c r="X789" s="93">
        <v>5613</v>
      </c>
      <c r="Y789"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89" s="22" cm="1">
        <f t="array" ref="Z78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5613</v>
      </c>
      <c r="AA789"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89" s="22" cm="1">
        <f t="array" ref="AB78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5613</v>
      </c>
      <c r="AC789"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89" s="22" cm="1">
        <f t="array" ref="AD78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5613</v>
      </c>
      <c r="AE789"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89" s="22" cm="1">
        <f t="array" ref="AF78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5613</v>
      </c>
      <c r="AG789"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89" s="22" cm="1">
        <f t="array" ref="AH78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5613</v>
      </c>
      <c r="AI789"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89" s="22" cm="1">
        <f t="array" ref="AJ78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5613</v>
      </c>
      <c r="AK789"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89" s="22" cm="1">
        <f t="array" ref="AL78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5613</v>
      </c>
      <c r="AM789"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89" s="22" cm="1">
        <f t="array" ref="AN78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5613</v>
      </c>
      <c r="AO789"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89" s="22" cm="1">
        <f t="array" ref="AP78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5613</v>
      </c>
      <c r="AQ789"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89" s="22" cm="1">
        <f t="array" ref="AR78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5613</v>
      </c>
      <c r="AS789"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89" s="22" cm="1">
        <f t="array" ref="AT78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5613</v>
      </c>
      <c r="AU789"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89" s="22" cm="1">
        <f t="array" ref="AV78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5613</v>
      </c>
      <c r="AW789" s="39">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89" s="42">
        <f>SUMIFS(Tabelle132[[#This Row],[FTE 01]:[SAL 12]],Tabelle132[[#Headers],[FTE 01]:[SAL 12]],"*" &amp; "SAL" &amp;"*")</f>
        <v>67356</v>
      </c>
    </row>
  </sheetData>
  <sheetProtection formatCells="0" formatColumns="0" formatRows="0" insertColumns="0" insertRows="0" insertHyperlinks="0" deleteRows="0" sort="0" autoFilter="0" pivotTables="0"/>
  <mergeCells count="17">
    <mergeCell ref="AW3:AX3"/>
    <mergeCell ref="AU3:AV3"/>
    <mergeCell ref="AG3:AH3"/>
    <mergeCell ref="AI3:AJ3"/>
    <mergeCell ref="AK3:AL3"/>
    <mergeCell ref="AM3:AN3"/>
    <mergeCell ref="AO3:AP3"/>
    <mergeCell ref="AQ3:AR3"/>
    <mergeCell ref="M1:R1"/>
    <mergeCell ref="Y1:AV1"/>
    <mergeCell ref="V3:X3"/>
    <mergeCell ref="M3:S3"/>
    <mergeCell ref="Y3:Z3"/>
    <mergeCell ref="AA3:AB3"/>
    <mergeCell ref="AC3:AD3"/>
    <mergeCell ref="AE3:AF3"/>
    <mergeCell ref="AS3:AT3"/>
  </mergeCells>
  <phoneticPr fontId="3" type="noConversion"/>
  <conditionalFormatting sqref="Y5:AX789">
    <cfRule type="cellIs" dxfId="1" priority="2" operator="equal">
      <formula>"FZ"</formula>
    </cfRule>
  </conditionalFormatting>
  <conditionalFormatting sqref="U5:U789">
    <cfRule type="cellIs" dxfId="0" priority="1" operator="greaterThan">
      <formula>0</formula>
    </cfRule>
  </conditionalFormatting>
  <dataValidations count="5">
    <dataValidation type="list" allowBlank="1" showInputMessage="1" showErrorMessage="1" sqref="I5:I789">
      <formula1>"NO,YES"</formula1>
    </dataValidation>
    <dataValidation type="list" allowBlank="1" showInputMessage="1" showErrorMessage="1" sqref="C5:C789">
      <formula1>"ONGOING BUDGET,NEW CFY,EXTRAORDINARY CFY"</formula1>
    </dataValidation>
    <dataValidation type="list" allowBlank="1" showInputMessage="1" showErrorMessage="1" sqref="Q5:Q789">
      <formula1>Contract</formula1>
    </dataValidation>
    <dataValidation type="list" allowBlank="1" showInputMessage="1" showErrorMessage="1" sqref="E5:E789">
      <formula1>Residence</formula1>
    </dataValidation>
    <dataValidation type="list" allowBlank="1" showInputMessage="1" showErrorMessage="1" sqref="D5:D789">
      <formula1>CostUnit</formula1>
    </dataValidation>
  </dataValidations>
  <pageMargins left="0.70866141732283472" right="0.70866141732283472" top="0.78740157480314965" bottom="0.78740157480314965" header="0.31496062992125984" footer="0.31496062992125984"/>
  <pageSetup paperSize="8" orientation="landscape" horizontalDpi="1200" verticalDpi="1200" r:id="rId1"/>
  <ignoredErrors>
    <ignoredError sqref="AA2:AV2" formula="1"/>
  </ignoredErrors>
  <drawing r:id="rId2"/>
  <legacyDrawing r:id="rId3"/>
  <controls>
    <mc:AlternateContent xmlns:mc="http://schemas.openxmlformats.org/markup-compatibility/2006">
      <mc:Choice Requires="x14">
        <control shapeId="2071" r:id="rId4" name="CommandButton1">
          <controlPr defaultSize="0" autoLine="0" r:id="rId5">
            <anchor moveWithCells="1">
              <from>
                <xdr:col>0</xdr:col>
                <xdr:colOff>809625</xdr:colOff>
                <xdr:row>12</xdr:row>
                <xdr:rowOff>0</xdr:rowOff>
              </from>
              <to>
                <xdr:col>1</xdr:col>
                <xdr:colOff>0</xdr:colOff>
                <xdr:row>12</xdr:row>
                <xdr:rowOff>171450</xdr:rowOff>
              </to>
            </anchor>
          </controlPr>
        </control>
      </mc:Choice>
      <mc:Fallback>
        <control shapeId="2071" r:id="rId4" name="CommandButton1"/>
      </mc:Fallback>
    </mc:AlternateContent>
    <mc:AlternateContent xmlns:mc="http://schemas.openxmlformats.org/markup-compatibility/2006">
      <mc:Choice Requires="x14">
        <control shapeId="2073" r:id="rId6" name="CommandButton2">
          <controlPr defaultSize="0" autoLine="0" r:id="rId7">
            <anchor moveWithCells="1">
              <from>
                <xdr:col>13</xdr:col>
                <xdr:colOff>2362200</xdr:colOff>
                <xdr:row>12</xdr:row>
                <xdr:rowOff>0</xdr:rowOff>
              </from>
              <to>
                <xdr:col>14</xdr:col>
                <xdr:colOff>0</xdr:colOff>
                <xdr:row>12</xdr:row>
                <xdr:rowOff>171450</xdr:rowOff>
              </to>
            </anchor>
          </controlPr>
        </control>
      </mc:Choice>
      <mc:Fallback>
        <control shapeId="2073" r:id="rId6" name="CommandButton2"/>
      </mc:Fallback>
    </mc:AlternateContent>
    <mc:AlternateContent xmlns:mc="http://schemas.openxmlformats.org/markup-compatibility/2006">
      <mc:Choice Requires="x14">
        <control shapeId="2074" r:id="rId8" name="CommandButton3">
          <controlPr defaultSize="0" autoLine="0" r:id="rId9">
            <anchor moveWithCells="1">
              <from>
                <xdr:col>15</xdr:col>
                <xdr:colOff>923925</xdr:colOff>
                <xdr:row>12</xdr:row>
                <xdr:rowOff>0</xdr:rowOff>
              </from>
              <to>
                <xdr:col>16</xdr:col>
                <xdr:colOff>9525</xdr:colOff>
                <xdr:row>12</xdr:row>
                <xdr:rowOff>171450</xdr:rowOff>
              </to>
            </anchor>
          </controlPr>
        </control>
      </mc:Choice>
      <mc:Fallback>
        <control shapeId="2074" r:id="rId8" name="CommandButton3"/>
      </mc:Fallback>
    </mc:AlternateContent>
  </controls>
  <tableParts count="1">
    <tablePart r:id="rId10"/>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
  <dimension ref="A1:AQ116"/>
  <sheetViews>
    <sheetView showGridLines="0" view="pageBreakPreview" zoomScale="110" zoomScaleNormal="100" zoomScaleSheetLayoutView="110" workbookViewId="0">
      <pane ySplit="1" topLeftCell="A11" activePane="bottomLeft" state="frozen"/>
      <selection pane="bottomLeft" activeCell="D15" sqref="D15"/>
    </sheetView>
  </sheetViews>
  <sheetFormatPr baseColWidth="10" defaultColWidth="11.42578125" defaultRowHeight="15" outlineLevelCol="1" x14ac:dyDescent="0.25"/>
  <cols>
    <col min="1" max="1" width="12.5703125" style="2" bestFit="1" customWidth="1"/>
    <col min="2" max="2" width="12.5703125" style="2" customWidth="1"/>
    <col min="3" max="3" width="24.7109375" style="2" customWidth="1"/>
    <col min="4" max="5" width="17.140625" style="2" customWidth="1"/>
    <col min="6" max="6" width="25.7109375" style="2" customWidth="1"/>
    <col min="7" max="7" width="13.140625" style="2" bestFit="1" customWidth="1"/>
    <col min="8" max="8" width="30.7109375" style="2" customWidth="1"/>
    <col min="9" max="10" width="18.7109375" style="2" customWidth="1"/>
    <col min="11" max="11" width="16.28515625" style="2" bestFit="1" customWidth="1"/>
    <col min="12" max="13" width="12.42578125" style="2" customWidth="1" outlineLevel="1"/>
    <col min="14" max="23" width="11.42578125" style="2" customWidth="1" outlineLevel="1"/>
    <col min="24" max="35" width="11.42578125" style="54" customWidth="1" outlineLevel="1"/>
    <col min="36" max="43" width="11.42578125" style="54"/>
    <col min="44" max="16384" width="11.42578125" style="2"/>
  </cols>
  <sheetData>
    <row r="1" spans="1:43" ht="30" x14ac:dyDescent="0.25">
      <c r="A1" s="8" t="s">
        <v>796</v>
      </c>
      <c r="B1" s="8" t="s">
        <v>797</v>
      </c>
      <c r="C1" s="8" t="s">
        <v>16</v>
      </c>
      <c r="D1" s="8" t="s">
        <v>798</v>
      </c>
      <c r="E1" s="8" t="s">
        <v>799</v>
      </c>
      <c r="F1" s="9" t="s">
        <v>800</v>
      </c>
      <c r="G1" s="8" t="s">
        <v>801</v>
      </c>
      <c r="H1" s="9" t="s">
        <v>21</v>
      </c>
      <c r="I1" s="8" t="s">
        <v>802</v>
      </c>
      <c r="J1" s="34" t="s">
        <v>803</v>
      </c>
      <c r="K1" s="34" t="s">
        <v>804</v>
      </c>
      <c r="L1" s="33" t="s">
        <v>805</v>
      </c>
      <c r="M1" s="33" t="s">
        <v>806</v>
      </c>
      <c r="N1" s="32" t="s">
        <v>807</v>
      </c>
      <c r="O1" s="32" t="s">
        <v>808</v>
      </c>
      <c r="P1" s="32" t="s">
        <v>809</v>
      </c>
      <c r="Q1" s="32" t="s">
        <v>810</v>
      </c>
      <c r="R1" s="32" t="s">
        <v>811</v>
      </c>
      <c r="S1" s="32" t="s">
        <v>812</v>
      </c>
      <c r="T1" s="32" t="s">
        <v>813</v>
      </c>
      <c r="U1" s="32" t="s">
        <v>814</v>
      </c>
      <c r="V1" s="32" t="s">
        <v>815</v>
      </c>
      <c r="W1" s="32" t="s">
        <v>816</v>
      </c>
      <c r="X1" s="49" t="s">
        <v>817</v>
      </c>
      <c r="Y1" s="49" t="s">
        <v>818</v>
      </c>
      <c r="Z1" s="49" t="s">
        <v>819</v>
      </c>
      <c r="AA1" s="49" t="s">
        <v>820</v>
      </c>
      <c r="AB1" s="49" t="s">
        <v>821</v>
      </c>
      <c r="AC1" s="49" t="s">
        <v>822</v>
      </c>
      <c r="AD1" s="49" t="s">
        <v>823</v>
      </c>
      <c r="AE1" s="49" t="s">
        <v>824</v>
      </c>
      <c r="AF1" s="49" t="s">
        <v>825</v>
      </c>
      <c r="AG1" s="49" t="s">
        <v>826</v>
      </c>
      <c r="AH1" s="49" t="s">
        <v>827</v>
      </c>
      <c r="AI1" s="49" t="s">
        <v>828</v>
      </c>
      <c r="AJ1" s="2"/>
      <c r="AK1" s="2"/>
      <c r="AL1" s="2"/>
      <c r="AM1" s="2"/>
      <c r="AN1" s="2"/>
      <c r="AO1" s="2"/>
      <c r="AP1" s="2"/>
      <c r="AQ1" s="2"/>
    </row>
    <row r="2" spans="1:43" ht="18.75" x14ac:dyDescent="0.25">
      <c r="A2" s="94" t="s">
        <v>829</v>
      </c>
      <c r="B2" s="95"/>
      <c r="C2" s="95"/>
      <c r="D2" s="96"/>
      <c r="E2" s="96"/>
      <c r="F2" s="95"/>
      <c r="G2" s="95"/>
      <c r="H2" s="95"/>
      <c r="I2" s="95"/>
      <c r="J2" s="97"/>
      <c r="K2" s="43">
        <f>IF(OR(Tabelle2[[#This Row],[Change 
Value]]="PL",Tabelle2[[#This Row],[Change 
Value]]="SICK",Tabelle2[[#This Row],[Change 
Value]]="PEN"),"FZ",Tabelle2[[#This Row],[Change Type]])</f>
        <v>0</v>
      </c>
      <c r="L2" s="44">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0</v>
      </c>
      <c r="M2" s="44">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0</v>
      </c>
      <c r="N2" s="44">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0</v>
      </c>
      <c r="O2" s="44">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0</v>
      </c>
      <c r="P2" s="44">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0</v>
      </c>
      <c r="Q2" s="44">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0</v>
      </c>
      <c r="R2" s="44">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0</v>
      </c>
      <c r="S2" s="44">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0</v>
      </c>
      <c r="T2" s="44">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0</v>
      </c>
      <c r="U2" s="44">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0</v>
      </c>
      <c r="V2" s="44">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0</v>
      </c>
      <c r="W2" s="44">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0</v>
      </c>
      <c r="X2" s="51">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2" s="51">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2" s="51">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2" s="51">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2" s="51">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2" s="51">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2" s="51">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2" s="51">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2" s="51">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2" s="51">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2" s="51">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2" s="51">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2" s="2"/>
      <c r="AK2" s="2"/>
      <c r="AL2" s="2"/>
      <c r="AM2" s="2"/>
      <c r="AN2" s="2"/>
      <c r="AO2" s="2"/>
      <c r="AP2" s="2"/>
      <c r="AQ2" s="2"/>
    </row>
    <row r="3" spans="1:43" ht="18.75" x14ac:dyDescent="0.25">
      <c r="A3" s="98" t="s">
        <v>308</v>
      </c>
      <c r="B3" s="98">
        <v>2642</v>
      </c>
      <c r="C3" s="98" t="s">
        <v>2038</v>
      </c>
      <c r="D3" s="99">
        <v>44285</v>
      </c>
      <c r="E3" s="99">
        <v>44315</v>
      </c>
      <c r="F3" s="98" t="s">
        <v>830</v>
      </c>
      <c r="G3" s="98" t="s">
        <v>831</v>
      </c>
      <c r="H3" s="98"/>
      <c r="I3" s="100" t="s">
        <v>2132</v>
      </c>
      <c r="J3" s="101" t="s">
        <v>2131</v>
      </c>
      <c r="K3" s="46" t="str">
        <f>IF(OR(Tabelle2[[#This Row],[Change 
Value]]="PL",Tabelle2[[#This Row],[Change 
Value]]="SICK",Tabelle2[[#This Row],[Change 
Value]]="PEN"),"FZ",Tabelle2[[#This Row],[Change Type]])</f>
        <v>FZ</v>
      </c>
      <c r="L3"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3" s="47"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3" s="47"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3" s="47"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3" s="47"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3" s="47"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3" s="47"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3" s="47"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3" s="47"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3" s="47"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3" s="47"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3" s="47"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3"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29</v>
      </c>
      <c r="Y3"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3"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3"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3"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3"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3"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3"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3"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3"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3"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3"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3" s="2"/>
      <c r="AK3" s="2"/>
      <c r="AL3" s="2"/>
      <c r="AM3" s="2"/>
      <c r="AN3" s="2"/>
      <c r="AO3" s="2"/>
      <c r="AP3" s="2"/>
      <c r="AQ3" s="2"/>
    </row>
    <row r="4" spans="1:43" ht="18.75" x14ac:dyDescent="0.25">
      <c r="A4" s="98" t="s">
        <v>775</v>
      </c>
      <c r="B4" s="98">
        <v>2582</v>
      </c>
      <c r="C4" s="98" t="s">
        <v>1978</v>
      </c>
      <c r="D4" s="99">
        <v>44307</v>
      </c>
      <c r="E4" s="99">
        <v>44377</v>
      </c>
      <c r="F4" s="98" t="s">
        <v>832</v>
      </c>
      <c r="G4" s="98">
        <v>20</v>
      </c>
      <c r="H4" s="98"/>
      <c r="I4" s="100" t="s">
        <v>2132</v>
      </c>
      <c r="J4" s="101" t="s">
        <v>2131</v>
      </c>
      <c r="K4" s="46" t="str">
        <f>IF(OR(Tabelle2[[#This Row],[Change 
Value]]="PL",Tabelle2[[#This Row],[Change 
Value]]="SICK",Tabelle2[[#This Row],[Change 
Value]]="PEN"),"FZ",Tabelle2[[#This Row],[Change Type]])</f>
        <v>Arbeitszeit</v>
      </c>
      <c r="L4" s="47">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20</v>
      </c>
      <c r="M4"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20</v>
      </c>
      <c r="N4"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20</v>
      </c>
      <c r="O4" s="47"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4" s="47"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4" s="47"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4" s="47"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4" s="47"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4" s="47"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4" s="47"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4" s="47"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4" s="47"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4"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4"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4"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4"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4"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4"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4"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4"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4"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4"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4"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4"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4" s="2"/>
      <c r="AK4" s="2"/>
      <c r="AL4" s="2"/>
      <c r="AM4" s="2"/>
      <c r="AN4" s="2"/>
      <c r="AO4" s="2"/>
      <c r="AP4" s="2"/>
      <c r="AQ4" s="2"/>
    </row>
    <row r="5" spans="1:43" ht="18.75" x14ac:dyDescent="0.25">
      <c r="A5" s="98" t="s">
        <v>775</v>
      </c>
      <c r="B5" s="98">
        <v>2582</v>
      </c>
      <c r="C5" s="98" t="s">
        <v>1978</v>
      </c>
      <c r="D5" s="99">
        <v>44307</v>
      </c>
      <c r="E5" s="99">
        <v>44377</v>
      </c>
      <c r="F5" s="98" t="s">
        <v>833</v>
      </c>
      <c r="G5" s="98">
        <v>2991.6</v>
      </c>
      <c r="H5" s="98"/>
      <c r="I5" s="100" t="s">
        <v>2132</v>
      </c>
      <c r="J5" s="101" t="s">
        <v>2131</v>
      </c>
      <c r="K5" s="46" t="str">
        <f>IF(OR(Tabelle2[[#This Row],[Change 
Value]]="PL",Tabelle2[[#This Row],[Change 
Value]]="SICK",Tabelle2[[#This Row],[Change 
Value]]="PEN"),"FZ",Tabelle2[[#This Row],[Change Type]])</f>
        <v>Gehaltsänderung</v>
      </c>
      <c r="L5" s="47">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2991.6</v>
      </c>
      <c r="M5"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2991.6</v>
      </c>
      <c r="N5"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2991.6</v>
      </c>
      <c r="O5" s="47"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5" s="47"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5" s="47"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5" s="47"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5" s="47"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5" s="47"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5" s="47"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5" s="47"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5" s="47"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5"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5"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5"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5"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5"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5"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5"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5"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5"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5"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5"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5"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5" s="2"/>
      <c r="AK5" s="2"/>
      <c r="AL5" s="2"/>
      <c r="AM5" s="2"/>
      <c r="AN5" s="2"/>
      <c r="AO5" s="2"/>
      <c r="AP5" s="2"/>
      <c r="AQ5" s="2"/>
    </row>
    <row r="6" spans="1:43" ht="18.75" x14ac:dyDescent="0.25">
      <c r="A6" s="98" t="s">
        <v>405</v>
      </c>
      <c r="B6" s="98">
        <v>2670</v>
      </c>
      <c r="C6" s="98" t="s">
        <v>2066</v>
      </c>
      <c r="D6" s="99">
        <v>44317</v>
      </c>
      <c r="E6" s="99"/>
      <c r="F6" s="98" t="s">
        <v>833</v>
      </c>
      <c r="G6" s="98">
        <v>7834</v>
      </c>
      <c r="H6" s="98"/>
      <c r="I6" s="100" t="s">
        <v>2132</v>
      </c>
      <c r="J6" s="101" t="s">
        <v>2131</v>
      </c>
      <c r="K6" s="46" t="str">
        <f>IF(OR(Tabelle2[[#This Row],[Change 
Value]]="PL",Tabelle2[[#This Row],[Change 
Value]]="SICK",Tabelle2[[#This Row],[Change 
Value]]="PEN"),"FZ",Tabelle2[[#This Row],[Change Type]])</f>
        <v>Gehaltsänderung</v>
      </c>
      <c r="L6"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6"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7834</v>
      </c>
      <c r="N6"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7834</v>
      </c>
      <c r="O6"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7834</v>
      </c>
      <c r="P6"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7834</v>
      </c>
      <c r="Q6"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7834</v>
      </c>
      <c r="R6"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7834</v>
      </c>
      <c r="S6"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7834</v>
      </c>
      <c r="T6"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7834</v>
      </c>
      <c r="U6"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7834</v>
      </c>
      <c r="V6"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7834</v>
      </c>
      <c r="W6"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7834</v>
      </c>
      <c r="X6"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6"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6"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6"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6"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6"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6"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6"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6"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6"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6"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6"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6" s="2"/>
      <c r="AK6" s="2"/>
      <c r="AL6" s="2"/>
      <c r="AM6" s="2"/>
      <c r="AN6" s="2"/>
      <c r="AO6" s="2"/>
      <c r="AP6" s="2"/>
      <c r="AQ6" s="2"/>
    </row>
    <row r="7" spans="1:43" ht="18.75" x14ac:dyDescent="0.25">
      <c r="A7" s="98" t="s">
        <v>602</v>
      </c>
      <c r="B7" s="98">
        <v>2682</v>
      </c>
      <c r="C7" s="98" t="s">
        <v>2078</v>
      </c>
      <c r="D7" s="99">
        <v>44317</v>
      </c>
      <c r="E7" s="99"/>
      <c r="F7" s="98" t="s">
        <v>833</v>
      </c>
      <c r="G7" s="98">
        <v>3100</v>
      </c>
      <c r="H7" s="98"/>
      <c r="I7" s="100" t="s">
        <v>2132</v>
      </c>
      <c r="J7" s="101" t="s">
        <v>2131</v>
      </c>
      <c r="K7" s="46" t="str">
        <f>IF(OR(Tabelle2[[#This Row],[Change 
Value]]="PL",Tabelle2[[#This Row],[Change 
Value]]="SICK",Tabelle2[[#This Row],[Change 
Value]]="PEN"),"FZ",Tabelle2[[#This Row],[Change Type]])</f>
        <v>Gehaltsänderung</v>
      </c>
      <c r="L7"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7"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3100</v>
      </c>
      <c r="N7"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3100</v>
      </c>
      <c r="O7"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3100</v>
      </c>
      <c r="P7"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3100</v>
      </c>
      <c r="Q7"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3100</v>
      </c>
      <c r="R7"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3100</v>
      </c>
      <c r="S7"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3100</v>
      </c>
      <c r="T7"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3100</v>
      </c>
      <c r="U7"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3100</v>
      </c>
      <c r="V7"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3100</v>
      </c>
      <c r="W7"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3100</v>
      </c>
      <c r="X7"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7"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7"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7"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7"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7"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7"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7"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7"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7"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7"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7"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7" s="2"/>
      <c r="AK7" s="2"/>
      <c r="AL7" s="2"/>
      <c r="AM7" s="2"/>
      <c r="AN7" s="2"/>
      <c r="AO7" s="2"/>
      <c r="AP7" s="2"/>
      <c r="AQ7" s="2"/>
    </row>
    <row r="8" spans="1:43" ht="18.75" x14ac:dyDescent="0.25">
      <c r="A8" s="98" t="s">
        <v>650</v>
      </c>
      <c r="B8" s="98">
        <v>2122</v>
      </c>
      <c r="C8" s="98" t="s">
        <v>1518</v>
      </c>
      <c r="D8" s="99">
        <v>44255</v>
      </c>
      <c r="E8" s="99">
        <v>44374</v>
      </c>
      <c r="F8" s="98" t="s">
        <v>832</v>
      </c>
      <c r="G8" s="98">
        <v>30</v>
      </c>
      <c r="H8" s="98"/>
      <c r="I8" s="100" t="s">
        <v>2132</v>
      </c>
      <c r="J8" s="101" t="s">
        <v>2131</v>
      </c>
      <c r="K8" s="46" t="str">
        <f>IF(OR(Tabelle2[[#This Row],[Change 
Value]]="PL",Tabelle2[[#This Row],[Change 
Value]]="SICK",Tabelle2[[#This Row],[Change 
Value]]="PEN"),"FZ",Tabelle2[[#This Row],[Change Type]])</f>
        <v>Arbeitszeit</v>
      </c>
      <c r="L8" s="47">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30</v>
      </c>
      <c r="M8"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30</v>
      </c>
      <c r="N8" s="47"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8" s="47"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8" s="47"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8" s="47"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8" s="47"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8" s="47"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8" s="47"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8" s="47"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8" s="47"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8" s="47"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8"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8"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8"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8"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8"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8"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8"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8"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8"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8"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8"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8"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8" s="2"/>
      <c r="AK8" s="2"/>
      <c r="AL8" s="2"/>
      <c r="AM8" s="2"/>
      <c r="AN8" s="2"/>
      <c r="AO8" s="2"/>
      <c r="AP8" s="2"/>
      <c r="AQ8" s="2"/>
    </row>
    <row r="9" spans="1:43" ht="18.75" x14ac:dyDescent="0.25">
      <c r="A9" s="98" t="s">
        <v>650</v>
      </c>
      <c r="B9" s="98">
        <v>2122</v>
      </c>
      <c r="C9" s="98" t="s">
        <v>1518</v>
      </c>
      <c r="D9" s="99">
        <v>44255</v>
      </c>
      <c r="E9" s="99">
        <v>44374</v>
      </c>
      <c r="F9" s="98" t="s">
        <v>833</v>
      </c>
      <c r="G9" s="98">
        <v>2663.7</v>
      </c>
      <c r="H9" s="98"/>
      <c r="I9" s="100" t="s">
        <v>2132</v>
      </c>
      <c r="J9" s="101" t="s">
        <v>2131</v>
      </c>
      <c r="K9" s="46" t="str">
        <f>IF(OR(Tabelle2[[#This Row],[Change 
Value]]="PL",Tabelle2[[#This Row],[Change 
Value]]="SICK",Tabelle2[[#This Row],[Change 
Value]]="PEN"),"FZ",Tabelle2[[#This Row],[Change Type]])</f>
        <v>Gehaltsänderung</v>
      </c>
      <c r="L9" s="47">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2663.7</v>
      </c>
      <c r="M9"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2663.7</v>
      </c>
      <c r="N9" s="47"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9" s="47"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9" s="47"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9" s="47"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9" s="47"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9" s="47"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9" s="47"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9" s="47"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9" s="47"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9" s="47"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9"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9"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9"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9"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9"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9"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9"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9"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9"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9"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9"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9"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9" s="2"/>
      <c r="AK9" s="2"/>
      <c r="AL9" s="2"/>
      <c r="AM9" s="2"/>
      <c r="AN9" s="2"/>
      <c r="AO9" s="2"/>
      <c r="AP9" s="2"/>
      <c r="AQ9" s="2"/>
    </row>
    <row r="10" spans="1:43" ht="18.75" x14ac:dyDescent="0.25">
      <c r="A10" s="98" t="s">
        <v>222</v>
      </c>
      <c r="B10" s="98">
        <v>2253</v>
      </c>
      <c r="C10" s="98" t="s">
        <v>1649</v>
      </c>
      <c r="D10" s="99">
        <v>44317</v>
      </c>
      <c r="E10" s="99">
        <v>45046</v>
      </c>
      <c r="F10" s="98" t="s">
        <v>832</v>
      </c>
      <c r="G10" s="98">
        <v>32</v>
      </c>
      <c r="H10" s="98"/>
      <c r="I10" s="100" t="s">
        <v>2132</v>
      </c>
      <c r="J10" s="101" t="s">
        <v>2131</v>
      </c>
      <c r="K10" s="46" t="str">
        <f>IF(OR(Tabelle2[[#This Row],[Change 
Value]]="PL",Tabelle2[[#This Row],[Change 
Value]]="SICK",Tabelle2[[#This Row],[Change 
Value]]="PEN"),"FZ",Tabelle2[[#This Row],[Change Type]])</f>
        <v>Arbeitszeit</v>
      </c>
      <c r="L10"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0"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32</v>
      </c>
      <c r="N10"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32</v>
      </c>
      <c r="O10"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32</v>
      </c>
      <c r="P10"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32</v>
      </c>
      <c r="Q10"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32</v>
      </c>
      <c r="R10"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32</v>
      </c>
      <c r="S10"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32</v>
      </c>
      <c r="T10"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32</v>
      </c>
      <c r="U10"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32</v>
      </c>
      <c r="V10"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32</v>
      </c>
      <c r="W10"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32</v>
      </c>
      <c r="X10"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0"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0"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0"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0"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0"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0"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0"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0"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0"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0"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0"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0" s="2"/>
      <c r="AK10" s="2"/>
      <c r="AL10" s="2"/>
      <c r="AM10" s="2"/>
      <c r="AN10" s="2"/>
      <c r="AO10" s="2"/>
      <c r="AP10" s="2"/>
      <c r="AQ10" s="2"/>
    </row>
    <row r="11" spans="1:43" ht="18.75" x14ac:dyDescent="0.25">
      <c r="A11" s="98" t="s">
        <v>222</v>
      </c>
      <c r="B11" s="98">
        <v>2253</v>
      </c>
      <c r="C11" s="98" t="s">
        <v>1649</v>
      </c>
      <c r="D11" s="99">
        <v>44317</v>
      </c>
      <c r="E11" s="99">
        <v>45046</v>
      </c>
      <c r="F11" s="98" t="s">
        <v>833</v>
      </c>
      <c r="G11" s="98">
        <v>3324.66</v>
      </c>
      <c r="H11" s="98"/>
      <c r="I11" s="100" t="s">
        <v>2132</v>
      </c>
      <c r="J11" s="101" t="s">
        <v>2131</v>
      </c>
      <c r="K11" s="46" t="str">
        <f>IF(OR(Tabelle2[[#This Row],[Change 
Value]]="PL",Tabelle2[[#This Row],[Change 
Value]]="SICK",Tabelle2[[#This Row],[Change 
Value]]="PEN"),"FZ",Tabelle2[[#This Row],[Change Type]])</f>
        <v>Gehaltsänderung</v>
      </c>
      <c r="L11"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1"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3324.66</v>
      </c>
      <c r="N11"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3324.66</v>
      </c>
      <c r="O11"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3324.66</v>
      </c>
      <c r="P11"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3324.66</v>
      </c>
      <c r="Q11"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3324.66</v>
      </c>
      <c r="R11"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3324.66</v>
      </c>
      <c r="S11"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3324.66</v>
      </c>
      <c r="T11"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3324.66</v>
      </c>
      <c r="U11"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3324.66</v>
      </c>
      <c r="V11"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3324.66</v>
      </c>
      <c r="W11"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3324.66</v>
      </c>
      <c r="X11"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1"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1"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1"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1"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1"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1"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1"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1"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1"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1"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1"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1" s="2"/>
      <c r="AK11" s="2"/>
      <c r="AL11" s="2"/>
      <c r="AM11" s="2"/>
      <c r="AN11" s="2"/>
      <c r="AO11" s="2"/>
      <c r="AP11" s="2"/>
      <c r="AQ11" s="2"/>
    </row>
    <row r="12" spans="1:43" ht="18.75" x14ac:dyDescent="0.25">
      <c r="A12" s="98" t="s">
        <v>219</v>
      </c>
      <c r="B12" s="98">
        <v>2420</v>
      </c>
      <c r="C12" s="98" t="s">
        <v>1816</v>
      </c>
      <c r="D12" s="99">
        <v>44317</v>
      </c>
      <c r="E12" s="99">
        <v>45046</v>
      </c>
      <c r="F12" s="98" t="s">
        <v>832</v>
      </c>
      <c r="G12" s="98">
        <v>32</v>
      </c>
      <c r="H12" s="98"/>
      <c r="I12" s="100" t="s">
        <v>2132</v>
      </c>
      <c r="J12" s="101" t="s">
        <v>2131</v>
      </c>
      <c r="K12" s="46" t="str">
        <f>IF(OR(Tabelle2[[#This Row],[Change 
Value]]="PL",Tabelle2[[#This Row],[Change 
Value]]="SICK",Tabelle2[[#This Row],[Change 
Value]]="PEN"),"FZ",Tabelle2[[#This Row],[Change Type]])</f>
        <v>Arbeitszeit</v>
      </c>
      <c r="L12"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2"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32</v>
      </c>
      <c r="N12"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32</v>
      </c>
      <c r="O12"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32</v>
      </c>
      <c r="P12"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32</v>
      </c>
      <c r="Q12"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32</v>
      </c>
      <c r="R12"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32</v>
      </c>
      <c r="S12"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32</v>
      </c>
      <c r="T12"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32</v>
      </c>
      <c r="U12"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32</v>
      </c>
      <c r="V12"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32</v>
      </c>
      <c r="W12"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32</v>
      </c>
      <c r="X12"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2"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2"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2"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2"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2"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2"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2"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2"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2"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2"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2"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2" s="2"/>
      <c r="AK12" s="2"/>
      <c r="AL12" s="2"/>
      <c r="AM12" s="2"/>
      <c r="AN12" s="2"/>
      <c r="AO12" s="2"/>
      <c r="AP12" s="2"/>
      <c r="AQ12" s="2"/>
    </row>
    <row r="13" spans="1:43" ht="18.75" x14ac:dyDescent="0.25">
      <c r="A13" s="98" t="s">
        <v>219</v>
      </c>
      <c r="B13" s="98">
        <v>2420</v>
      </c>
      <c r="C13" s="98" t="s">
        <v>1816</v>
      </c>
      <c r="D13" s="99">
        <v>44317</v>
      </c>
      <c r="E13" s="99">
        <v>45046</v>
      </c>
      <c r="F13" s="98" t="s">
        <v>833</v>
      </c>
      <c r="G13" s="98">
        <v>3414.73</v>
      </c>
      <c r="H13" s="98"/>
      <c r="I13" s="100" t="s">
        <v>2132</v>
      </c>
      <c r="J13" s="101" t="s">
        <v>2131</v>
      </c>
      <c r="K13" s="46" t="str">
        <f>IF(OR(Tabelle2[[#This Row],[Change 
Value]]="PL",Tabelle2[[#This Row],[Change 
Value]]="SICK",Tabelle2[[#This Row],[Change 
Value]]="PEN"),"FZ",Tabelle2[[#This Row],[Change Type]])</f>
        <v>Gehaltsänderung</v>
      </c>
      <c r="L13"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3"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3414.73</v>
      </c>
      <c r="N13"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3414.73</v>
      </c>
      <c r="O13"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3414.73</v>
      </c>
      <c r="P13"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3414.73</v>
      </c>
      <c r="Q13"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3414.73</v>
      </c>
      <c r="R13"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3414.73</v>
      </c>
      <c r="S13"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3414.73</v>
      </c>
      <c r="T13"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3414.73</v>
      </c>
      <c r="U13"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3414.73</v>
      </c>
      <c r="V13"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3414.73</v>
      </c>
      <c r="W13"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3414.73</v>
      </c>
      <c r="X13"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3"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3"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3"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3"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3"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3"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3"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3"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3"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3"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3"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3" s="2"/>
      <c r="AK13" s="2"/>
      <c r="AL13" s="2"/>
      <c r="AM13" s="2"/>
      <c r="AN13" s="2"/>
      <c r="AO13" s="2"/>
      <c r="AP13" s="2"/>
      <c r="AQ13" s="2"/>
    </row>
    <row r="14" spans="1:43" ht="18.75" x14ac:dyDescent="0.25">
      <c r="A14" s="98" t="s">
        <v>264</v>
      </c>
      <c r="B14" s="98">
        <v>2220</v>
      </c>
      <c r="C14" s="98" t="s">
        <v>1616</v>
      </c>
      <c r="D14" s="99">
        <v>44317</v>
      </c>
      <c r="E14" s="99"/>
      <c r="F14" s="98" t="s">
        <v>832</v>
      </c>
      <c r="G14" s="98">
        <v>24</v>
      </c>
      <c r="H14" s="98"/>
      <c r="I14" s="100" t="s">
        <v>2132</v>
      </c>
      <c r="J14" s="101" t="s">
        <v>2131</v>
      </c>
      <c r="K14" s="46" t="str">
        <f>IF(OR(Tabelle2[[#This Row],[Change 
Value]]="PL",Tabelle2[[#This Row],[Change 
Value]]="SICK",Tabelle2[[#This Row],[Change 
Value]]="PEN"),"FZ",Tabelle2[[#This Row],[Change Type]])</f>
        <v>Arbeitszeit</v>
      </c>
      <c r="L14"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4"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24</v>
      </c>
      <c r="N14"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24</v>
      </c>
      <c r="O14"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24</v>
      </c>
      <c r="P14"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24</v>
      </c>
      <c r="Q14"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24</v>
      </c>
      <c r="R14"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24</v>
      </c>
      <c r="S14"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24</v>
      </c>
      <c r="T14"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24</v>
      </c>
      <c r="U14"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24</v>
      </c>
      <c r="V14"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24</v>
      </c>
      <c r="W14"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24</v>
      </c>
      <c r="X14"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4"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4"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4"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4"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4"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4"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4"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4"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4"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4"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4"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4" s="2"/>
      <c r="AK14" s="2"/>
      <c r="AL14" s="2"/>
      <c r="AM14" s="2"/>
      <c r="AN14" s="2"/>
      <c r="AO14" s="2"/>
      <c r="AP14" s="2"/>
      <c r="AQ14" s="2"/>
    </row>
    <row r="15" spans="1:43" ht="18.75" x14ac:dyDescent="0.25">
      <c r="A15" s="98" t="s">
        <v>264</v>
      </c>
      <c r="B15" s="98">
        <v>2220</v>
      </c>
      <c r="C15" s="98" t="s">
        <v>1616</v>
      </c>
      <c r="D15" s="99">
        <v>44317</v>
      </c>
      <c r="E15" s="99"/>
      <c r="F15" s="98" t="s">
        <v>833</v>
      </c>
      <c r="G15" s="98">
        <v>2200.11</v>
      </c>
      <c r="H15" s="98"/>
      <c r="I15" s="100" t="s">
        <v>2132</v>
      </c>
      <c r="J15" s="101" t="s">
        <v>2131</v>
      </c>
      <c r="K15" s="46" t="str">
        <f>IF(OR(Tabelle2[[#This Row],[Change 
Value]]="PL",Tabelle2[[#This Row],[Change 
Value]]="SICK",Tabelle2[[#This Row],[Change 
Value]]="PEN"),"FZ",Tabelle2[[#This Row],[Change Type]])</f>
        <v>Gehaltsänderung</v>
      </c>
      <c r="L15"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5"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2200.11</v>
      </c>
      <c r="N15"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2200.11</v>
      </c>
      <c r="O15"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2200.11</v>
      </c>
      <c r="P15"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2200.11</v>
      </c>
      <c r="Q15"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2200.11</v>
      </c>
      <c r="R15"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2200.11</v>
      </c>
      <c r="S15"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2200.11</v>
      </c>
      <c r="T15"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2200.11</v>
      </c>
      <c r="U15"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2200.11</v>
      </c>
      <c r="V15"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2200.11</v>
      </c>
      <c r="W15"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2200.11</v>
      </c>
      <c r="X15"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5"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5"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5"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5"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5"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5"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5"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5"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5"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5"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5"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5" s="2"/>
      <c r="AK15" s="2"/>
      <c r="AL15" s="2"/>
      <c r="AM15" s="2"/>
      <c r="AN15" s="2"/>
      <c r="AO15" s="2"/>
      <c r="AP15" s="2"/>
      <c r="AQ15" s="2"/>
    </row>
    <row r="16" spans="1:43" ht="18.75" x14ac:dyDescent="0.25">
      <c r="A16" s="98" t="s">
        <v>768</v>
      </c>
      <c r="B16" s="98">
        <v>2535</v>
      </c>
      <c r="C16" s="98" t="s">
        <v>1931</v>
      </c>
      <c r="D16" s="99">
        <v>44317</v>
      </c>
      <c r="E16" s="99"/>
      <c r="F16" s="98" t="s">
        <v>833</v>
      </c>
      <c r="G16" s="98">
        <v>4891.67</v>
      </c>
      <c r="H16" s="98"/>
      <c r="I16" s="100" t="s">
        <v>2132</v>
      </c>
      <c r="J16" s="101" t="s">
        <v>2131</v>
      </c>
      <c r="K16" s="46" t="str">
        <f>IF(OR(Tabelle2[[#This Row],[Change 
Value]]="PL",Tabelle2[[#This Row],[Change 
Value]]="SICK",Tabelle2[[#This Row],[Change 
Value]]="PEN"),"FZ",Tabelle2[[#This Row],[Change Type]])</f>
        <v>Gehaltsänderung</v>
      </c>
      <c r="L16"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6"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4891.67</v>
      </c>
      <c r="N16"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4891.67</v>
      </c>
      <c r="O16"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4891.67</v>
      </c>
      <c r="P16"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4891.67</v>
      </c>
      <c r="Q16"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4891.67</v>
      </c>
      <c r="R16"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4891.67</v>
      </c>
      <c r="S16"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4891.67</v>
      </c>
      <c r="T16"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4891.67</v>
      </c>
      <c r="U16"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4891.67</v>
      </c>
      <c r="V16"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4891.67</v>
      </c>
      <c r="W16"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4891.67</v>
      </c>
      <c r="X16"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6"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6"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6"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6"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6"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6"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6"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6"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6"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6"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6"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6" s="2"/>
      <c r="AK16" s="2"/>
      <c r="AL16" s="2"/>
      <c r="AM16" s="2"/>
      <c r="AN16" s="2"/>
      <c r="AO16" s="2"/>
      <c r="AP16" s="2"/>
      <c r="AQ16" s="2"/>
    </row>
    <row r="17" spans="1:43" ht="18.75" x14ac:dyDescent="0.25">
      <c r="A17" s="98" t="s">
        <v>786</v>
      </c>
      <c r="B17" s="98">
        <v>2100</v>
      </c>
      <c r="C17" s="98" t="s">
        <v>1496</v>
      </c>
      <c r="D17" s="99">
        <v>44348</v>
      </c>
      <c r="E17" s="99"/>
      <c r="F17" s="98" t="s">
        <v>833</v>
      </c>
      <c r="G17" s="98">
        <v>4602</v>
      </c>
      <c r="H17" s="98"/>
      <c r="I17" s="100" t="s">
        <v>2132</v>
      </c>
      <c r="J17" s="101" t="s">
        <v>2131</v>
      </c>
      <c r="K17" s="46" t="str">
        <f>IF(OR(Tabelle2[[#This Row],[Change 
Value]]="PL",Tabelle2[[#This Row],[Change 
Value]]="SICK",Tabelle2[[#This Row],[Change 
Value]]="PEN"),"FZ",Tabelle2[[#This Row],[Change Type]])</f>
        <v>Gehaltsänderung</v>
      </c>
      <c r="L17"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7" s="47"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7"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4602</v>
      </c>
      <c r="O17"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4602</v>
      </c>
      <c r="P17"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4602</v>
      </c>
      <c r="Q17"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4602</v>
      </c>
      <c r="R17"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4602</v>
      </c>
      <c r="S17"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4602</v>
      </c>
      <c r="T17"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4602</v>
      </c>
      <c r="U17"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4602</v>
      </c>
      <c r="V17"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4602</v>
      </c>
      <c r="W17"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4602</v>
      </c>
      <c r="X17"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7"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7"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7"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7"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7"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7"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7"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7"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7"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7"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7"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7" s="2"/>
      <c r="AK17" s="2"/>
      <c r="AL17" s="2"/>
      <c r="AM17" s="2"/>
      <c r="AN17" s="2"/>
      <c r="AO17" s="2"/>
      <c r="AP17" s="2"/>
      <c r="AQ17" s="2"/>
    </row>
    <row r="18" spans="1:43" ht="18.75" x14ac:dyDescent="0.25">
      <c r="A18" s="98" t="s">
        <v>726</v>
      </c>
      <c r="B18" s="98">
        <v>2069</v>
      </c>
      <c r="C18" s="98" t="s">
        <v>1465</v>
      </c>
      <c r="D18" s="99">
        <v>44348</v>
      </c>
      <c r="E18" s="99"/>
      <c r="F18" s="98" t="s">
        <v>833</v>
      </c>
      <c r="G18" s="98">
        <v>5100</v>
      </c>
      <c r="H18" s="98"/>
      <c r="I18" s="100" t="s">
        <v>2132</v>
      </c>
      <c r="J18" s="101" t="s">
        <v>2131</v>
      </c>
      <c r="K18" s="46" t="str">
        <f>IF(OR(Tabelle2[[#This Row],[Change 
Value]]="PL",Tabelle2[[#This Row],[Change 
Value]]="SICK",Tabelle2[[#This Row],[Change 
Value]]="PEN"),"FZ",Tabelle2[[#This Row],[Change Type]])</f>
        <v>Gehaltsänderung</v>
      </c>
      <c r="L18"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8" s="47"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8"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5100</v>
      </c>
      <c r="O18"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5100</v>
      </c>
      <c r="P18"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5100</v>
      </c>
      <c r="Q18"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5100</v>
      </c>
      <c r="R18"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5100</v>
      </c>
      <c r="S18"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5100</v>
      </c>
      <c r="T18"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5100</v>
      </c>
      <c r="U18"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5100</v>
      </c>
      <c r="V18"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5100</v>
      </c>
      <c r="W18"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5100</v>
      </c>
      <c r="X18"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8"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8"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8"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8"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8"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8"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8"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8"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8"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8"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8"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8" s="2"/>
      <c r="AK18" s="2"/>
      <c r="AL18" s="2"/>
      <c r="AM18" s="2"/>
      <c r="AN18" s="2"/>
      <c r="AO18" s="2"/>
      <c r="AP18" s="2"/>
      <c r="AQ18" s="2"/>
    </row>
    <row r="19" spans="1:43" ht="18.75" x14ac:dyDescent="0.25">
      <c r="A19" s="98" t="s">
        <v>728</v>
      </c>
      <c r="B19" s="98">
        <v>2301</v>
      </c>
      <c r="C19" s="98" t="s">
        <v>1697</v>
      </c>
      <c r="D19" s="99">
        <v>44348</v>
      </c>
      <c r="E19" s="99"/>
      <c r="F19" s="98" t="s">
        <v>833</v>
      </c>
      <c r="G19" s="98">
        <v>3700</v>
      </c>
      <c r="H19" s="98"/>
      <c r="I19" s="100" t="s">
        <v>2132</v>
      </c>
      <c r="J19" s="101" t="s">
        <v>2131</v>
      </c>
      <c r="K19" s="46" t="str">
        <f>IF(OR(Tabelle2[[#This Row],[Change 
Value]]="PL",Tabelle2[[#This Row],[Change 
Value]]="SICK",Tabelle2[[#This Row],[Change 
Value]]="PEN"),"FZ",Tabelle2[[#This Row],[Change Type]])</f>
        <v>Gehaltsänderung</v>
      </c>
      <c r="L19"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9" s="47"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9"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3700</v>
      </c>
      <c r="O19"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3700</v>
      </c>
      <c r="P19"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3700</v>
      </c>
      <c r="Q19"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3700</v>
      </c>
      <c r="R19"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3700</v>
      </c>
      <c r="S19"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3700</v>
      </c>
      <c r="T19"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3700</v>
      </c>
      <c r="U19"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3700</v>
      </c>
      <c r="V19"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3700</v>
      </c>
      <c r="W19"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3700</v>
      </c>
      <c r="X19"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9"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9"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9"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9"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9"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9"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9"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9"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9"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9"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9"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9" s="2"/>
      <c r="AK19" s="2"/>
      <c r="AL19" s="2"/>
      <c r="AM19" s="2"/>
      <c r="AN19" s="2"/>
      <c r="AO19" s="2"/>
      <c r="AP19" s="2"/>
      <c r="AQ19" s="2"/>
    </row>
    <row r="20" spans="1:43" ht="18.75" x14ac:dyDescent="0.25">
      <c r="A20" s="98" t="s">
        <v>268</v>
      </c>
      <c r="B20" s="98">
        <v>2222</v>
      </c>
      <c r="C20" s="98" t="s">
        <v>1618</v>
      </c>
      <c r="D20" s="99">
        <v>44348</v>
      </c>
      <c r="E20" s="99"/>
      <c r="F20" s="98" t="s">
        <v>833</v>
      </c>
      <c r="G20" s="98">
        <v>8500</v>
      </c>
      <c r="H20" s="98"/>
      <c r="I20" s="100" t="s">
        <v>2132</v>
      </c>
      <c r="J20" s="101" t="s">
        <v>2131</v>
      </c>
      <c r="K20" s="46" t="str">
        <f>IF(OR(Tabelle2[[#This Row],[Change 
Value]]="PL",Tabelle2[[#This Row],[Change 
Value]]="SICK",Tabelle2[[#This Row],[Change 
Value]]="PEN"),"FZ",Tabelle2[[#This Row],[Change Type]])</f>
        <v>Gehaltsänderung</v>
      </c>
      <c r="L20"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20" s="47"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20"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8500</v>
      </c>
      <c r="O20"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8500</v>
      </c>
      <c r="P20"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8500</v>
      </c>
      <c r="Q20"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8500</v>
      </c>
      <c r="R20"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8500</v>
      </c>
      <c r="S20"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8500</v>
      </c>
      <c r="T20"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8500</v>
      </c>
      <c r="U20"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8500</v>
      </c>
      <c r="V20"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8500</v>
      </c>
      <c r="W20"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8500</v>
      </c>
      <c r="X20"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20"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20"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20"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20"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20"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20"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20"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20"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20"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20"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20"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20" s="2"/>
      <c r="AK20" s="2"/>
      <c r="AL20" s="2"/>
      <c r="AM20" s="2"/>
      <c r="AN20" s="2"/>
      <c r="AO20" s="2"/>
      <c r="AP20" s="2"/>
      <c r="AQ20" s="2"/>
    </row>
    <row r="21" spans="1:43" ht="18.75" x14ac:dyDescent="0.25">
      <c r="A21" s="98" t="s">
        <v>273</v>
      </c>
      <c r="B21" s="98">
        <v>2475</v>
      </c>
      <c r="C21" s="98" t="s">
        <v>1871</v>
      </c>
      <c r="D21" s="99">
        <v>44348</v>
      </c>
      <c r="E21" s="99"/>
      <c r="F21" s="98" t="s">
        <v>833</v>
      </c>
      <c r="G21" s="98">
        <v>5000</v>
      </c>
      <c r="H21" s="98"/>
      <c r="I21" s="100" t="s">
        <v>2132</v>
      </c>
      <c r="J21" s="101" t="s">
        <v>2131</v>
      </c>
      <c r="K21" s="46" t="str">
        <f>IF(OR(Tabelle2[[#This Row],[Change 
Value]]="PL",Tabelle2[[#This Row],[Change 
Value]]="SICK",Tabelle2[[#This Row],[Change 
Value]]="PEN"),"FZ",Tabelle2[[#This Row],[Change Type]])</f>
        <v>Gehaltsänderung</v>
      </c>
      <c r="L21"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21" s="47"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21"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5000</v>
      </c>
      <c r="O21"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5000</v>
      </c>
      <c r="P21"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5000</v>
      </c>
      <c r="Q21"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5000</v>
      </c>
      <c r="R21"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5000</v>
      </c>
      <c r="S21"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5000</v>
      </c>
      <c r="T21"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5000</v>
      </c>
      <c r="U21"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5000</v>
      </c>
      <c r="V21"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5000</v>
      </c>
      <c r="W21"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5000</v>
      </c>
      <c r="X21"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21"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21"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21"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21"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21"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21"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21"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21"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21"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21"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21"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21" s="2"/>
      <c r="AK21" s="2"/>
      <c r="AL21" s="2"/>
      <c r="AM21" s="2"/>
      <c r="AN21" s="2"/>
      <c r="AO21" s="2"/>
      <c r="AP21" s="2"/>
      <c r="AQ21" s="2"/>
    </row>
    <row r="22" spans="1:43" ht="18.75" x14ac:dyDescent="0.25">
      <c r="A22" s="98" t="s">
        <v>418</v>
      </c>
      <c r="B22" s="98">
        <v>2585</v>
      </c>
      <c r="C22" s="98" t="s">
        <v>1981</v>
      </c>
      <c r="D22" s="99">
        <v>44348</v>
      </c>
      <c r="E22" s="99"/>
      <c r="F22" s="98" t="s">
        <v>832</v>
      </c>
      <c r="G22" s="98">
        <v>15</v>
      </c>
      <c r="H22" s="98"/>
      <c r="I22" s="100" t="s">
        <v>2132</v>
      </c>
      <c r="J22" s="101" t="s">
        <v>2131</v>
      </c>
      <c r="K22" s="46" t="str">
        <f>IF(OR(Tabelle2[[#This Row],[Change 
Value]]="PL",Tabelle2[[#This Row],[Change 
Value]]="SICK",Tabelle2[[#This Row],[Change 
Value]]="PEN"),"FZ",Tabelle2[[#This Row],[Change Type]])</f>
        <v>Arbeitszeit</v>
      </c>
      <c r="L22"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22" s="47"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22"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15</v>
      </c>
      <c r="O22"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15</v>
      </c>
      <c r="P22"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15</v>
      </c>
      <c r="Q22"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15</v>
      </c>
      <c r="R22"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15</v>
      </c>
      <c r="S22"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15</v>
      </c>
      <c r="T22"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15</v>
      </c>
      <c r="U22"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15</v>
      </c>
      <c r="V22"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15</v>
      </c>
      <c r="W22"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15</v>
      </c>
      <c r="X22"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22"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22"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22"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22"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22"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22"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22"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22"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22"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22"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22"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22" s="2"/>
      <c r="AK22" s="2"/>
      <c r="AL22" s="2"/>
      <c r="AM22" s="2"/>
      <c r="AN22" s="2"/>
      <c r="AO22" s="2"/>
      <c r="AP22" s="2"/>
      <c r="AQ22" s="2"/>
    </row>
    <row r="23" spans="1:43" ht="18.75" x14ac:dyDescent="0.25">
      <c r="A23" s="98" t="s">
        <v>418</v>
      </c>
      <c r="B23" s="98">
        <v>2585</v>
      </c>
      <c r="C23" s="98" t="s">
        <v>1981</v>
      </c>
      <c r="D23" s="99">
        <v>44348</v>
      </c>
      <c r="E23" s="99"/>
      <c r="F23" s="98" t="s">
        <v>833</v>
      </c>
      <c r="G23" s="98">
        <v>1050</v>
      </c>
      <c r="H23" s="98"/>
      <c r="I23" s="100" t="s">
        <v>2132</v>
      </c>
      <c r="J23" s="101" t="s">
        <v>2131</v>
      </c>
      <c r="K23" s="46" t="str">
        <f>IF(OR(Tabelle2[[#This Row],[Change 
Value]]="PL",Tabelle2[[#This Row],[Change 
Value]]="SICK",Tabelle2[[#This Row],[Change 
Value]]="PEN"),"FZ",Tabelle2[[#This Row],[Change Type]])</f>
        <v>Gehaltsänderung</v>
      </c>
      <c r="L23"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23" s="47"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23"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1050</v>
      </c>
      <c r="O23"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1050</v>
      </c>
      <c r="P23"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1050</v>
      </c>
      <c r="Q23"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1050</v>
      </c>
      <c r="R23"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1050</v>
      </c>
      <c r="S23"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1050</v>
      </c>
      <c r="T23"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1050</v>
      </c>
      <c r="U23"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1050</v>
      </c>
      <c r="V23"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1050</v>
      </c>
      <c r="W23"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1050</v>
      </c>
      <c r="X23"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23"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23"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23"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23"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23"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23"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23"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23"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23"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23"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23"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23" s="2"/>
      <c r="AK23" s="2"/>
      <c r="AL23" s="2"/>
      <c r="AM23" s="2"/>
      <c r="AN23" s="2"/>
      <c r="AO23" s="2"/>
      <c r="AP23" s="2"/>
      <c r="AQ23" s="2"/>
    </row>
    <row r="24" spans="1:43" ht="18.75" x14ac:dyDescent="0.25">
      <c r="A24" s="98" t="s">
        <v>782</v>
      </c>
      <c r="B24" s="98">
        <v>2492</v>
      </c>
      <c r="C24" s="98" t="s">
        <v>1888</v>
      </c>
      <c r="D24" s="99">
        <v>44348</v>
      </c>
      <c r="E24" s="99"/>
      <c r="F24" s="98" t="s">
        <v>833</v>
      </c>
      <c r="G24" s="98">
        <v>3460</v>
      </c>
      <c r="H24" s="98"/>
      <c r="I24" s="100" t="s">
        <v>2132</v>
      </c>
      <c r="J24" s="101" t="s">
        <v>2131</v>
      </c>
      <c r="K24" s="46" t="str">
        <f>IF(OR(Tabelle2[[#This Row],[Change 
Value]]="PL",Tabelle2[[#This Row],[Change 
Value]]="SICK",Tabelle2[[#This Row],[Change 
Value]]="PEN"),"FZ",Tabelle2[[#This Row],[Change Type]])</f>
        <v>Gehaltsänderung</v>
      </c>
      <c r="L24"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24" s="47"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24"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3460</v>
      </c>
      <c r="O24"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3460</v>
      </c>
      <c r="P24"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3460</v>
      </c>
      <c r="Q24"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3460</v>
      </c>
      <c r="R24"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3460</v>
      </c>
      <c r="S24"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3460</v>
      </c>
      <c r="T24"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3460</v>
      </c>
      <c r="U24"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3460</v>
      </c>
      <c r="V24"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3460</v>
      </c>
      <c r="W24"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3460</v>
      </c>
      <c r="X24"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24"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24"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24"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24"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24"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24"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24"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24"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24"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24"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24"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24" s="2"/>
      <c r="AK24" s="2"/>
      <c r="AL24" s="2"/>
      <c r="AM24" s="2"/>
      <c r="AN24" s="2"/>
      <c r="AO24" s="2"/>
      <c r="AP24" s="2"/>
      <c r="AQ24" s="2"/>
    </row>
    <row r="25" spans="1:43" ht="18.75" x14ac:dyDescent="0.25">
      <c r="A25" s="98" t="s">
        <v>493</v>
      </c>
      <c r="B25" s="98">
        <v>2463</v>
      </c>
      <c r="C25" s="98" t="s">
        <v>1859</v>
      </c>
      <c r="D25" s="99">
        <v>44348</v>
      </c>
      <c r="E25" s="99"/>
      <c r="F25" s="98" t="s">
        <v>833</v>
      </c>
      <c r="G25" s="98">
        <v>5000</v>
      </c>
      <c r="H25" s="98"/>
      <c r="I25" s="100" t="s">
        <v>2132</v>
      </c>
      <c r="J25" s="101" t="s">
        <v>2131</v>
      </c>
      <c r="K25" s="46" t="str">
        <f>IF(OR(Tabelle2[[#This Row],[Change 
Value]]="PL",Tabelle2[[#This Row],[Change 
Value]]="SICK",Tabelle2[[#This Row],[Change 
Value]]="PEN"),"FZ",Tabelle2[[#This Row],[Change Type]])</f>
        <v>Gehaltsänderung</v>
      </c>
      <c r="L25"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25" s="47"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25"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5000</v>
      </c>
      <c r="O25"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5000</v>
      </c>
      <c r="P25"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5000</v>
      </c>
      <c r="Q25"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5000</v>
      </c>
      <c r="R25"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5000</v>
      </c>
      <c r="S25"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5000</v>
      </c>
      <c r="T25"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5000</v>
      </c>
      <c r="U25"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5000</v>
      </c>
      <c r="V25"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5000</v>
      </c>
      <c r="W25"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5000</v>
      </c>
      <c r="X25"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25"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25"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25"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25"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25"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25"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25"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25"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25"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25"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25"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25" s="2"/>
      <c r="AK25" s="2"/>
      <c r="AL25" s="2"/>
      <c r="AM25" s="2"/>
      <c r="AN25" s="2"/>
      <c r="AO25" s="2"/>
      <c r="AP25" s="2"/>
      <c r="AQ25" s="2"/>
    </row>
    <row r="26" spans="1:43" ht="18.75" x14ac:dyDescent="0.25">
      <c r="A26" s="98" t="s">
        <v>483</v>
      </c>
      <c r="B26" s="98">
        <v>2314</v>
      </c>
      <c r="C26" s="98" t="s">
        <v>1710</v>
      </c>
      <c r="D26" s="99">
        <v>44348</v>
      </c>
      <c r="E26" s="99"/>
      <c r="F26" s="98" t="s">
        <v>833</v>
      </c>
      <c r="G26" s="98">
        <v>4000</v>
      </c>
      <c r="H26" s="98"/>
      <c r="I26" s="100" t="s">
        <v>2132</v>
      </c>
      <c r="J26" s="101" t="s">
        <v>2131</v>
      </c>
      <c r="K26" s="46" t="str">
        <f>IF(OR(Tabelle2[[#This Row],[Change 
Value]]="PL",Tabelle2[[#This Row],[Change 
Value]]="SICK",Tabelle2[[#This Row],[Change 
Value]]="PEN"),"FZ",Tabelle2[[#This Row],[Change Type]])</f>
        <v>Gehaltsänderung</v>
      </c>
      <c r="L26"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26" s="47"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26"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4000</v>
      </c>
      <c r="O26"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4000</v>
      </c>
      <c r="P26"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4000</v>
      </c>
      <c r="Q26"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4000</v>
      </c>
      <c r="R26"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4000</v>
      </c>
      <c r="S26"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4000</v>
      </c>
      <c r="T26"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4000</v>
      </c>
      <c r="U26"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4000</v>
      </c>
      <c r="V26"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4000</v>
      </c>
      <c r="W26"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4000</v>
      </c>
      <c r="X26"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26"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26"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26"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26"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26"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26"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26"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26"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26"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26"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26"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26" s="2"/>
      <c r="AK26" s="2"/>
      <c r="AL26" s="2"/>
      <c r="AM26" s="2"/>
      <c r="AN26" s="2"/>
      <c r="AO26" s="2"/>
      <c r="AP26" s="2"/>
      <c r="AQ26" s="2"/>
    </row>
    <row r="27" spans="1:43" ht="18.75" x14ac:dyDescent="0.25">
      <c r="A27" s="102" t="s">
        <v>116</v>
      </c>
      <c r="B27" s="102">
        <v>2513</v>
      </c>
      <c r="C27" s="98" t="s">
        <v>1909</v>
      </c>
      <c r="D27" s="103">
        <v>44320</v>
      </c>
      <c r="E27" s="103">
        <v>44322</v>
      </c>
      <c r="F27" s="102" t="s">
        <v>834</v>
      </c>
      <c r="G27" s="102" t="s">
        <v>835</v>
      </c>
      <c r="H27" s="102"/>
      <c r="I27" s="100" t="s">
        <v>2132</v>
      </c>
      <c r="J27" s="101" t="s">
        <v>2131</v>
      </c>
      <c r="K27" s="46" t="str">
        <f>IF(OR(Tabelle2[[#This Row],[Change 
Value]]="PL",Tabelle2[[#This Row],[Change 
Value]]="SICK",Tabelle2[[#This Row],[Change 
Value]]="PEN"),"FZ",Tabelle2[[#This Row],[Change Type]])</f>
        <v>FZ</v>
      </c>
      <c r="L27"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27"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27"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27"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27"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27"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27"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27"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27"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27"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27"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27"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27"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27"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v>
      </c>
      <c r="Z27"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27"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27"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27"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27"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27"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27"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27"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27"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27"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27" s="2"/>
      <c r="AK27" s="2"/>
      <c r="AL27" s="2"/>
      <c r="AM27" s="2"/>
      <c r="AN27" s="2"/>
      <c r="AO27" s="2"/>
      <c r="AP27" s="2"/>
      <c r="AQ27" s="2"/>
    </row>
    <row r="28" spans="1:43" ht="18.75" x14ac:dyDescent="0.25">
      <c r="A28" s="102" t="s">
        <v>116</v>
      </c>
      <c r="B28" s="102">
        <v>2513</v>
      </c>
      <c r="C28" s="98" t="s">
        <v>1909</v>
      </c>
      <c r="D28" s="103">
        <v>44366</v>
      </c>
      <c r="E28" s="103">
        <v>44369</v>
      </c>
      <c r="F28" s="102" t="s">
        <v>834</v>
      </c>
      <c r="G28" s="102" t="s">
        <v>835</v>
      </c>
      <c r="H28" s="102"/>
      <c r="I28" s="100" t="s">
        <v>2132</v>
      </c>
      <c r="J28" s="101" t="s">
        <v>2131</v>
      </c>
      <c r="K28" s="48" t="str">
        <f>IF(OR(Tabelle2[[#This Row],[Change 
Value]]="PL",Tabelle2[[#This Row],[Change 
Value]]="SICK",Tabelle2[[#This Row],[Change 
Value]]="PEN"),"FZ",Tabelle2[[#This Row],[Change Type]])</f>
        <v>FZ</v>
      </c>
      <c r="L28"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28"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28"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28"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28"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28"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28"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28"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28"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28"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28"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28"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28"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28"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28"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4</v>
      </c>
      <c r="AA28"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28"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28"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28"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28"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28"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28"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28"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28"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28" s="2"/>
      <c r="AK28" s="2"/>
      <c r="AL28" s="2"/>
      <c r="AM28" s="2"/>
      <c r="AN28" s="2"/>
      <c r="AO28" s="2"/>
      <c r="AP28" s="2"/>
      <c r="AQ28" s="2"/>
    </row>
    <row r="29" spans="1:43" ht="18.75" x14ac:dyDescent="0.25">
      <c r="A29" s="102" t="s">
        <v>116</v>
      </c>
      <c r="B29" s="102">
        <v>2513</v>
      </c>
      <c r="C29" s="98" t="s">
        <v>1909</v>
      </c>
      <c r="D29" s="103">
        <v>44359</v>
      </c>
      <c r="E29" s="103">
        <v>44364</v>
      </c>
      <c r="F29" s="102" t="s">
        <v>834</v>
      </c>
      <c r="G29" s="102" t="s">
        <v>835</v>
      </c>
      <c r="H29" s="102"/>
      <c r="I29" s="100" t="s">
        <v>2132</v>
      </c>
      <c r="J29" s="101" t="s">
        <v>2131</v>
      </c>
      <c r="K29" s="48" t="str">
        <f>IF(OR(Tabelle2[[#This Row],[Change 
Value]]="PL",Tabelle2[[#This Row],[Change 
Value]]="SICK",Tabelle2[[#This Row],[Change 
Value]]="PEN"),"FZ",Tabelle2[[#This Row],[Change Type]])</f>
        <v>FZ</v>
      </c>
      <c r="L29"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29"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29"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29"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29"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29"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29"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29"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29"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29"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29"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29"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29"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29"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29"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6</v>
      </c>
      <c r="AA29"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29"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29"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29"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29"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29"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29"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29"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29"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29" s="2"/>
      <c r="AK29" s="2"/>
      <c r="AL29" s="2"/>
      <c r="AM29" s="2"/>
      <c r="AN29" s="2"/>
      <c r="AO29" s="2"/>
      <c r="AP29" s="2"/>
      <c r="AQ29" s="2"/>
    </row>
    <row r="30" spans="1:43" ht="18.75" x14ac:dyDescent="0.25">
      <c r="A30" s="102" t="s">
        <v>116</v>
      </c>
      <c r="B30" s="102">
        <v>2513</v>
      </c>
      <c r="C30" s="98" t="s">
        <v>1909</v>
      </c>
      <c r="D30" s="103">
        <v>44324</v>
      </c>
      <c r="E30" s="103">
        <v>44336</v>
      </c>
      <c r="F30" s="102" t="s">
        <v>834</v>
      </c>
      <c r="G30" s="102" t="s">
        <v>835</v>
      </c>
      <c r="H30" s="102"/>
      <c r="I30" s="100" t="s">
        <v>2132</v>
      </c>
      <c r="J30" s="101" t="s">
        <v>2131</v>
      </c>
      <c r="K30" s="48" t="str">
        <f>IF(OR(Tabelle2[[#This Row],[Change 
Value]]="PL",Tabelle2[[#This Row],[Change 
Value]]="SICK",Tabelle2[[#This Row],[Change 
Value]]="PEN"),"FZ",Tabelle2[[#This Row],[Change Type]])</f>
        <v>FZ</v>
      </c>
      <c r="L30"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30"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30"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30"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30"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30"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30"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30"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30"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30"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30"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30"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30"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30"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13</v>
      </c>
      <c r="Z30"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30"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30"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30"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30"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30"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30"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30"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30"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30"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30" s="2"/>
      <c r="AK30" s="2"/>
      <c r="AL30" s="2"/>
      <c r="AM30" s="2"/>
      <c r="AN30" s="2"/>
      <c r="AO30" s="2"/>
      <c r="AP30" s="2"/>
      <c r="AQ30" s="2"/>
    </row>
    <row r="31" spans="1:43" ht="18.75" x14ac:dyDescent="0.25">
      <c r="A31" s="102" t="s">
        <v>116</v>
      </c>
      <c r="B31" s="102">
        <v>2513</v>
      </c>
      <c r="C31" s="98" t="s">
        <v>1909</v>
      </c>
      <c r="D31" s="103">
        <v>44338</v>
      </c>
      <c r="E31" s="103">
        <v>44357</v>
      </c>
      <c r="F31" s="102" t="s">
        <v>834</v>
      </c>
      <c r="G31" s="102" t="s">
        <v>835</v>
      </c>
      <c r="H31" s="102"/>
      <c r="I31" s="100" t="s">
        <v>2132</v>
      </c>
      <c r="J31" s="101" t="s">
        <v>2131</v>
      </c>
      <c r="K31" s="48" t="str">
        <f>IF(OR(Tabelle2[[#This Row],[Change 
Value]]="PL",Tabelle2[[#This Row],[Change 
Value]]="SICK",Tabelle2[[#This Row],[Change 
Value]]="PEN"),"FZ",Tabelle2[[#This Row],[Change Type]])</f>
        <v>FZ</v>
      </c>
      <c r="L31"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31"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31"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31"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31"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31"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31"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31"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31"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31"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31"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31"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31"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31"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10</v>
      </c>
      <c r="Z31"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10</v>
      </c>
      <c r="AA31"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31"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31"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31"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31"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31"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31"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31"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31"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31" s="2"/>
      <c r="AK31" s="2"/>
      <c r="AL31" s="2"/>
      <c r="AM31" s="2"/>
      <c r="AN31" s="2"/>
      <c r="AO31" s="2"/>
      <c r="AP31" s="2"/>
      <c r="AQ31" s="2"/>
    </row>
    <row r="32" spans="1:43" ht="18.75" x14ac:dyDescent="0.25">
      <c r="A32" s="102" t="s">
        <v>151</v>
      </c>
      <c r="B32" s="102">
        <v>2007</v>
      </c>
      <c r="C32" s="98" t="s">
        <v>1403</v>
      </c>
      <c r="D32" s="103">
        <v>44287</v>
      </c>
      <c r="E32" s="103">
        <v>44651</v>
      </c>
      <c r="F32" s="102" t="s">
        <v>830</v>
      </c>
      <c r="G32" s="98" t="s">
        <v>831</v>
      </c>
      <c r="H32" s="102"/>
      <c r="I32" s="100" t="s">
        <v>2132</v>
      </c>
      <c r="J32" s="101" t="s">
        <v>2131</v>
      </c>
      <c r="K32" s="48" t="str">
        <f>IF(OR(Tabelle2[[#This Row],[Change 
Value]]="PL",Tabelle2[[#This Row],[Change 
Value]]="SICK",Tabelle2[[#This Row],[Change 
Value]]="PEN"),"FZ",Tabelle2[[#This Row],[Change Type]])</f>
        <v>FZ</v>
      </c>
      <c r="L32"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32"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32"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32"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32"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32"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32" s="3">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32" s="3">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v>
      </c>
      <c r="T32" s="3">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v>
      </c>
      <c r="U32" s="3">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v>
      </c>
      <c r="V32" s="3">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v>
      </c>
      <c r="W32" s="3">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1</v>
      </c>
      <c r="X32"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32"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32"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32"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32"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32"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32"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31</v>
      </c>
      <c r="AE32"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30</v>
      </c>
      <c r="AF32"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31</v>
      </c>
      <c r="AG32"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31</v>
      </c>
      <c r="AH32"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28</v>
      </c>
      <c r="AI32"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31</v>
      </c>
      <c r="AJ32" s="2"/>
      <c r="AK32" s="2"/>
      <c r="AL32" s="2"/>
      <c r="AM32" s="2"/>
      <c r="AN32" s="2"/>
      <c r="AO32" s="2"/>
      <c r="AP32" s="2"/>
      <c r="AQ32" s="2"/>
    </row>
    <row r="33" spans="1:43" ht="18.75" x14ac:dyDescent="0.25">
      <c r="A33" s="102" t="s">
        <v>152</v>
      </c>
      <c r="B33" s="102">
        <v>2011</v>
      </c>
      <c r="C33" s="98" t="s">
        <v>1407</v>
      </c>
      <c r="D33" s="103">
        <v>44315</v>
      </c>
      <c r="E33" s="103">
        <v>44651</v>
      </c>
      <c r="F33" s="102" t="s">
        <v>830</v>
      </c>
      <c r="G33" s="98" t="s">
        <v>831</v>
      </c>
      <c r="H33" s="102"/>
      <c r="I33" s="100" t="s">
        <v>2132</v>
      </c>
      <c r="J33" s="101" t="s">
        <v>2131</v>
      </c>
      <c r="K33" s="48" t="str">
        <f>IF(OR(Tabelle2[[#This Row],[Change 
Value]]="PL",Tabelle2[[#This Row],[Change 
Value]]="SICK",Tabelle2[[#This Row],[Change 
Value]]="PEN"),"FZ",Tabelle2[[#This Row],[Change Type]])</f>
        <v>FZ</v>
      </c>
      <c r="L33"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33"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33"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33"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33"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33"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33" s="3">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33" s="3">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v>
      </c>
      <c r="T33" s="3">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v>
      </c>
      <c r="U33" s="3">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v>
      </c>
      <c r="V33" s="3">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v>
      </c>
      <c r="W33" s="3">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1</v>
      </c>
      <c r="X33"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2</v>
      </c>
      <c r="Y33"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33"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33"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33"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33"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33"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31</v>
      </c>
      <c r="AE33"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30</v>
      </c>
      <c r="AF33"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31</v>
      </c>
      <c r="AG33"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31</v>
      </c>
      <c r="AH33"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28</v>
      </c>
      <c r="AI33"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31</v>
      </c>
      <c r="AJ33" s="2"/>
      <c r="AK33" s="2"/>
      <c r="AL33" s="2"/>
      <c r="AM33" s="2"/>
      <c r="AN33" s="2"/>
      <c r="AO33" s="2"/>
      <c r="AP33" s="2"/>
      <c r="AQ33" s="2"/>
    </row>
    <row r="34" spans="1:43" ht="18.75" x14ac:dyDescent="0.25">
      <c r="A34" s="102" t="s">
        <v>477</v>
      </c>
      <c r="B34" s="102">
        <v>2012</v>
      </c>
      <c r="C34" s="98" t="s">
        <v>1408</v>
      </c>
      <c r="D34" s="103">
        <v>44287</v>
      </c>
      <c r="E34" s="103">
        <v>44290</v>
      </c>
      <c r="F34" s="102" t="s">
        <v>830</v>
      </c>
      <c r="G34" s="98" t="s">
        <v>831</v>
      </c>
      <c r="H34" s="102"/>
      <c r="I34" s="100" t="s">
        <v>2132</v>
      </c>
      <c r="J34" s="101" t="s">
        <v>2131</v>
      </c>
      <c r="K34" s="48" t="str">
        <f>IF(OR(Tabelle2[[#This Row],[Change 
Value]]="PL",Tabelle2[[#This Row],[Change 
Value]]="SICK",Tabelle2[[#This Row],[Change 
Value]]="PEN"),"FZ",Tabelle2[[#This Row],[Change Type]])</f>
        <v>FZ</v>
      </c>
      <c r="L34"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34"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34"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34"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34"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34"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34"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34"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34"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34"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34"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34"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34"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4</v>
      </c>
      <c r="Y34"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34"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34"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34"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34"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34"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34"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34"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34"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34"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34"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34" s="2"/>
      <c r="AK34" s="2"/>
      <c r="AL34" s="2"/>
      <c r="AM34" s="2"/>
      <c r="AN34" s="2"/>
      <c r="AO34" s="2"/>
      <c r="AP34" s="2"/>
      <c r="AQ34" s="2"/>
    </row>
    <row r="35" spans="1:43" ht="18.75" x14ac:dyDescent="0.25">
      <c r="A35" s="102" t="s">
        <v>477</v>
      </c>
      <c r="B35" s="102">
        <v>2012</v>
      </c>
      <c r="C35" s="98" t="s">
        <v>1408</v>
      </c>
      <c r="D35" s="103">
        <v>44444</v>
      </c>
      <c r="E35" s="103">
        <v>44473</v>
      </c>
      <c r="F35" s="102" t="s">
        <v>830</v>
      </c>
      <c r="G35" s="98" t="s">
        <v>831</v>
      </c>
      <c r="H35" s="102"/>
      <c r="I35" s="100" t="s">
        <v>2132</v>
      </c>
      <c r="J35" s="101" t="s">
        <v>2131</v>
      </c>
      <c r="K35" s="48" t="str">
        <f>IF(OR(Tabelle2[[#This Row],[Change 
Value]]="PL",Tabelle2[[#This Row],[Change 
Value]]="SICK",Tabelle2[[#This Row],[Change 
Value]]="PEN"),"FZ",Tabelle2[[#This Row],[Change Type]])</f>
        <v>FZ</v>
      </c>
      <c r="L35"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35"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35"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35"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35"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35"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35"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35"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35"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35"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35"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35"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35"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35"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35"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35"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35"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35"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26</v>
      </c>
      <c r="AD35"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4</v>
      </c>
      <c r="AE35"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35"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35"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35"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35"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35" s="2"/>
      <c r="AK35" s="2"/>
      <c r="AL35" s="2"/>
      <c r="AM35" s="2"/>
      <c r="AN35" s="2"/>
      <c r="AO35" s="2"/>
      <c r="AP35" s="2"/>
      <c r="AQ35" s="2"/>
    </row>
    <row r="36" spans="1:43" ht="18.75" x14ac:dyDescent="0.25">
      <c r="A36" s="102" t="s">
        <v>130</v>
      </c>
      <c r="B36" s="102">
        <v>2153</v>
      </c>
      <c r="C36" s="98" t="s">
        <v>1549</v>
      </c>
      <c r="D36" s="103">
        <v>44394</v>
      </c>
      <c r="E36" s="103">
        <v>44424</v>
      </c>
      <c r="F36" s="102" t="s">
        <v>830</v>
      </c>
      <c r="G36" s="98" t="s">
        <v>831</v>
      </c>
      <c r="H36" s="102"/>
      <c r="I36" s="100" t="s">
        <v>2132</v>
      </c>
      <c r="J36" s="101" t="s">
        <v>2131</v>
      </c>
      <c r="K36" s="48" t="str">
        <f>IF(OR(Tabelle2[[#This Row],[Change 
Value]]="PL",Tabelle2[[#This Row],[Change 
Value]]="SICK",Tabelle2[[#This Row],[Change 
Value]]="PEN"),"FZ",Tabelle2[[#This Row],[Change Type]])</f>
        <v>FZ</v>
      </c>
      <c r="L36"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36"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36"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36"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36"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36"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36"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36"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36"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36"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36"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36"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36"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36"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36"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36"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15</v>
      </c>
      <c r="AB36"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16</v>
      </c>
      <c r="AC36"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36"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36"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36"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36"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36"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36"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36" s="2"/>
      <c r="AK36" s="2"/>
      <c r="AL36" s="2"/>
      <c r="AM36" s="2"/>
      <c r="AN36" s="2"/>
      <c r="AO36" s="2"/>
      <c r="AP36" s="2"/>
      <c r="AQ36" s="2"/>
    </row>
    <row r="37" spans="1:43" ht="18.75" x14ac:dyDescent="0.25">
      <c r="A37" s="102" t="s">
        <v>554</v>
      </c>
      <c r="B37" s="102">
        <v>2158</v>
      </c>
      <c r="C37" s="98" t="s">
        <v>1554</v>
      </c>
      <c r="D37" s="103">
        <v>44287</v>
      </c>
      <c r="E37" s="103">
        <v>44469</v>
      </c>
      <c r="F37" s="102" t="s">
        <v>830</v>
      </c>
      <c r="G37" s="98" t="s">
        <v>831</v>
      </c>
      <c r="H37" s="102"/>
      <c r="I37" s="100" t="s">
        <v>2132</v>
      </c>
      <c r="J37" s="101" t="s">
        <v>2131</v>
      </c>
      <c r="K37" s="48" t="str">
        <f>IF(OR(Tabelle2[[#This Row],[Change 
Value]]="PL",Tabelle2[[#This Row],[Change 
Value]]="SICK",Tabelle2[[#This Row],[Change 
Value]]="PEN"),"FZ",Tabelle2[[#This Row],[Change Type]])</f>
        <v>FZ</v>
      </c>
      <c r="L37"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37"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37"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37"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37"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37"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37"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37"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37"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37"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37"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37"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37"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37"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37"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37"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37"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37"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37"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37"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37"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37"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37"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37"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37" s="2"/>
      <c r="AK37" s="2"/>
      <c r="AL37" s="2"/>
      <c r="AM37" s="2"/>
      <c r="AN37" s="2"/>
      <c r="AO37" s="2"/>
      <c r="AP37" s="2"/>
      <c r="AQ37" s="2"/>
    </row>
    <row r="38" spans="1:43" ht="18.75" x14ac:dyDescent="0.25">
      <c r="A38" s="102" t="s">
        <v>136</v>
      </c>
      <c r="B38" s="102">
        <v>2161</v>
      </c>
      <c r="C38" s="98" t="s">
        <v>1557</v>
      </c>
      <c r="D38" s="103">
        <v>44361</v>
      </c>
      <c r="E38" s="103">
        <v>44390</v>
      </c>
      <c r="F38" s="102" t="s">
        <v>830</v>
      </c>
      <c r="G38" s="98" t="s">
        <v>831</v>
      </c>
      <c r="H38" s="102"/>
      <c r="I38" s="100" t="s">
        <v>2132</v>
      </c>
      <c r="J38" s="101" t="s">
        <v>2131</v>
      </c>
      <c r="K38" s="48" t="str">
        <f>IF(OR(Tabelle2[[#This Row],[Change 
Value]]="PL",Tabelle2[[#This Row],[Change 
Value]]="SICK",Tabelle2[[#This Row],[Change 
Value]]="PEN"),"FZ",Tabelle2[[#This Row],[Change Type]])</f>
        <v>FZ</v>
      </c>
      <c r="L38"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38"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38"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38"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38"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38"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38"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38"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38"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38"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38"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38"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38"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38"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38"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17</v>
      </c>
      <c r="AA38"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13</v>
      </c>
      <c r="AB38"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38"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38"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38"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38"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38"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38"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38"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38" s="2"/>
      <c r="AK38" s="2"/>
      <c r="AL38" s="2"/>
      <c r="AM38" s="2"/>
      <c r="AN38" s="2"/>
      <c r="AO38" s="2"/>
      <c r="AP38" s="2"/>
      <c r="AQ38" s="2"/>
    </row>
    <row r="39" spans="1:43" ht="18.75" x14ac:dyDescent="0.25">
      <c r="A39" s="102" t="s">
        <v>332</v>
      </c>
      <c r="B39" s="102">
        <v>2173</v>
      </c>
      <c r="C39" s="98" t="s">
        <v>1569</v>
      </c>
      <c r="D39" s="103">
        <v>44354</v>
      </c>
      <c r="E39" s="103">
        <v>44383</v>
      </c>
      <c r="F39" s="102" t="s">
        <v>830</v>
      </c>
      <c r="G39" s="98" t="s">
        <v>831</v>
      </c>
      <c r="H39" s="102"/>
      <c r="I39" s="100" t="s">
        <v>2132</v>
      </c>
      <c r="J39" s="101" t="s">
        <v>2131</v>
      </c>
      <c r="K39" s="48" t="str">
        <f>IF(OR(Tabelle2[[#This Row],[Change 
Value]]="PL",Tabelle2[[#This Row],[Change 
Value]]="SICK",Tabelle2[[#This Row],[Change 
Value]]="PEN"),"FZ",Tabelle2[[#This Row],[Change Type]])</f>
        <v>FZ</v>
      </c>
      <c r="L39"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39"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39"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39"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39"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39"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39"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39"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39"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39"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39"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39"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39"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39"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39"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24</v>
      </c>
      <c r="AA39"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6</v>
      </c>
      <c r="AB39"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39"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39"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39"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39"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39"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39"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39"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39" s="2"/>
      <c r="AK39" s="2"/>
      <c r="AL39" s="2"/>
      <c r="AM39" s="2"/>
      <c r="AN39" s="2"/>
      <c r="AO39" s="2"/>
      <c r="AP39" s="2"/>
      <c r="AQ39" s="2"/>
    </row>
    <row r="40" spans="1:43" ht="18.75" x14ac:dyDescent="0.25">
      <c r="A40" s="102" t="s">
        <v>355</v>
      </c>
      <c r="B40" s="102">
        <v>2175</v>
      </c>
      <c r="C40" s="98" t="s">
        <v>1571</v>
      </c>
      <c r="D40" s="103">
        <v>44642</v>
      </c>
      <c r="E40" s="103">
        <v>44651</v>
      </c>
      <c r="F40" s="102" t="s">
        <v>830</v>
      </c>
      <c r="G40" s="98" t="s">
        <v>831</v>
      </c>
      <c r="H40" s="102"/>
      <c r="I40" s="100" t="s">
        <v>2132</v>
      </c>
      <c r="J40" s="101" t="s">
        <v>2131</v>
      </c>
      <c r="K40" s="48" t="str">
        <f>IF(OR(Tabelle2[[#This Row],[Change 
Value]]="PL",Tabelle2[[#This Row],[Change 
Value]]="SICK",Tabelle2[[#This Row],[Change 
Value]]="PEN"),"FZ",Tabelle2[[#This Row],[Change Type]])</f>
        <v>FZ</v>
      </c>
      <c r="L40"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40"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40"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40"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40"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40"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40"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40"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40"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40"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40"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40" s="3">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1</v>
      </c>
      <c r="X40"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40"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40"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40"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40"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40"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40"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40"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40"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40"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40"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40"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10</v>
      </c>
      <c r="AJ40" s="2"/>
      <c r="AK40" s="2"/>
      <c r="AL40" s="2"/>
      <c r="AM40" s="2"/>
      <c r="AN40" s="2"/>
      <c r="AO40" s="2"/>
      <c r="AP40" s="2"/>
      <c r="AQ40" s="2"/>
    </row>
    <row r="41" spans="1:43" ht="18.75" x14ac:dyDescent="0.25">
      <c r="A41" s="102" t="s">
        <v>360</v>
      </c>
      <c r="B41" s="102">
        <v>2193</v>
      </c>
      <c r="C41" s="98" t="s">
        <v>1589</v>
      </c>
      <c r="D41" s="103">
        <v>44369</v>
      </c>
      <c r="E41" s="103">
        <v>44398</v>
      </c>
      <c r="F41" s="102" t="s">
        <v>830</v>
      </c>
      <c r="G41" s="98" t="s">
        <v>831</v>
      </c>
      <c r="H41" s="102"/>
      <c r="I41" s="100" t="s">
        <v>2132</v>
      </c>
      <c r="J41" s="101" t="s">
        <v>2131</v>
      </c>
      <c r="K41" s="48" t="str">
        <f>IF(OR(Tabelle2[[#This Row],[Change 
Value]]="PL",Tabelle2[[#This Row],[Change 
Value]]="SICK",Tabelle2[[#This Row],[Change 
Value]]="PEN"),"FZ",Tabelle2[[#This Row],[Change Type]])</f>
        <v>FZ</v>
      </c>
      <c r="L41"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41"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41"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41"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41"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41"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41"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41"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41"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41"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41"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41"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41"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41"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41"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9</v>
      </c>
      <c r="AA41"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21</v>
      </c>
      <c r="AB41"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41"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41"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41"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41"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41"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41"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41"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41" s="2"/>
      <c r="AK41" s="2"/>
      <c r="AL41" s="2"/>
      <c r="AM41" s="2"/>
      <c r="AN41" s="2"/>
      <c r="AO41" s="2"/>
      <c r="AP41" s="2"/>
      <c r="AQ41" s="2"/>
    </row>
    <row r="42" spans="1:43" ht="18.75" x14ac:dyDescent="0.25">
      <c r="A42" s="102" t="s">
        <v>60</v>
      </c>
      <c r="B42" s="102">
        <v>2196</v>
      </c>
      <c r="C42" s="98" t="s">
        <v>1592</v>
      </c>
      <c r="D42" s="103">
        <v>44422</v>
      </c>
      <c r="E42" s="103">
        <v>44423</v>
      </c>
      <c r="F42" s="102" t="s">
        <v>830</v>
      </c>
      <c r="G42" s="98" t="s">
        <v>831</v>
      </c>
      <c r="H42" s="102"/>
      <c r="I42" s="100" t="s">
        <v>2132</v>
      </c>
      <c r="J42" s="101" t="s">
        <v>2131</v>
      </c>
      <c r="K42" s="48" t="str">
        <f>IF(OR(Tabelle2[[#This Row],[Change 
Value]]="PL",Tabelle2[[#This Row],[Change 
Value]]="SICK",Tabelle2[[#This Row],[Change 
Value]]="PEN"),"FZ",Tabelle2[[#This Row],[Change Type]])</f>
        <v>FZ</v>
      </c>
      <c r="L42"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42"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42"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42"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42"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42"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42"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42"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42"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42"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42"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42"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42"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42"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42"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42"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42"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2</v>
      </c>
      <c r="AC42"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42"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42"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42"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42"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42"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42"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42" s="2"/>
      <c r="AK42" s="2"/>
      <c r="AL42" s="2"/>
      <c r="AM42" s="2"/>
      <c r="AN42" s="2"/>
      <c r="AO42" s="2"/>
      <c r="AP42" s="2"/>
      <c r="AQ42" s="2"/>
    </row>
    <row r="43" spans="1:43" ht="18.75" x14ac:dyDescent="0.25">
      <c r="A43" s="102" t="s">
        <v>60</v>
      </c>
      <c r="B43" s="102">
        <v>2196</v>
      </c>
      <c r="C43" s="98" t="s">
        <v>1592</v>
      </c>
      <c r="D43" s="103">
        <v>44352</v>
      </c>
      <c r="E43" s="103">
        <v>44416</v>
      </c>
      <c r="F43" s="102" t="s">
        <v>830</v>
      </c>
      <c r="G43" s="98" t="s">
        <v>831</v>
      </c>
      <c r="H43" s="102"/>
      <c r="I43" s="100" t="s">
        <v>2132</v>
      </c>
      <c r="J43" s="101" t="s">
        <v>2131</v>
      </c>
      <c r="K43" s="48" t="str">
        <f>IF(OR(Tabelle2[[#This Row],[Change 
Value]]="PL",Tabelle2[[#This Row],[Change 
Value]]="SICK",Tabelle2[[#This Row],[Change 
Value]]="PEN"),"FZ",Tabelle2[[#This Row],[Change Type]])</f>
        <v>FZ</v>
      </c>
      <c r="L43"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43"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43"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43"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43"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43"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43"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43"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43"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43"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43"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43"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43"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43"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43"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26</v>
      </c>
      <c r="AA43"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43"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8</v>
      </c>
      <c r="AC43"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43"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43"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43"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43"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43"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43"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43" s="2"/>
      <c r="AK43" s="2"/>
      <c r="AL43" s="2"/>
      <c r="AM43" s="2"/>
      <c r="AN43" s="2"/>
      <c r="AO43" s="2"/>
      <c r="AP43" s="2"/>
      <c r="AQ43" s="2"/>
    </row>
    <row r="44" spans="1:43" ht="18.75" x14ac:dyDescent="0.25">
      <c r="A44" s="102" t="s">
        <v>60</v>
      </c>
      <c r="B44" s="102">
        <v>2196</v>
      </c>
      <c r="C44" s="98" t="s">
        <v>1592</v>
      </c>
      <c r="D44" s="103">
        <v>44287</v>
      </c>
      <c r="E44" s="103">
        <v>44350</v>
      </c>
      <c r="F44" s="102" t="s">
        <v>830</v>
      </c>
      <c r="G44" s="98" t="s">
        <v>831</v>
      </c>
      <c r="H44" s="102"/>
      <c r="I44" s="100" t="s">
        <v>2132</v>
      </c>
      <c r="J44" s="101" t="s">
        <v>2131</v>
      </c>
      <c r="K44" s="48" t="str">
        <f>IF(OR(Tabelle2[[#This Row],[Change 
Value]]="PL",Tabelle2[[#This Row],[Change 
Value]]="SICK",Tabelle2[[#This Row],[Change 
Value]]="PEN"),"FZ",Tabelle2[[#This Row],[Change Type]])</f>
        <v>FZ</v>
      </c>
      <c r="L44"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44"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44"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44"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44"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44"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44"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44"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44"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44"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44"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44"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44"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44"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44"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v>
      </c>
      <c r="AA44"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44"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44"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44"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44"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44"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44"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44"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44"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44" s="2"/>
      <c r="AK44" s="2"/>
      <c r="AL44" s="2"/>
      <c r="AM44" s="2"/>
      <c r="AN44" s="2"/>
      <c r="AO44" s="2"/>
      <c r="AP44" s="2"/>
      <c r="AQ44" s="2"/>
    </row>
    <row r="45" spans="1:43" ht="18.75" x14ac:dyDescent="0.25">
      <c r="A45" s="102" t="s">
        <v>60</v>
      </c>
      <c r="B45" s="102">
        <v>2196</v>
      </c>
      <c r="C45" s="98" t="s">
        <v>1592</v>
      </c>
      <c r="D45" s="103">
        <v>44429</v>
      </c>
      <c r="E45" s="103">
        <v>44651</v>
      </c>
      <c r="F45" s="102" t="s">
        <v>830</v>
      </c>
      <c r="G45" s="98" t="s">
        <v>831</v>
      </c>
      <c r="H45" s="102"/>
      <c r="I45" s="100" t="s">
        <v>2132</v>
      </c>
      <c r="J45" s="101" t="s">
        <v>2131</v>
      </c>
      <c r="K45" s="48" t="str">
        <f>IF(OR(Tabelle2[[#This Row],[Change 
Value]]="PL",Tabelle2[[#This Row],[Change 
Value]]="SICK",Tabelle2[[#This Row],[Change 
Value]]="PEN"),"FZ",Tabelle2[[#This Row],[Change Type]])</f>
        <v>FZ</v>
      </c>
      <c r="L45"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45"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45"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45"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45"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45"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45" s="3">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45" s="3">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v>
      </c>
      <c r="T45" s="3">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v>
      </c>
      <c r="U45" s="3">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v>
      </c>
      <c r="V45" s="3">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v>
      </c>
      <c r="W45" s="3">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1</v>
      </c>
      <c r="X45"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45"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45"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45"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45"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11</v>
      </c>
      <c r="AC45"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45"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31</v>
      </c>
      <c r="AE45"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30</v>
      </c>
      <c r="AF45"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31</v>
      </c>
      <c r="AG45"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31</v>
      </c>
      <c r="AH45"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28</v>
      </c>
      <c r="AI45"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31</v>
      </c>
      <c r="AJ45" s="2"/>
      <c r="AK45" s="2"/>
      <c r="AL45" s="2"/>
      <c r="AM45" s="2"/>
      <c r="AN45" s="2"/>
      <c r="AO45" s="2"/>
      <c r="AP45" s="2"/>
      <c r="AQ45" s="2"/>
    </row>
    <row r="46" spans="1:43" ht="18.75" x14ac:dyDescent="0.25">
      <c r="A46" s="102" t="s">
        <v>253</v>
      </c>
      <c r="B46" s="102">
        <v>2205</v>
      </c>
      <c r="C46" s="98" t="s">
        <v>1601</v>
      </c>
      <c r="D46" s="103">
        <v>44287</v>
      </c>
      <c r="E46" s="103">
        <v>44651</v>
      </c>
      <c r="F46" s="102" t="s">
        <v>830</v>
      </c>
      <c r="G46" s="98" t="s">
        <v>831</v>
      </c>
      <c r="H46" s="102"/>
      <c r="I46" s="100" t="s">
        <v>2132</v>
      </c>
      <c r="J46" s="101" t="s">
        <v>2131</v>
      </c>
      <c r="K46" s="48" t="str">
        <f>IF(OR(Tabelle2[[#This Row],[Change 
Value]]="PL",Tabelle2[[#This Row],[Change 
Value]]="SICK",Tabelle2[[#This Row],[Change 
Value]]="PEN"),"FZ",Tabelle2[[#This Row],[Change Type]])</f>
        <v>FZ</v>
      </c>
      <c r="L46"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46"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46"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46"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46"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46"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46" s="3">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46" s="3">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v>
      </c>
      <c r="T46" s="3">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v>
      </c>
      <c r="U46" s="3">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v>
      </c>
      <c r="V46" s="3">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v>
      </c>
      <c r="W46" s="3">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1</v>
      </c>
      <c r="X46"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46"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46"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46"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46"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46"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46"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31</v>
      </c>
      <c r="AE46"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30</v>
      </c>
      <c r="AF46"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31</v>
      </c>
      <c r="AG46"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31</v>
      </c>
      <c r="AH46"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28</v>
      </c>
      <c r="AI46"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31</v>
      </c>
      <c r="AJ46" s="2"/>
      <c r="AK46" s="2"/>
      <c r="AL46" s="2"/>
      <c r="AM46" s="2"/>
      <c r="AN46" s="2"/>
      <c r="AO46" s="2"/>
      <c r="AP46" s="2"/>
      <c r="AQ46" s="2"/>
    </row>
    <row r="47" spans="1:43" ht="18.75" x14ac:dyDescent="0.25">
      <c r="A47" s="102" t="s">
        <v>380</v>
      </c>
      <c r="B47" s="102">
        <v>2221</v>
      </c>
      <c r="C47" s="98" t="s">
        <v>1617</v>
      </c>
      <c r="D47" s="103">
        <v>44410</v>
      </c>
      <c r="E47" s="103">
        <v>44440</v>
      </c>
      <c r="F47" s="102" t="s">
        <v>830</v>
      </c>
      <c r="G47" s="98" t="s">
        <v>831</v>
      </c>
      <c r="H47" s="102"/>
      <c r="I47" s="100" t="s">
        <v>2132</v>
      </c>
      <c r="J47" s="101" t="s">
        <v>2131</v>
      </c>
      <c r="K47" s="48" t="str">
        <f>IF(OR(Tabelle2[[#This Row],[Change 
Value]]="PL",Tabelle2[[#This Row],[Change 
Value]]="SICK",Tabelle2[[#This Row],[Change 
Value]]="PEN"),"FZ",Tabelle2[[#This Row],[Change Type]])</f>
        <v>FZ</v>
      </c>
      <c r="L47"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47"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47"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47"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47"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47"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47"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47"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47"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47"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47"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47"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47"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47"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47"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47"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47"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30</v>
      </c>
      <c r="AC47"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1</v>
      </c>
      <c r="AD47"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47"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47"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47"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47"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47"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47" s="2"/>
      <c r="AK47" s="2"/>
      <c r="AL47" s="2"/>
      <c r="AM47" s="2"/>
      <c r="AN47" s="2"/>
      <c r="AO47" s="2"/>
      <c r="AP47" s="2"/>
      <c r="AQ47" s="2"/>
    </row>
    <row r="48" spans="1:43" ht="18.75" x14ac:dyDescent="0.25">
      <c r="A48" s="102" t="s">
        <v>401</v>
      </c>
      <c r="B48" s="102">
        <v>2234</v>
      </c>
      <c r="C48" s="98" t="s">
        <v>1630</v>
      </c>
      <c r="D48" s="103">
        <v>44290</v>
      </c>
      <c r="E48" s="103">
        <v>44319</v>
      </c>
      <c r="F48" s="102" t="s">
        <v>830</v>
      </c>
      <c r="G48" s="98" t="s">
        <v>831</v>
      </c>
      <c r="H48" s="102"/>
      <c r="I48" s="100" t="s">
        <v>2132</v>
      </c>
      <c r="J48" s="101" t="s">
        <v>2131</v>
      </c>
      <c r="K48" s="48" t="str">
        <f>IF(OR(Tabelle2[[#This Row],[Change 
Value]]="PL",Tabelle2[[#This Row],[Change 
Value]]="SICK",Tabelle2[[#This Row],[Change 
Value]]="PEN"),"FZ",Tabelle2[[#This Row],[Change Type]])</f>
        <v>FZ</v>
      </c>
      <c r="L48"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48"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48"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48"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48"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48"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48"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48"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48"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48"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48"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48"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48"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27</v>
      </c>
      <c r="Y48"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v>
      </c>
      <c r="Z48"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48"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48"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48"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48"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48"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48"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48"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48"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48"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48" s="2"/>
      <c r="AK48" s="2"/>
      <c r="AL48" s="2"/>
      <c r="AM48" s="2"/>
      <c r="AN48" s="2"/>
      <c r="AO48" s="2"/>
      <c r="AP48" s="2"/>
      <c r="AQ48" s="2"/>
    </row>
    <row r="49" spans="1:43" ht="18.75" x14ac:dyDescent="0.25">
      <c r="A49" s="102" t="s">
        <v>401</v>
      </c>
      <c r="B49" s="102">
        <v>2234</v>
      </c>
      <c r="C49" s="98" t="s">
        <v>1630</v>
      </c>
      <c r="D49" s="103">
        <v>44443</v>
      </c>
      <c r="E49" s="103">
        <v>44472</v>
      </c>
      <c r="F49" s="102" t="s">
        <v>830</v>
      </c>
      <c r="G49" s="98" t="s">
        <v>831</v>
      </c>
      <c r="H49" s="102"/>
      <c r="I49" s="100" t="s">
        <v>2132</v>
      </c>
      <c r="J49" s="101" t="s">
        <v>2131</v>
      </c>
      <c r="K49" s="48" t="str">
        <f>IF(OR(Tabelle2[[#This Row],[Change 
Value]]="PL",Tabelle2[[#This Row],[Change 
Value]]="SICK",Tabelle2[[#This Row],[Change 
Value]]="PEN"),"FZ",Tabelle2[[#This Row],[Change Type]])</f>
        <v>FZ</v>
      </c>
      <c r="L49"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49"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49"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49"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49"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49"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49"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49"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49"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49"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49"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49"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49"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49"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49"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49"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49"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49"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27</v>
      </c>
      <c r="AD49"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3</v>
      </c>
      <c r="AE49"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49"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49"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49"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49"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49" s="2"/>
      <c r="AK49" s="2"/>
      <c r="AL49" s="2"/>
      <c r="AM49" s="2"/>
      <c r="AN49" s="2"/>
      <c r="AO49" s="2"/>
      <c r="AP49" s="2"/>
      <c r="AQ49" s="2"/>
    </row>
    <row r="50" spans="1:43" ht="18.75" x14ac:dyDescent="0.25">
      <c r="A50" s="102" t="s">
        <v>409</v>
      </c>
      <c r="B50" s="102">
        <v>2236</v>
      </c>
      <c r="C50" s="98" t="s">
        <v>1632</v>
      </c>
      <c r="D50" s="103">
        <v>44347</v>
      </c>
      <c r="E50" s="103">
        <v>44377</v>
      </c>
      <c r="F50" s="102" t="s">
        <v>830</v>
      </c>
      <c r="G50" s="98" t="s">
        <v>831</v>
      </c>
      <c r="H50" s="102"/>
      <c r="I50" s="100" t="s">
        <v>2132</v>
      </c>
      <c r="J50" s="101" t="s">
        <v>2131</v>
      </c>
      <c r="K50" s="48" t="str">
        <f>IF(OR(Tabelle2[[#This Row],[Change 
Value]]="PL",Tabelle2[[#This Row],[Change 
Value]]="SICK",Tabelle2[[#This Row],[Change 
Value]]="PEN"),"FZ",Tabelle2[[#This Row],[Change Type]])</f>
        <v>FZ</v>
      </c>
      <c r="L50"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50"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50"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50"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50"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50"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50"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50"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50"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50"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50"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50"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50"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50"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1</v>
      </c>
      <c r="Z50"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50"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50"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50"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50"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50"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50"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50"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50"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50"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50" s="2"/>
      <c r="AK50" s="2"/>
      <c r="AL50" s="2"/>
      <c r="AM50" s="2"/>
      <c r="AN50" s="2"/>
      <c r="AO50" s="2"/>
      <c r="AP50" s="2"/>
      <c r="AQ50" s="2"/>
    </row>
    <row r="51" spans="1:43" ht="18.75" x14ac:dyDescent="0.25">
      <c r="A51" s="102" t="s">
        <v>684</v>
      </c>
      <c r="B51" s="102">
        <v>2242</v>
      </c>
      <c r="C51" s="98" t="s">
        <v>1638</v>
      </c>
      <c r="D51" s="103">
        <v>44314</v>
      </c>
      <c r="E51" s="103">
        <v>44343</v>
      </c>
      <c r="F51" s="102" t="s">
        <v>830</v>
      </c>
      <c r="G51" s="98" t="s">
        <v>831</v>
      </c>
      <c r="H51" s="102"/>
      <c r="I51" s="100" t="s">
        <v>2132</v>
      </c>
      <c r="J51" s="101" t="s">
        <v>2131</v>
      </c>
      <c r="K51" s="48" t="str">
        <f>IF(OR(Tabelle2[[#This Row],[Change 
Value]]="PL",Tabelle2[[#This Row],[Change 
Value]]="SICK",Tabelle2[[#This Row],[Change 
Value]]="PEN"),"FZ",Tabelle2[[#This Row],[Change Type]])</f>
        <v>FZ</v>
      </c>
      <c r="L51"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51"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51"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51"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51"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51"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51"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51"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51"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51"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51"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51"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51"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v>
      </c>
      <c r="Y51"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27</v>
      </c>
      <c r="Z51"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51"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51"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51"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51"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51"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51"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51"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51"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51"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51" s="2"/>
      <c r="AK51" s="2"/>
      <c r="AL51" s="2"/>
      <c r="AM51" s="2"/>
      <c r="AN51" s="2"/>
      <c r="AO51" s="2"/>
      <c r="AP51" s="2"/>
      <c r="AQ51" s="2"/>
    </row>
    <row r="52" spans="1:43" ht="18.75" x14ac:dyDescent="0.25">
      <c r="A52" s="102" t="s">
        <v>684</v>
      </c>
      <c r="B52" s="102">
        <v>2242</v>
      </c>
      <c r="C52" s="98" t="s">
        <v>1638</v>
      </c>
      <c r="D52" s="103">
        <v>44436</v>
      </c>
      <c r="E52" s="103">
        <v>44466</v>
      </c>
      <c r="F52" s="102" t="s">
        <v>830</v>
      </c>
      <c r="G52" s="98" t="s">
        <v>831</v>
      </c>
      <c r="H52" s="102"/>
      <c r="I52" s="100" t="s">
        <v>2132</v>
      </c>
      <c r="J52" s="101" t="s">
        <v>2131</v>
      </c>
      <c r="K52" s="48" t="str">
        <f>IF(OR(Tabelle2[[#This Row],[Change 
Value]]="PL",Tabelle2[[#This Row],[Change 
Value]]="SICK",Tabelle2[[#This Row],[Change 
Value]]="PEN"),"FZ",Tabelle2[[#This Row],[Change Type]])</f>
        <v>FZ</v>
      </c>
      <c r="L52"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52"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52"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52"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52"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52"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52"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52"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52"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52"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52"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52"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52"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52"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52"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52"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52"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4</v>
      </c>
      <c r="AC52"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27</v>
      </c>
      <c r="AD52"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52"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52"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52"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52"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52"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52" s="2"/>
      <c r="AK52" s="2"/>
      <c r="AL52" s="2"/>
      <c r="AM52" s="2"/>
      <c r="AN52" s="2"/>
      <c r="AO52" s="2"/>
      <c r="AP52" s="2"/>
      <c r="AQ52" s="2"/>
    </row>
    <row r="53" spans="1:43" ht="18.75" x14ac:dyDescent="0.25">
      <c r="A53" s="102" t="s">
        <v>187</v>
      </c>
      <c r="B53" s="102">
        <v>2251</v>
      </c>
      <c r="C53" s="98" t="s">
        <v>1647</v>
      </c>
      <c r="D53" s="103">
        <v>44287</v>
      </c>
      <c r="E53" s="103">
        <v>44449</v>
      </c>
      <c r="F53" s="102" t="s">
        <v>830</v>
      </c>
      <c r="G53" s="98" t="s">
        <v>831</v>
      </c>
      <c r="H53" s="102"/>
      <c r="I53" s="100" t="s">
        <v>2132</v>
      </c>
      <c r="J53" s="101" t="s">
        <v>2131</v>
      </c>
      <c r="K53" s="48" t="str">
        <f>IF(OR(Tabelle2[[#This Row],[Change 
Value]]="PL",Tabelle2[[#This Row],[Change 
Value]]="SICK",Tabelle2[[#This Row],[Change 
Value]]="PEN"),"FZ",Tabelle2[[#This Row],[Change Type]])</f>
        <v>FZ</v>
      </c>
      <c r="L53"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53"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53"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53"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53"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53"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53"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53"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53"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53"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53"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53"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53"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53"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53"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53"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53"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53"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10</v>
      </c>
      <c r="AD53"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53"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53"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53"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53"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53"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53" s="2"/>
      <c r="AK53" s="2"/>
      <c r="AL53" s="2"/>
      <c r="AM53" s="2"/>
      <c r="AN53" s="2"/>
      <c r="AO53" s="2"/>
      <c r="AP53" s="2"/>
      <c r="AQ53" s="2"/>
    </row>
    <row r="54" spans="1:43" ht="18.75" x14ac:dyDescent="0.25">
      <c r="A54" s="102" t="s">
        <v>139</v>
      </c>
      <c r="B54" s="102">
        <v>2256</v>
      </c>
      <c r="C54" s="98" t="s">
        <v>1652</v>
      </c>
      <c r="D54" s="103">
        <v>44406</v>
      </c>
      <c r="E54" s="103">
        <v>44436</v>
      </c>
      <c r="F54" s="102" t="s">
        <v>830</v>
      </c>
      <c r="G54" s="98" t="s">
        <v>831</v>
      </c>
      <c r="H54" s="102"/>
      <c r="I54" s="100" t="s">
        <v>2132</v>
      </c>
      <c r="J54" s="101" t="s">
        <v>2131</v>
      </c>
      <c r="K54" s="48" t="str">
        <f>IF(OR(Tabelle2[[#This Row],[Change 
Value]]="PL",Tabelle2[[#This Row],[Change 
Value]]="SICK",Tabelle2[[#This Row],[Change 
Value]]="PEN"),"FZ",Tabelle2[[#This Row],[Change Type]])</f>
        <v>FZ</v>
      </c>
      <c r="L54"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54"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54"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54"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54"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54"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54"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54"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54"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54"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54"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54"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54"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54"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54"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54"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v>
      </c>
      <c r="AB54"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28</v>
      </c>
      <c r="AC54"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54"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54"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54"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54"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54"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54"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54" s="2"/>
      <c r="AK54" s="2"/>
      <c r="AL54" s="2"/>
      <c r="AM54" s="2"/>
      <c r="AN54" s="2"/>
      <c r="AO54" s="2"/>
      <c r="AP54" s="2"/>
      <c r="AQ54" s="2"/>
    </row>
    <row r="55" spans="1:43" ht="18.75" x14ac:dyDescent="0.25">
      <c r="A55" s="102" t="s">
        <v>184</v>
      </c>
      <c r="B55" s="102">
        <v>2263</v>
      </c>
      <c r="C55" s="98" t="s">
        <v>1659</v>
      </c>
      <c r="D55" s="103">
        <v>44287</v>
      </c>
      <c r="E55" s="103">
        <v>44633</v>
      </c>
      <c r="F55" s="102" t="s">
        <v>830</v>
      </c>
      <c r="G55" s="98" t="s">
        <v>831</v>
      </c>
      <c r="H55" s="102"/>
      <c r="I55" s="100" t="s">
        <v>2132</v>
      </c>
      <c r="J55" s="101" t="s">
        <v>2131</v>
      </c>
      <c r="K55" s="48" t="str">
        <f>IF(OR(Tabelle2[[#This Row],[Change 
Value]]="PL",Tabelle2[[#This Row],[Change 
Value]]="SICK",Tabelle2[[#This Row],[Change 
Value]]="PEN"),"FZ",Tabelle2[[#This Row],[Change Type]])</f>
        <v>FZ</v>
      </c>
      <c r="L55"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55"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55"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55"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55"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55"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55" s="3">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55" s="3">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v>
      </c>
      <c r="T55" s="3">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v>
      </c>
      <c r="U55" s="3">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v>
      </c>
      <c r="V55" s="3">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v>
      </c>
      <c r="W55"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55"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55"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55"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55"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55"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55"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55"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31</v>
      </c>
      <c r="AE55"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30</v>
      </c>
      <c r="AF55"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31</v>
      </c>
      <c r="AG55"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31</v>
      </c>
      <c r="AH55"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28</v>
      </c>
      <c r="AI55"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13</v>
      </c>
      <c r="AJ55" s="2"/>
      <c r="AK55" s="2"/>
      <c r="AL55" s="2"/>
      <c r="AM55" s="2"/>
      <c r="AN55" s="2"/>
      <c r="AO55" s="2"/>
      <c r="AP55" s="2"/>
      <c r="AQ55" s="2"/>
    </row>
    <row r="56" spans="1:43" ht="18.75" x14ac:dyDescent="0.25">
      <c r="A56" s="102" t="s">
        <v>61</v>
      </c>
      <c r="B56" s="102">
        <v>2280</v>
      </c>
      <c r="C56" s="98" t="s">
        <v>1676</v>
      </c>
      <c r="D56" s="103">
        <v>44346</v>
      </c>
      <c r="E56" s="103">
        <v>44376</v>
      </c>
      <c r="F56" s="102" t="s">
        <v>830</v>
      </c>
      <c r="G56" s="98" t="s">
        <v>831</v>
      </c>
      <c r="H56" s="102"/>
      <c r="I56" s="100" t="s">
        <v>2132</v>
      </c>
      <c r="J56" s="101" t="s">
        <v>2131</v>
      </c>
      <c r="K56" s="48" t="str">
        <f>IF(OR(Tabelle2[[#This Row],[Change 
Value]]="PL",Tabelle2[[#This Row],[Change 
Value]]="SICK",Tabelle2[[#This Row],[Change 
Value]]="PEN"),"FZ",Tabelle2[[#This Row],[Change Type]])</f>
        <v>FZ</v>
      </c>
      <c r="L56"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56"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56"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56"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56"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56"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56"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56"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56"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56"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56"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56"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56"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56"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2</v>
      </c>
      <c r="Z56"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29</v>
      </c>
      <c r="AA56"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56"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56"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56"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56"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56"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56"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56"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56"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56" s="2"/>
      <c r="AK56" s="2"/>
      <c r="AL56" s="2"/>
      <c r="AM56" s="2"/>
      <c r="AN56" s="2"/>
      <c r="AO56" s="2"/>
      <c r="AP56" s="2"/>
      <c r="AQ56" s="2"/>
    </row>
    <row r="57" spans="1:43" ht="18.75" x14ac:dyDescent="0.25">
      <c r="A57" s="102" t="s">
        <v>61</v>
      </c>
      <c r="B57" s="102">
        <v>2280</v>
      </c>
      <c r="C57" s="98" t="s">
        <v>1676</v>
      </c>
      <c r="D57" s="103">
        <v>44438</v>
      </c>
      <c r="E57" s="103">
        <v>44468</v>
      </c>
      <c r="F57" s="102" t="s">
        <v>830</v>
      </c>
      <c r="G57" s="98" t="s">
        <v>831</v>
      </c>
      <c r="H57" s="102"/>
      <c r="I57" s="100" t="s">
        <v>2132</v>
      </c>
      <c r="J57" s="101" t="s">
        <v>2131</v>
      </c>
      <c r="K57" s="48" t="str">
        <f>IF(OR(Tabelle2[[#This Row],[Change 
Value]]="PL",Tabelle2[[#This Row],[Change 
Value]]="SICK",Tabelle2[[#This Row],[Change 
Value]]="PEN"),"FZ",Tabelle2[[#This Row],[Change Type]])</f>
        <v>FZ</v>
      </c>
      <c r="L57"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57"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57"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57"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57"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57"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57"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57"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57"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57"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57"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57"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57"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57"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57"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57"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57"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2</v>
      </c>
      <c r="AC57"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29</v>
      </c>
      <c r="AD57"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57"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57"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57"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57"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57"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57" s="2"/>
      <c r="AK57" s="2"/>
      <c r="AL57" s="2"/>
      <c r="AM57" s="2"/>
      <c r="AN57" s="2"/>
      <c r="AO57" s="2"/>
      <c r="AP57" s="2"/>
      <c r="AQ57" s="2"/>
    </row>
    <row r="58" spans="1:43" ht="18.75" x14ac:dyDescent="0.25">
      <c r="A58" s="102" t="s">
        <v>301</v>
      </c>
      <c r="B58" s="102">
        <v>2295</v>
      </c>
      <c r="C58" s="98" t="s">
        <v>1691</v>
      </c>
      <c r="D58" s="103">
        <v>44287</v>
      </c>
      <c r="E58" s="103">
        <v>44469</v>
      </c>
      <c r="F58" s="102" t="s">
        <v>830</v>
      </c>
      <c r="G58" s="98" t="s">
        <v>831</v>
      </c>
      <c r="H58" s="102"/>
      <c r="I58" s="100" t="s">
        <v>2132</v>
      </c>
      <c r="J58" s="101" t="s">
        <v>2131</v>
      </c>
      <c r="K58" s="48" t="str">
        <f>IF(OR(Tabelle2[[#This Row],[Change 
Value]]="PL",Tabelle2[[#This Row],[Change 
Value]]="SICK",Tabelle2[[#This Row],[Change 
Value]]="PEN"),"FZ",Tabelle2[[#This Row],[Change Type]])</f>
        <v>FZ</v>
      </c>
      <c r="L58"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58"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58"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58"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58"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58"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58"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58"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58"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58"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58"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58"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58"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58"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58"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58"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58"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58"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58"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58"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58"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58"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58"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58"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58" s="2"/>
      <c r="AK58" s="2"/>
      <c r="AL58" s="2"/>
      <c r="AM58" s="2"/>
      <c r="AN58" s="2"/>
      <c r="AO58" s="2"/>
      <c r="AP58" s="2"/>
      <c r="AQ58" s="2"/>
    </row>
    <row r="59" spans="1:43" ht="18.75" x14ac:dyDescent="0.25">
      <c r="A59" s="102" t="s">
        <v>339</v>
      </c>
      <c r="B59" s="102">
        <v>2298</v>
      </c>
      <c r="C59" s="98" t="s">
        <v>1694</v>
      </c>
      <c r="D59" s="103">
        <v>44479</v>
      </c>
      <c r="E59" s="103">
        <v>44651</v>
      </c>
      <c r="F59" s="102" t="s">
        <v>830</v>
      </c>
      <c r="G59" s="98" t="s">
        <v>831</v>
      </c>
      <c r="H59" s="102"/>
      <c r="I59" s="100" t="s">
        <v>2132</v>
      </c>
      <c r="J59" s="101" t="s">
        <v>2131</v>
      </c>
      <c r="K59" s="48" t="str">
        <f>IF(OR(Tabelle2[[#This Row],[Change 
Value]]="PL",Tabelle2[[#This Row],[Change 
Value]]="SICK",Tabelle2[[#This Row],[Change 
Value]]="PEN"),"FZ",Tabelle2[[#This Row],[Change Type]])</f>
        <v>FZ</v>
      </c>
      <c r="L59"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59"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59"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59"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59"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59"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59" s="3">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59" s="3">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v>
      </c>
      <c r="T59" s="3">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v>
      </c>
      <c r="U59" s="3">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v>
      </c>
      <c r="V59" s="3">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v>
      </c>
      <c r="W59" s="3">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1</v>
      </c>
      <c r="X59"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59"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59"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59"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59"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59"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59"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22</v>
      </c>
      <c r="AE59"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30</v>
      </c>
      <c r="AF59"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31</v>
      </c>
      <c r="AG59"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31</v>
      </c>
      <c r="AH59"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28</v>
      </c>
      <c r="AI59"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31</v>
      </c>
      <c r="AJ59" s="2"/>
      <c r="AK59" s="2"/>
      <c r="AL59" s="2"/>
      <c r="AM59" s="2"/>
      <c r="AN59" s="2"/>
      <c r="AO59" s="2"/>
      <c r="AP59" s="2"/>
      <c r="AQ59" s="2"/>
    </row>
    <row r="60" spans="1:43" ht="18.75" x14ac:dyDescent="0.25">
      <c r="A60" s="102" t="s">
        <v>348</v>
      </c>
      <c r="B60" s="102">
        <v>2312</v>
      </c>
      <c r="C60" s="98" t="s">
        <v>1708</v>
      </c>
      <c r="D60" s="103">
        <v>44374</v>
      </c>
      <c r="E60" s="103">
        <v>44403</v>
      </c>
      <c r="F60" s="102" t="s">
        <v>830</v>
      </c>
      <c r="G60" s="98" t="s">
        <v>831</v>
      </c>
      <c r="H60" s="102"/>
      <c r="I60" s="100" t="s">
        <v>2132</v>
      </c>
      <c r="J60" s="101" t="s">
        <v>2131</v>
      </c>
      <c r="K60" s="48" t="str">
        <f>IF(OR(Tabelle2[[#This Row],[Change 
Value]]="PL",Tabelle2[[#This Row],[Change 
Value]]="SICK",Tabelle2[[#This Row],[Change 
Value]]="PEN"),"FZ",Tabelle2[[#This Row],[Change Type]])</f>
        <v>FZ</v>
      </c>
      <c r="L60"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60"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60"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60"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60"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60"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60"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60"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60"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60"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60"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60"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60"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60"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60"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4</v>
      </c>
      <c r="AA60"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26</v>
      </c>
      <c r="AB60"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60"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60"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60"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60"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60"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60"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60"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60" s="2"/>
      <c r="AK60" s="2"/>
      <c r="AL60" s="2"/>
      <c r="AM60" s="2"/>
      <c r="AN60" s="2"/>
      <c r="AO60" s="2"/>
      <c r="AP60" s="2"/>
      <c r="AQ60" s="2"/>
    </row>
    <row r="61" spans="1:43" ht="18.75" x14ac:dyDescent="0.25">
      <c r="A61" s="102" t="s">
        <v>348</v>
      </c>
      <c r="B61" s="102">
        <v>2312</v>
      </c>
      <c r="C61" s="98" t="s">
        <v>1708</v>
      </c>
      <c r="D61" s="103">
        <v>44435</v>
      </c>
      <c r="E61" s="103">
        <v>44465</v>
      </c>
      <c r="F61" s="102" t="s">
        <v>830</v>
      </c>
      <c r="G61" s="98" t="s">
        <v>831</v>
      </c>
      <c r="H61" s="102"/>
      <c r="I61" s="100" t="s">
        <v>2132</v>
      </c>
      <c r="J61" s="101" t="s">
        <v>2131</v>
      </c>
      <c r="K61" s="48" t="str">
        <f>IF(OR(Tabelle2[[#This Row],[Change 
Value]]="PL",Tabelle2[[#This Row],[Change 
Value]]="SICK",Tabelle2[[#This Row],[Change 
Value]]="PEN"),"FZ",Tabelle2[[#This Row],[Change Type]])</f>
        <v>FZ</v>
      </c>
      <c r="L61"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61"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61"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61"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61"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61"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61"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61"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61"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61"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61"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61"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61"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61"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61"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61"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61"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5</v>
      </c>
      <c r="AC61"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26</v>
      </c>
      <c r="AD61"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61"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61"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61"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61"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61"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61" s="2"/>
      <c r="AK61" s="2"/>
      <c r="AL61" s="2"/>
      <c r="AM61" s="2"/>
      <c r="AN61" s="2"/>
      <c r="AO61" s="2"/>
      <c r="AP61" s="2"/>
      <c r="AQ61" s="2"/>
    </row>
    <row r="62" spans="1:43" ht="18.75" x14ac:dyDescent="0.25">
      <c r="A62" s="102" t="s">
        <v>778</v>
      </c>
      <c r="B62" s="102">
        <v>2334</v>
      </c>
      <c r="C62" s="98" t="s">
        <v>1730</v>
      </c>
      <c r="D62" s="103">
        <v>44381</v>
      </c>
      <c r="E62" s="103">
        <v>44411</v>
      </c>
      <c r="F62" s="102" t="s">
        <v>830</v>
      </c>
      <c r="G62" s="98" t="s">
        <v>831</v>
      </c>
      <c r="H62" s="102"/>
      <c r="I62" s="100" t="s">
        <v>2132</v>
      </c>
      <c r="J62" s="101" t="s">
        <v>2131</v>
      </c>
      <c r="K62" s="48" t="str">
        <f>IF(OR(Tabelle2[[#This Row],[Change 
Value]]="PL",Tabelle2[[#This Row],[Change 
Value]]="SICK",Tabelle2[[#This Row],[Change 
Value]]="PEN"),"FZ",Tabelle2[[#This Row],[Change Type]])</f>
        <v>FZ</v>
      </c>
      <c r="L62"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62"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62"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62"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62"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62"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62"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62"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62"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62"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62"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62"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62"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62"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62"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62"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28</v>
      </c>
      <c r="AB62"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v>
      </c>
      <c r="AC62"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62"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62"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62"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62"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62"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62"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62" s="2"/>
      <c r="AK62" s="2"/>
      <c r="AL62" s="2"/>
      <c r="AM62" s="2"/>
      <c r="AN62" s="2"/>
      <c r="AO62" s="2"/>
      <c r="AP62" s="2"/>
      <c r="AQ62" s="2"/>
    </row>
    <row r="63" spans="1:43" ht="18.75" x14ac:dyDescent="0.25">
      <c r="A63" s="102" t="s">
        <v>336</v>
      </c>
      <c r="B63" s="102">
        <v>2349</v>
      </c>
      <c r="C63" s="98" t="s">
        <v>1745</v>
      </c>
      <c r="D63" s="103">
        <v>44489</v>
      </c>
      <c r="E63" s="103">
        <v>44651</v>
      </c>
      <c r="F63" s="102" t="s">
        <v>830</v>
      </c>
      <c r="G63" s="98" t="s">
        <v>831</v>
      </c>
      <c r="H63" s="102"/>
      <c r="I63" s="100" t="s">
        <v>2132</v>
      </c>
      <c r="J63" s="101" t="s">
        <v>2131</v>
      </c>
      <c r="K63" s="48" t="str">
        <f>IF(OR(Tabelle2[[#This Row],[Change 
Value]]="PL",Tabelle2[[#This Row],[Change 
Value]]="SICK",Tabelle2[[#This Row],[Change 
Value]]="PEN"),"FZ",Tabelle2[[#This Row],[Change Type]])</f>
        <v>FZ</v>
      </c>
      <c r="L63"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63"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63"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63"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63"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63"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63" s="3">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63" s="3">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v>
      </c>
      <c r="T63" s="3">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v>
      </c>
      <c r="U63" s="3">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v>
      </c>
      <c r="V63" s="3">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v>
      </c>
      <c r="W63" s="3">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1</v>
      </c>
      <c r="X63"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63"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63"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63"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63"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63"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63"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12</v>
      </c>
      <c r="AE63"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30</v>
      </c>
      <c r="AF63"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31</v>
      </c>
      <c r="AG63"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31</v>
      </c>
      <c r="AH63"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28</v>
      </c>
      <c r="AI63"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31</v>
      </c>
      <c r="AJ63" s="2"/>
      <c r="AK63" s="2"/>
      <c r="AL63" s="2"/>
      <c r="AM63" s="2"/>
      <c r="AN63" s="2"/>
      <c r="AO63" s="2"/>
      <c r="AP63" s="2"/>
      <c r="AQ63" s="2"/>
    </row>
    <row r="64" spans="1:43" ht="18.75" x14ac:dyDescent="0.25">
      <c r="A64" s="102" t="s">
        <v>457</v>
      </c>
      <c r="B64" s="102">
        <v>2350</v>
      </c>
      <c r="C64" s="98" t="s">
        <v>1746</v>
      </c>
      <c r="D64" s="103">
        <v>44287</v>
      </c>
      <c r="E64" s="103">
        <v>44619</v>
      </c>
      <c r="F64" s="102" t="s">
        <v>830</v>
      </c>
      <c r="G64" s="98" t="s">
        <v>831</v>
      </c>
      <c r="H64" s="102"/>
      <c r="I64" s="100" t="s">
        <v>2132</v>
      </c>
      <c r="J64" s="101" t="s">
        <v>2131</v>
      </c>
      <c r="K64" s="48" t="str">
        <f>IF(OR(Tabelle2[[#This Row],[Change 
Value]]="PL",Tabelle2[[#This Row],[Change 
Value]]="SICK",Tabelle2[[#This Row],[Change 
Value]]="PEN"),"FZ",Tabelle2[[#This Row],[Change Type]])</f>
        <v>FZ</v>
      </c>
      <c r="L64"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64"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64"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64"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64"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64"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64" s="3">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64" s="3">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v>
      </c>
      <c r="T64" s="3">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v>
      </c>
      <c r="U64" s="3">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v>
      </c>
      <c r="V64"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64"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64"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64"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64"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64"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64"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64"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64"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31</v>
      </c>
      <c r="AE64"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30</v>
      </c>
      <c r="AF64"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31</v>
      </c>
      <c r="AG64"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31</v>
      </c>
      <c r="AH64"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27</v>
      </c>
      <c r="AI64"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64" s="2"/>
      <c r="AK64" s="2"/>
      <c r="AL64" s="2"/>
      <c r="AM64" s="2"/>
      <c r="AN64" s="2"/>
      <c r="AO64" s="2"/>
      <c r="AP64" s="2"/>
      <c r="AQ64" s="2"/>
    </row>
    <row r="65" spans="1:43" ht="18.75" x14ac:dyDescent="0.25">
      <c r="A65" s="102" t="s">
        <v>210</v>
      </c>
      <c r="B65" s="102">
        <v>2359</v>
      </c>
      <c r="C65" s="98" t="s">
        <v>1755</v>
      </c>
      <c r="D65" s="103">
        <v>44490</v>
      </c>
      <c r="E65" s="103">
        <v>44520</v>
      </c>
      <c r="F65" s="102" t="s">
        <v>830</v>
      </c>
      <c r="G65" s="98" t="s">
        <v>831</v>
      </c>
      <c r="H65" s="102"/>
      <c r="I65" s="100" t="s">
        <v>2132</v>
      </c>
      <c r="J65" s="101" t="s">
        <v>2131</v>
      </c>
      <c r="K65" s="48" t="str">
        <f>IF(OR(Tabelle2[[#This Row],[Change 
Value]]="PL",Tabelle2[[#This Row],[Change 
Value]]="SICK",Tabelle2[[#This Row],[Change 
Value]]="PEN"),"FZ",Tabelle2[[#This Row],[Change Type]])</f>
        <v>FZ</v>
      </c>
      <c r="L65"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65"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65"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65"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65"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65"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65" s="3">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65"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65"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65"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65"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65"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65"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65"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65"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65"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65"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65"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65"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11</v>
      </c>
      <c r="AE65"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20</v>
      </c>
      <c r="AF65"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65"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65"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65"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65" s="2"/>
      <c r="AK65" s="2"/>
      <c r="AL65" s="2"/>
      <c r="AM65" s="2"/>
      <c r="AN65" s="2"/>
      <c r="AO65" s="2"/>
      <c r="AP65" s="2"/>
      <c r="AQ65" s="2"/>
    </row>
    <row r="66" spans="1:43" ht="18.75" x14ac:dyDescent="0.25">
      <c r="A66" s="102" t="s">
        <v>302</v>
      </c>
      <c r="B66" s="102">
        <v>2380</v>
      </c>
      <c r="C66" s="98" t="s">
        <v>1776</v>
      </c>
      <c r="D66" s="103">
        <v>44619</v>
      </c>
      <c r="E66" s="103">
        <v>44646</v>
      </c>
      <c r="F66" s="102" t="s">
        <v>830</v>
      </c>
      <c r="G66" s="98" t="s">
        <v>831</v>
      </c>
      <c r="H66" s="102"/>
      <c r="I66" s="100" t="s">
        <v>2132</v>
      </c>
      <c r="J66" s="101" t="s">
        <v>2131</v>
      </c>
      <c r="K66" s="48" t="str">
        <f>IF(OR(Tabelle2[[#This Row],[Change 
Value]]="PL",Tabelle2[[#This Row],[Change 
Value]]="SICK",Tabelle2[[#This Row],[Change 
Value]]="PEN"),"FZ",Tabelle2[[#This Row],[Change Type]])</f>
        <v>FZ</v>
      </c>
      <c r="L66"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66"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66"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66"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66"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66"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66"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66"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66"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66"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66" s="3">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v>
      </c>
      <c r="W66"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66"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66"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66"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66"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66"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66"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66"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66"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66"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66"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66"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2</v>
      </c>
      <c r="AI66"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26</v>
      </c>
      <c r="AJ66" s="2"/>
      <c r="AK66" s="2"/>
      <c r="AL66" s="2"/>
      <c r="AM66" s="2"/>
      <c r="AN66" s="2"/>
      <c r="AO66" s="2"/>
      <c r="AP66" s="2"/>
      <c r="AQ66" s="2"/>
    </row>
    <row r="67" spans="1:43" ht="18.75" x14ac:dyDescent="0.25">
      <c r="A67" s="102" t="s">
        <v>302</v>
      </c>
      <c r="B67" s="102">
        <v>2380</v>
      </c>
      <c r="C67" s="98" t="s">
        <v>1776</v>
      </c>
      <c r="D67" s="103">
        <v>44435</v>
      </c>
      <c r="E67" s="103">
        <v>44465</v>
      </c>
      <c r="F67" s="102" t="s">
        <v>830</v>
      </c>
      <c r="G67" s="98" t="s">
        <v>831</v>
      </c>
      <c r="H67" s="102"/>
      <c r="I67" s="100" t="s">
        <v>2132</v>
      </c>
      <c r="J67" s="101" t="s">
        <v>2131</v>
      </c>
      <c r="K67" s="48" t="str">
        <f>IF(OR(Tabelle2[[#This Row],[Change 
Value]]="PL",Tabelle2[[#This Row],[Change 
Value]]="SICK",Tabelle2[[#This Row],[Change 
Value]]="PEN"),"FZ",Tabelle2[[#This Row],[Change Type]])</f>
        <v>FZ</v>
      </c>
      <c r="L67"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67"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67"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67"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67"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67"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67"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67"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67"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67"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67"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67"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67"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67"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67"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67"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67"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5</v>
      </c>
      <c r="AC67"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26</v>
      </c>
      <c r="AD67"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67"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67"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67"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67"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67"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67" s="2"/>
      <c r="AK67" s="2"/>
      <c r="AL67" s="2"/>
      <c r="AM67" s="2"/>
      <c r="AN67" s="2"/>
      <c r="AO67" s="2"/>
      <c r="AP67" s="2"/>
      <c r="AQ67" s="2"/>
    </row>
    <row r="68" spans="1:43" ht="18.75" x14ac:dyDescent="0.25">
      <c r="A68" s="102" t="s">
        <v>177</v>
      </c>
      <c r="B68" s="102">
        <v>2384</v>
      </c>
      <c r="C68" s="98" t="s">
        <v>1780</v>
      </c>
      <c r="D68" s="103">
        <v>44287</v>
      </c>
      <c r="E68" s="103">
        <v>44348</v>
      </c>
      <c r="F68" s="102" t="s">
        <v>830</v>
      </c>
      <c r="G68" s="98" t="s">
        <v>831</v>
      </c>
      <c r="H68" s="102"/>
      <c r="I68" s="100" t="s">
        <v>2132</v>
      </c>
      <c r="J68" s="101" t="s">
        <v>2131</v>
      </c>
      <c r="K68" s="48" t="str">
        <f>IF(OR(Tabelle2[[#This Row],[Change 
Value]]="PL",Tabelle2[[#This Row],[Change 
Value]]="SICK",Tabelle2[[#This Row],[Change 
Value]]="PEN"),"FZ",Tabelle2[[#This Row],[Change Type]])</f>
        <v>FZ</v>
      </c>
      <c r="L68"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68"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68"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68"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68"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68"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68"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68"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68"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68"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68"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68"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68"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68"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68"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1</v>
      </c>
      <c r="AA68"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68"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68"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68"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68"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68"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68"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68"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68"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68" s="2"/>
      <c r="AK68" s="2"/>
      <c r="AL68" s="2"/>
      <c r="AM68" s="2"/>
      <c r="AN68" s="2"/>
      <c r="AO68" s="2"/>
      <c r="AP68" s="2"/>
      <c r="AQ68" s="2"/>
    </row>
    <row r="69" spans="1:43" ht="18.75" x14ac:dyDescent="0.25">
      <c r="A69" s="102" t="s">
        <v>267</v>
      </c>
      <c r="B69" s="102">
        <v>2401</v>
      </c>
      <c r="C69" s="98" t="s">
        <v>1797</v>
      </c>
      <c r="D69" s="103">
        <v>44375</v>
      </c>
      <c r="E69" s="103">
        <v>44404</v>
      </c>
      <c r="F69" s="102" t="s">
        <v>830</v>
      </c>
      <c r="G69" s="98" t="s">
        <v>831</v>
      </c>
      <c r="H69" s="102"/>
      <c r="I69" s="100" t="s">
        <v>2132</v>
      </c>
      <c r="J69" s="101" t="s">
        <v>2131</v>
      </c>
      <c r="K69" s="48" t="str">
        <f>IF(OR(Tabelle2[[#This Row],[Change 
Value]]="PL",Tabelle2[[#This Row],[Change 
Value]]="SICK",Tabelle2[[#This Row],[Change 
Value]]="PEN"),"FZ",Tabelle2[[#This Row],[Change Type]])</f>
        <v>FZ</v>
      </c>
      <c r="L69"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69"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69"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69"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69"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69"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69"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69"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69"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69"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69"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69"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69"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69"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69"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v>
      </c>
      <c r="AA69"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27</v>
      </c>
      <c r="AB69"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69"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69"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69"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69"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69"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69"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69"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69" s="2"/>
      <c r="AK69" s="2"/>
      <c r="AL69" s="2"/>
      <c r="AM69" s="2"/>
      <c r="AN69" s="2"/>
      <c r="AO69" s="2"/>
      <c r="AP69" s="2"/>
      <c r="AQ69" s="2"/>
    </row>
    <row r="70" spans="1:43" ht="18.75" x14ac:dyDescent="0.25">
      <c r="A70" s="102" t="s">
        <v>419</v>
      </c>
      <c r="B70" s="102">
        <v>2431</v>
      </c>
      <c r="C70" s="98" t="s">
        <v>1827</v>
      </c>
      <c r="D70" s="103">
        <v>44287</v>
      </c>
      <c r="E70" s="103">
        <v>44557</v>
      </c>
      <c r="F70" s="102" t="s">
        <v>830</v>
      </c>
      <c r="G70" s="98" t="s">
        <v>831</v>
      </c>
      <c r="H70" s="102"/>
      <c r="I70" s="100" t="s">
        <v>2132</v>
      </c>
      <c r="J70" s="101" t="s">
        <v>2131</v>
      </c>
      <c r="K70" s="48" t="str">
        <f>IF(OR(Tabelle2[[#This Row],[Change 
Value]]="PL",Tabelle2[[#This Row],[Change 
Value]]="SICK",Tabelle2[[#This Row],[Change 
Value]]="PEN"),"FZ",Tabelle2[[#This Row],[Change Type]])</f>
        <v>FZ</v>
      </c>
      <c r="L70"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70"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70"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70"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70"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70"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70" s="3">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70" s="3">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v>
      </c>
      <c r="T70"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70"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70"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70"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70"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70"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70"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70"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70"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70"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70"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31</v>
      </c>
      <c r="AE70"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30</v>
      </c>
      <c r="AF70"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27</v>
      </c>
      <c r="AG70"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70"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70"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70" s="2"/>
      <c r="AK70" s="2"/>
      <c r="AL70" s="2"/>
      <c r="AM70" s="2"/>
      <c r="AN70" s="2"/>
      <c r="AO70" s="2"/>
      <c r="AP70" s="2"/>
      <c r="AQ70" s="2"/>
    </row>
    <row r="71" spans="1:43" ht="18.75" x14ac:dyDescent="0.25">
      <c r="A71" s="102" t="s">
        <v>451</v>
      </c>
      <c r="B71" s="102">
        <v>2440</v>
      </c>
      <c r="C71" s="98" t="s">
        <v>1836</v>
      </c>
      <c r="D71" s="103">
        <v>44287</v>
      </c>
      <c r="E71" s="103">
        <v>44651</v>
      </c>
      <c r="F71" s="102" t="s">
        <v>830</v>
      </c>
      <c r="G71" s="98" t="s">
        <v>831</v>
      </c>
      <c r="H71" s="102"/>
      <c r="I71" s="100" t="s">
        <v>2132</v>
      </c>
      <c r="J71" s="101" t="s">
        <v>2131</v>
      </c>
      <c r="K71" s="48" t="str">
        <f>IF(OR(Tabelle2[[#This Row],[Change 
Value]]="PL",Tabelle2[[#This Row],[Change 
Value]]="SICK",Tabelle2[[#This Row],[Change 
Value]]="PEN"),"FZ",Tabelle2[[#This Row],[Change Type]])</f>
        <v>FZ</v>
      </c>
      <c r="L71"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71"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71"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71"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71"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71"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71" s="3">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71" s="3">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v>
      </c>
      <c r="T71" s="3">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v>
      </c>
      <c r="U71" s="3">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v>
      </c>
      <c r="V71" s="3">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v>
      </c>
      <c r="W71" s="3">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1</v>
      </c>
      <c r="X71"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71"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71"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71"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71"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71"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71"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31</v>
      </c>
      <c r="AE71"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30</v>
      </c>
      <c r="AF71"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31</v>
      </c>
      <c r="AG71"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31</v>
      </c>
      <c r="AH71"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28</v>
      </c>
      <c r="AI71"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31</v>
      </c>
      <c r="AJ71" s="2"/>
      <c r="AK71" s="2"/>
      <c r="AL71" s="2"/>
      <c r="AM71" s="2"/>
      <c r="AN71" s="2"/>
      <c r="AO71" s="2"/>
      <c r="AP71" s="2"/>
      <c r="AQ71" s="2"/>
    </row>
    <row r="72" spans="1:43" ht="18.75" x14ac:dyDescent="0.25">
      <c r="A72" s="102" t="s">
        <v>326</v>
      </c>
      <c r="B72" s="102">
        <v>2449</v>
      </c>
      <c r="C72" s="98" t="s">
        <v>1845</v>
      </c>
      <c r="D72" s="103">
        <v>44289</v>
      </c>
      <c r="E72" s="103">
        <v>44318</v>
      </c>
      <c r="F72" s="102" t="s">
        <v>830</v>
      </c>
      <c r="G72" s="98" t="s">
        <v>831</v>
      </c>
      <c r="H72" s="102"/>
      <c r="I72" s="100" t="s">
        <v>2132</v>
      </c>
      <c r="J72" s="101" t="s">
        <v>2131</v>
      </c>
      <c r="K72" s="48" t="str">
        <f>IF(OR(Tabelle2[[#This Row],[Change 
Value]]="PL",Tabelle2[[#This Row],[Change 
Value]]="SICK",Tabelle2[[#This Row],[Change 
Value]]="PEN"),"FZ",Tabelle2[[#This Row],[Change Type]])</f>
        <v>FZ</v>
      </c>
      <c r="L72"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72"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72"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72"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72"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72"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72"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72"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72"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72"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72"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72"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72"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28</v>
      </c>
      <c r="Y72"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2</v>
      </c>
      <c r="Z72"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72"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72"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72"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72"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72"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72"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72"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72"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72"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72" s="2"/>
      <c r="AK72" s="2"/>
      <c r="AL72" s="2"/>
      <c r="AM72" s="2"/>
      <c r="AN72" s="2"/>
      <c r="AO72" s="2"/>
      <c r="AP72" s="2"/>
      <c r="AQ72" s="2"/>
    </row>
    <row r="73" spans="1:43" ht="18.75" x14ac:dyDescent="0.25">
      <c r="A73" s="102" t="s">
        <v>677</v>
      </c>
      <c r="B73" s="102">
        <v>2462</v>
      </c>
      <c r="C73" s="98" t="s">
        <v>1858</v>
      </c>
      <c r="D73" s="103">
        <v>44353</v>
      </c>
      <c r="E73" s="103">
        <v>44382</v>
      </c>
      <c r="F73" s="102" t="s">
        <v>830</v>
      </c>
      <c r="G73" s="98" t="s">
        <v>831</v>
      </c>
      <c r="H73" s="102"/>
      <c r="I73" s="100" t="s">
        <v>2132</v>
      </c>
      <c r="J73" s="101" t="s">
        <v>2131</v>
      </c>
      <c r="K73" s="48" t="str">
        <f>IF(OR(Tabelle2[[#This Row],[Change 
Value]]="PL",Tabelle2[[#This Row],[Change 
Value]]="SICK",Tabelle2[[#This Row],[Change 
Value]]="PEN"),"FZ",Tabelle2[[#This Row],[Change Type]])</f>
        <v>FZ</v>
      </c>
      <c r="L73"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73"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73"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73"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73"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73"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73"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73"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73"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73"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73"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73"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73"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73"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73"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25</v>
      </c>
      <c r="AA73"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5</v>
      </c>
      <c r="AB73"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73"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73"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73"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73"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73"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73"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73"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73" s="2"/>
      <c r="AK73" s="2"/>
      <c r="AL73" s="2"/>
      <c r="AM73" s="2"/>
      <c r="AN73" s="2"/>
      <c r="AO73" s="2"/>
      <c r="AP73" s="2"/>
      <c r="AQ73" s="2"/>
    </row>
    <row r="74" spans="1:43" ht="18.75" x14ac:dyDescent="0.25">
      <c r="A74" s="102" t="s">
        <v>265</v>
      </c>
      <c r="B74" s="102">
        <v>2473</v>
      </c>
      <c r="C74" s="98" t="s">
        <v>1869</v>
      </c>
      <c r="D74" s="103">
        <v>44369</v>
      </c>
      <c r="E74" s="103">
        <v>44398</v>
      </c>
      <c r="F74" s="102" t="s">
        <v>830</v>
      </c>
      <c r="G74" s="98" t="s">
        <v>831</v>
      </c>
      <c r="H74" s="102"/>
      <c r="I74" s="100" t="s">
        <v>2132</v>
      </c>
      <c r="J74" s="101" t="s">
        <v>2131</v>
      </c>
      <c r="K74" s="48" t="str">
        <f>IF(OR(Tabelle2[[#This Row],[Change 
Value]]="PL",Tabelle2[[#This Row],[Change 
Value]]="SICK",Tabelle2[[#This Row],[Change 
Value]]="PEN"),"FZ",Tabelle2[[#This Row],[Change Type]])</f>
        <v>FZ</v>
      </c>
      <c r="L74"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74"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74"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74"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74"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74"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74"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74"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74"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74"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74"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74"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74"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74"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74"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9</v>
      </c>
      <c r="AA74"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21</v>
      </c>
      <c r="AB74"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74"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74"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74"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74"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74"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74"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74"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74" s="2"/>
      <c r="AK74" s="2"/>
      <c r="AL74" s="2"/>
      <c r="AM74" s="2"/>
      <c r="AN74" s="2"/>
      <c r="AO74" s="2"/>
      <c r="AP74" s="2"/>
      <c r="AQ74" s="2"/>
    </row>
    <row r="75" spans="1:43" ht="18.75" x14ac:dyDescent="0.25">
      <c r="A75" s="102" t="s">
        <v>783</v>
      </c>
      <c r="B75" s="102">
        <v>2484</v>
      </c>
      <c r="C75" s="98" t="s">
        <v>1880</v>
      </c>
      <c r="D75" s="103">
        <v>44287</v>
      </c>
      <c r="E75" s="103">
        <v>44651</v>
      </c>
      <c r="F75" s="102" t="s">
        <v>830</v>
      </c>
      <c r="G75" s="98" t="s">
        <v>831</v>
      </c>
      <c r="H75" s="102"/>
      <c r="I75" s="100" t="s">
        <v>2132</v>
      </c>
      <c r="J75" s="101" t="s">
        <v>2131</v>
      </c>
      <c r="K75" s="48" t="str">
        <f>IF(OR(Tabelle2[[#This Row],[Change 
Value]]="PL",Tabelle2[[#This Row],[Change 
Value]]="SICK",Tabelle2[[#This Row],[Change 
Value]]="PEN"),"FZ",Tabelle2[[#This Row],[Change Type]])</f>
        <v>FZ</v>
      </c>
      <c r="L75"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75"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75"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75"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75"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75"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75" s="3">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75" s="3">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v>
      </c>
      <c r="T75" s="3">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v>
      </c>
      <c r="U75" s="3">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v>
      </c>
      <c r="V75" s="3">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v>
      </c>
      <c r="W75" s="3">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1</v>
      </c>
      <c r="X75"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75"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75"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75"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75"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75"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75"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31</v>
      </c>
      <c r="AE75"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30</v>
      </c>
      <c r="AF75"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31</v>
      </c>
      <c r="AG75"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31</v>
      </c>
      <c r="AH75"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28</v>
      </c>
      <c r="AI75"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31</v>
      </c>
      <c r="AJ75" s="2"/>
      <c r="AK75" s="2"/>
      <c r="AL75" s="2"/>
      <c r="AM75" s="2"/>
      <c r="AN75" s="2"/>
      <c r="AO75" s="2"/>
      <c r="AP75" s="2"/>
      <c r="AQ75" s="2"/>
    </row>
    <row r="76" spans="1:43" ht="18.75" x14ac:dyDescent="0.25">
      <c r="A76" s="102" t="s">
        <v>368</v>
      </c>
      <c r="B76" s="102">
        <v>2532</v>
      </c>
      <c r="C76" s="98" t="s">
        <v>1928</v>
      </c>
      <c r="D76" s="103">
        <v>44350</v>
      </c>
      <c r="E76" s="103">
        <v>44379</v>
      </c>
      <c r="F76" s="102" t="s">
        <v>830</v>
      </c>
      <c r="G76" s="98" t="s">
        <v>831</v>
      </c>
      <c r="H76" s="102"/>
      <c r="I76" s="100" t="s">
        <v>2132</v>
      </c>
      <c r="J76" s="101" t="s">
        <v>2131</v>
      </c>
      <c r="K76" s="48" t="str">
        <f>IF(OR(Tabelle2[[#This Row],[Change 
Value]]="PL",Tabelle2[[#This Row],[Change 
Value]]="SICK",Tabelle2[[#This Row],[Change 
Value]]="PEN"),"FZ",Tabelle2[[#This Row],[Change Type]])</f>
        <v>FZ</v>
      </c>
      <c r="L76"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76"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76"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76"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76"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76"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76"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76"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76"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76"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76"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76"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76"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76"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76"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28</v>
      </c>
      <c r="AA76"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2</v>
      </c>
      <c r="AB76"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76"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76"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76"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76"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76"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76"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76"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76" s="2"/>
      <c r="AK76" s="2"/>
      <c r="AL76" s="2"/>
      <c r="AM76" s="2"/>
      <c r="AN76" s="2"/>
      <c r="AO76" s="2"/>
      <c r="AP76" s="2"/>
      <c r="AQ76" s="2"/>
    </row>
    <row r="77" spans="1:43" ht="18.75" x14ac:dyDescent="0.25">
      <c r="A77" s="102" t="s">
        <v>776</v>
      </c>
      <c r="B77" s="102">
        <v>2542</v>
      </c>
      <c r="C77" s="98" t="s">
        <v>1938</v>
      </c>
      <c r="D77" s="103">
        <v>44322</v>
      </c>
      <c r="E77" s="103">
        <v>44352</v>
      </c>
      <c r="F77" s="102" t="s">
        <v>830</v>
      </c>
      <c r="G77" s="98" t="s">
        <v>831</v>
      </c>
      <c r="H77" s="102"/>
      <c r="I77" s="100" t="s">
        <v>2132</v>
      </c>
      <c r="J77" s="101" t="s">
        <v>2131</v>
      </c>
      <c r="K77" s="48" t="str">
        <f>IF(OR(Tabelle2[[#This Row],[Change 
Value]]="PL",Tabelle2[[#This Row],[Change 
Value]]="SICK",Tabelle2[[#This Row],[Change 
Value]]="PEN"),"FZ",Tabelle2[[#This Row],[Change Type]])</f>
        <v>FZ</v>
      </c>
      <c r="L77"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77"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77"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77"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77"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77"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77"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77"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77"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77"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77"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77"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77"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77"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26</v>
      </c>
      <c r="Z77"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5</v>
      </c>
      <c r="AA77"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77"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77"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77"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77"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77"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77"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77"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77"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77" s="2"/>
      <c r="AK77" s="2"/>
      <c r="AL77" s="2"/>
      <c r="AM77" s="2"/>
      <c r="AN77" s="2"/>
      <c r="AO77" s="2"/>
      <c r="AP77" s="2"/>
      <c r="AQ77" s="2"/>
    </row>
    <row r="78" spans="1:43" ht="18.75" x14ac:dyDescent="0.25">
      <c r="A78" s="102" t="s">
        <v>573</v>
      </c>
      <c r="B78" s="102">
        <v>2557</v>
      </c>
      <c r="C78" s="98" t="s">
        <v>1953</v>
      </c>
      <c r="D78" s="103">
        <v>44287</v>
      </c>
      <c r="E78" s="103">
        <v>44353</v>
      </c>
      <c r="F78" s="102" t="s">
        <v>830</v>
      </c>
      <c r="G78" s="98" t="s">
        <v>831</v>
      </c>
      <c r="H78" s="102"/>
      <c r="I78" s="100" t="s">
        <v>2132</v>
      </c>
      <c r="J78" s="101" t="s">
        <v>2131</v>
      </c>
      <c r="K78" s="48" t="str">
        <f>IF(OR(Tabelle2[[#This Row],[Change 
Value]]="PL",Tabelle2[[#This Row],[Change 
Value]]="SICK",Tabelle2[[#This Row],[Change 
Value]]="PEN"),"FZ",Tabelle2[[#This Row],[Change Type]])</f>
        <v>FZ</v>
      </c>
      <c r="L78"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78"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78"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78"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78"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78"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78"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78"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78"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78"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78"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78"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78"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78"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78"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6</v>
      </c>
      <c r="AA78"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78"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78"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78"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78"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78"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78"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78"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78"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78" s="2"/>
      <c r="AK78" s="2"/>
      <c r="AL78" s="2"/>
      <c r="AM78" s="2"/>
      <c r="AN78" s="2"/>
      <c r="AO78" s="2"/>
      <c r="AP78" s="2"/>
      <c r="AQ78" s="2"/>
    </row>
    <row r="79" spans="1:43" ht="18.75" x14ac:dyDescent="0.25">
      <c r="A79" s="102" t="s">
        <v>775</v>
      </c>
      <c r="B79" s="102">
        <v>2582</v>
      </c>
      <c r="C79" s="98" t="s">
        <v>1978</v>
      </c>
      <c r="D79" s="103">
        <v>44287</v>
      </c>
      <c r="E79" s="103">
        <v>44306</v>
      </c>
      <c r="F79" s="102" t="s">
        <v>830</v>
      </c>
      <c r="G79" s="98" t="s">
        <v>831</v>
      </c>
      <c r="H79" s="102"/>
      <c r="I79" s="100" t="s">
        <v>2132</v>
      </c>
      <c r="J79" s="101" t="s">
        <v>2131</v>
      </c>
      <c r="K79" s="48" t="str">
        <f>IF(OR(Tabelle2[[#This Row],[Change 
Value]]="PL",Tabelle2[[#This Row],[Change 
Value]]="SICK",Tabelle2[[#This Row],[Change 
Value]]="PEN"),"FZ",Tabelle2[[#This Row],[Change Type]])</f>
        <v>FZ</v>
      </c>
      <c r="L79"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79"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79"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79"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79"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79"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79"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79"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79"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79"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79"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79"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79"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20</v>
      </c>
      <c r="Y79"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79"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79"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79"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79"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79"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79"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79"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79"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79"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79"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79" s="2"/>
      <c r="AK79" s="2"/>
      <c r="AL79" s="2"/>
      <c r="AM79" s="2"/>
      <c r="AN79" s="2"/>
      <c r="AO79" s="2"/>
      <c r="AP79" s="2"/>
      <c r="AQ79" s="2"/>
    </row>
    <row r="80" spans="1:43" ht="18.75" x14ac:dyDescent="0.25">
      <c r="A80" s="102" t="s">
        <v>308</v>
      </c>
      <c r="B80" s="102">
        <v>2642</v>
      </c>
      <c r="C80" s="98" t="s">
        <v>2038</v>
      </c>
      <c r="D80" s="103">
        <v>44287</v>
      </c>
      <c r="E80" s="103">
        <v>44315</v>
      </c>
      <c r="F80" s="102" t="s">
        <v>830</v>
      </c>
      <c r="G80" s="98" t="s">
        <v>831</v>
      </c>
      <c r="H80" s="102"/>
      <c r="I80" s="100" t="s">
        <v>2132</v>
      </c>
      <c r="J80" s="101" t="s">
        <v>2131</v>
      </c>
      <c r="K80" s="48" t="str">
        <f>IF(OR(Tabelle2[[#This Row],[Change 
Value]]="PL",Tabelle2[[#This Row],[Change 
Value]]="SICK",Tabelle2[[#This Row],[Change 
Value]]="PEN"),"FZ",Tabelle2[[#This Row],[Change Type]])</f>
        <v>FZ</v>
      </c>
      <c r="L80"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80"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80"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80"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80"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80"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80"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80"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80"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80"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80"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80"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80"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29</v>
      </c>
      <c r="Y80"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80"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80"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80"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80"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80"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80"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80"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80"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80"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80"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80" s="2"/>
      <c r="AK80" s="2"/>
      <c r="AL80" s="2"/>
      <c r="AM80" s="2"/>
      <c r="AN80" s="2"/>
      <c r="AO80" s="2"/>
      <c r="AP80" s="2"/>
      <c r="AQ80" s="2"/>
    </row>
    <row r="81" spans="1:43" ht="18.75" x14ac:dyDescent="0.25">
      <c r="A81" s="102" t="s">
        <v>793</v>
      </c>
      <c r="B81" s="102">
        <v>2023</v>
      </c>
      <c r="C81" s="98" t="s">
        <v>1419</v>
      </c>
      <c r="D81" s="103">
        <v>44341</v>
      </c>
      <c r="E81" s="103">
        <v>44355</v>
      </c>
      <c r="F81" s="102" t="s">
        <v>834</v>
      </c>
      <c r="G81" s="102" t="s">
        <v>835</v>
      </c>
      <c r="H81" s="102"/>
      <c r="I81" s="100" t="s">
        <v>2132</v>
      </c>
      <c r="J81" s="101" t="s">
        <v>2131</v>
      </c>
      <c r="K81" s="48" t="str">
        <f>IF(OR(Tabelle2[[#This Row],[Change 
Value]]="PL",Tabelle2[[#This Row],[Change 
Value]]="SICK",Tabelle2[[#This Row],[Change 
Value]]="PEN"),"FZ",Tabelle2[[#This Row],[Change Type]])</f>
        <v>FZ</v>
      </c>
      <c r="L81"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81"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81"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81"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81"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81"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81"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81"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81"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81"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81"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81"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81"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81"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7</v>
      </c>
      <c r="Z81"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8</v>
      </c>
      <c r="AA81"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81"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81"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81"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81"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81"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81"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81"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81"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81" s="2"/>
      <c r="AK81" s="2"/>
      <c r="AL81" s="2"/>
      <c r="AM81" s="2"/>
      <c r="AN81" s="2"/>
      <c r="AO81" s="2"/>
      <c r="AP81" s="2"/>
      <c r="AQ81" s="2"/>
    </row>
    <row r="82" spans="1:43" ht="18.75" x14ac:dyDescent="0.25">
      <c r="A82" s="102" t="s">
        <v>612</v>
      </c>
      <c r="B82" s="102">
        <v>2026</v>
      </c>
      <c r="C82" s="98" t="s">
        <v>1422</v>
      </c>
      <c r="D82" s="103">
        <v>44287</v>
      </c>
      <c r="E82" s="103">
        <v>44382</v>
      </c>
      <c r="F82" s="102" t="s">
        <v>834</v>
      </c>
      <c r="G82" s="102" t="s">
        <v>835</v>
      </c>
      <c r="H82" s="102"/>
      <c r="I82" s="100" t="s">
        <v>2132</v>
      </c>
      <c r="J82" s="101" t="s">
        <v>2131</v>
      </c>
      <c r="K82" s="48" t="str">
        <f>IF(OR(Tabelle2[[#This Row],[Change 
Value]]="PL",Tabelle2[[#This Row],[Change 
Value]]="SICK",Tabelle2[[#This Row],[Change 
Value]]="PEN"),"FZ",Tabelle2[[#This Row],[Change Type]])</f>
        <v>FZ</v>
      </c>
      <c r="L82"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82"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82"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82"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82"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82"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82"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82"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82"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82"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82"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82"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82"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82"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82"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82"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5</v>
      </c>
      <c r="AB82"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82"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82"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82"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82"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82"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82"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82"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82" s="2"/>
      <c r="AK82" s="2"/>
      <c r="AL82" s="2"/>
      <c r="AM82" s="2"/>
      <c r="AN82" s="2"/>
      <c r="AO82" s="2"/>
      <c r="AP82" s="2"/>
      <c r="AQ82" s="2"/>
    </row>
    <row r="83" spans="1:43" ht="18.75" x14ac:dyDescent="0.25">
      <c r="A83" s="102" t="s">
        <v>560</v>
      </c>
      <c r="B83" s="102">
        <v>2088</v>
      </c>
      <c r="C83" s="98" t="s">
        <v>1484</v>
      </c>
      <c r="D83" s="103">
        <v>44287</v>
      </c>
      <c r="E83" s="103">
        <v>44391</v>
      </c>
      <c r="F83" s="102" t="s">
        <v>834</v>
      </c>
      <c r="G83" s="102" t="s">
        <v>835</v>
      </c>
      <c r="H83" s="102"/>
      <c r="I83" s="100" t="s">
        <v>2132</v>
      </c>
      <c r="J83" s="101" t="s">
        <v>2131</v>
      </c>
      <c r="K83" s="48" t="str">
        <f>IF(OR(Tabelle2[[#This Row],[Change 
Value]]="PL",Tabelle2[[#This Row],[Change 
Value]]="SICK",Tabelle2[[#This Row],[Change 
Value]]="PEN"),"FZ",Tabelle2[[#This Row],[Change Type]])</f>
        <v>FZ</v>
      </c>
      <c r="L83"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83"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83"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83"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83"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83"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83"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83"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83"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83"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83"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83"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83"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83"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83"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83"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14</v>
      </c>
      <c r="AB83"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83"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83"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83"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83"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83"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83"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83"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83" s="2"/>
      <c r="AK83" s="2"/>
      <c r="AL83" s="2"/>
      <c r="AM83" s="2"/>
      <c r="AN83" s="2"/>
      <c r="AO83" s="2"/>
      <c r="AP83" s="2"/>
      <c r="AQ83" s="2"/>
    </row>
    <row r="84" spans="1:43" ht="18.75" x14ac:dyDescent="0.25">
      <c r="A84" s="102" t="s">
        <v>426</v>
      </c>
      <c r="B84" s="102">
        <v>2133</v>
      </c>
      <c r="C84" s="98" t="s">
        <v>1529</v>
      </c>
      <c r="D84" s="103">
        <v>44370</v>
      </c>
      <c r="E84" s="103">
        <v>44393</v>
      </c>
      <c r="F84" s="102" t="s">
        <v>834</v>
      </c>
      <c r="G84" s="102" t="s">
        <v>835</v>
      </c>
      <c r="H84" s="102"/>
      <c r="I84" s="100" t="s">
        <v>2132</v>
      </c>
      <c r="J84" s="101" t="s">
        <v>2131</v>
      </c>
      <c r="K84" s="48" t="str">
        <f>IF(OR(Tabelle2[[#This Row],[Change 
Value]]="PL",Tabelle2[[#This Row],[Change 
Value]]="SICK",Tabelle2[[#This Row],[Change 
Value]]="PEN"),"FZ",Tabelle2[[#This Row],[Change Type]])</f>
        <v>FZ</v>
      </c>
      <c r="L84"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84"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84"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84"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84"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84"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84"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84"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84"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84"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84"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84"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84"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84"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84"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8</v>
      </c>
      <c r="AA84"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16</v>
      </c>
      <c r="AB84"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84"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84"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84"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84"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84"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84"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84"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84" s="2"/>
      <c r="AK84" s="2"/>
      <c r="AL84" s="2"/>
      <c r="AM84" s="2"/>
      <c r="AN84" s="2"/>
      <c r="AO84" s="2"/>
      <c r="AP84" s="2"/>
      <c r="AQ84" s="2"/>
    </row>
    <row r="85" spans="1:43" ht="18.75" x14ac:dyDescent="0.25">
      <c r="A85" s="102" t="s">
        <v>426</v>
      </c>
      <c r="B85" s="102">
        <v>2133</v>
      </c>
      <c r="C85" s="98" t="s">
        <v>1529</v>
      </c>
      <c r="D85" s="103">
        <v>44287</v>
      </c>
      <c r="E85" s="103">
        <v>44340</v>
      </c>
      <c r="F85" s="102" t="s">
        <v>834</v>
      </c>
      <c r="G85" s="102" t="s">
        <v>835</v>
      </c>
      <c r="H85" s="102"/>
      <c r="I85" s="100" t="s">
        <v>2132</v>
      </c>
      <c r="J85" s="101" t="s">
        <v>2131</v>
      </c>
      <c r="K85" s="48" t="str">
        <f>IF(OR(Tabelle2[[#This Row],[Change 
Value]]="PL",Tabelle2[[#This Row],[Change 
Value]]="SICK",Tabelle2[[#This Row],[Change 
Value]]="PEN"),"FZ",Tabelle2[[#This Row],[Change Type]])</f>
        <v>FZ</v>
      </c>
      <c r="L85"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85"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85"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85"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85"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85"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85"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85"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85"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85"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85"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85"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85"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85"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24</v>
      </c>
      <c r="Z85"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85"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85"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85"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85"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85"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85"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85"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85"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85"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85" s="2"/>
      <c r="AK85" s="2"/>
      <c r="AL85" s="2"/>
      <c r="AM85" s="2"/>
      <c r="AN85" s="2"/>
      <c r="AO85" s="2"/>
      <c r="AP85" s="2"/>
      <c r="AQ85" s="2"/>
    </row>
    <row r="86" spans="1:43" ht="18.75" x14ac:dyDescent="0.25">
      <c r="A86" s="102" t="s">
        <v>209</v>
      </c>
      <c r="B86" s="102">
        <v>2134</v>
      </c>
      <c r="C86" s="98" t="s">
        <v>1530</v>
      </c>
      <c r="D86" s="103">
        <v>44287</v>
      </c>
      <c r="E86" s="103">
        <v>44357</v>
      </c>
      <c r="F86" s="102" t="s">
        <v>834</v>
      </c>
      <c r="G86" s="102" t="s">
        <v>835</v>
      </c>
      <c r="H86" s="102"/>
      <c r="I86" s="100" t="s">
        <v>2132</v>
      </c>
      <c r="J86" s="101" t="s">
        <v>2131</v>
      </c>
      <c r="K86" s="48" t="str">
        <f>IF(OR(Tabelle2[[#This Row],[Change 
Value]]="PL",Tabelle2[[#This Row],[Change 
Value]]="SICK",Tabelle2[[#This Row],[Change 
Value]]="PEN"),"FZ",Tabelle2[[#This Row],[Change Type]])</f>
        <v>FZ</v>
      </c>
      <c r="L86"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86"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86"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86"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86"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86"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86"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86"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86"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86"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86"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86"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86"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86"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86"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10</v>
      </c>
      <c r="AA86"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86"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86"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86"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86"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86"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86"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86"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86"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86" s="2"/>
      <c r="AK86" s="2"/>
      <c r="AL86" s="2"/>
      <c r="AM86" s="2"/>
      <c r="AN86" s="2"/>
      <c r="AO86" s="2"/>
      <c r="AP86" s="2"/>
      <c r="AQ86" s="2"/>
    </row>
    <row r="87" spans="1:43" ht="18.75" x14ac:dyDescent="0.25">
      <c r="A87" s="102" t="s">
        <v>675</v>
      </c>
      <c r="B87" s="102">
        <v>2165</v>
      </c>
      <c r="C87" s="98" t="s">
        <v>1561</v>
      </c>
      <c r="D87" s="103">
        <v>44323</v>
      </c>
      <c r="E87" s="103">
        <v>44381</v>
      </c>
      <c r="F87" s="102" t="s">
        <v>834</v>
      </c>
      <c r="G87" s="102" t="s">
        <v>835</v>
      </c>
      <c r="H87" s="102"/>
      <c r="I87" s="100" t="s">
        <v>2132</v>
      </c>
      <c r="J87" s="101" t="s">
        <v>2131</v>
      </c>
      <c r="K87" s="48" t="str">
        <f>IF(OR(Tabelle2[[#This Row],[Change 
Value]]="PL",Tabelle2[[#This Row],[Change 
Value]]="SICK",Tabelle2[[#This Row],[Change 
Value]]="PEN"),"FZ",Tabelle2[[#This Row],[Change Type]])</f>
        <v>FZ</v>
      </c>
      <c r="L87"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87"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87"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87"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87"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87"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87"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87"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87"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87"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87"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87"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87"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87"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25</v>
      </c>
      <c r="Z87"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87"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4</v>
      </c>
      <c r="AB87"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87"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87"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87"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87"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87"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87"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87"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87" s="2"/>
      <c r="AK87" s="2"/>
      <c r="AL87" s="2"/>
      <c r="AM87" s="2"/>
      <c r="AN87" s="2"/>
      <c r="AO87" s="2"/>
      <c r="AP87" s="2"/>
      <c r="AQ87" s="2"/>
    </row>
    <row r="88" spans="1:43" ht="18.75" x14ac:dyDescent="0.25">
      <c r="A88" s="102" t="s">
        <v>691</v>
      </c>
      <c r="B88" s="102">
        <v>2178</v>
      </c>
      <c r="C88" s="98" t="s">
        <v>1574</v>
      </c>
      <c r="D88" s="103">
        <v>44287</v>
      </c>
      <c r="E88" s="103">
        <v>44295</v>
      </c>
      <c r="F88" s="102" t="s">
        <v>834</v>
      </c>
      <c r="G88" s="102" t="s">
        <v>835</v>
      </c>
      <c r="H88" s="102"/>
      <c r="I88" s="100" t="s">
        <v>2132</v>
      </c>
      <c r="J88" s="101" t="s">
        <v>2131</v>
      </c>
      <c r="K88" s="48" t="str">
        <f>IF(OR(Tabelle2[[#This Row],[Change 
Value]]="PL",Tabelle2[[#This Row],[Change 
Value]]="SICK",Tabelle2[[#This Row],[Change 
Value]]="PEN"),"FZ",Tabelle2[[#This Row],[Change Type]])</f>
        <v>FZ</v>
      </c>
      <c r="L88"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88"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88"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88"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88"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88"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88"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88"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88"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88"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88"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88"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88"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9</v>
      </c>
      <c r="Y88"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88"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88"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88"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88"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88"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88"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88"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88"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88"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88"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88" s="2"/>
      <c r="AK88" s="2"/>
      <c r="AL88" s="2"/>
      <c r="AM88" s="2"/>
      <c r="AN88" s="2"/>
      <c r="AO88" s="2"/>
      <c r="AP88" s="2"/>
      <c r="AQ88" s="2"/>
    </row>
    <row r="89" spans="1:43" ht="18.75" x14ac:dyDescent="0.25">
      <c r="A89" s="102" t="s">
        <v>224</v>
      </c>
      <c r="B89" s="102">
        <v>2206</v>
      </c>
      <c r="C89" s="98" t="s">
        <v>1602</v>
      </c>
      <c r="D89" s="103">
        <v>44287</v>
      </c>
      <c r="E89" s="103">
        <v>44408</v>
      </c>
      <c r="F89" s="102" t="s">
        <v>834</v>
      </c>
      <c r="G89" s="102" t="s">
        <v>835</v>
      </c>
      <c r="H89" s="102"/>
      <c r="I89" s="100" t="s">
        <v>2132</v>
      </c>
      <c r="J89" s="101" t="s">
        <v>2131</v>
      </c>
      <c r="K89" s="48" t="str">
        <f>IF(OR(Tabelle2[[#This Row],[Change 
Value]]="PL",Tabelle2[[#This Row],[Change 
Value]]="SICK",Tabelle2[[#This Row],[Change 
Value]]="PEN"),"FZ",Tabelle2[[#This Row],[Change Type]])</f>
        <v>FZ</v>
      </c>
      <c r="L89"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89"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89"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89"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89"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89"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89"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89"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89"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89"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89"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89"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89"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89"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89"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89"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89"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89"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89"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89"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89"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89"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89"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89"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89" s="2"/>
      <c r="AK89" s="2"/>
      <c r="AL89" s="2"/>
      <c r="AM89" s="2"/>
      <c r="AN89" s="2"/>
      <c r="AO89" s="2"/>
      <c r="AP89" s="2"/>
      <c r="AQ89" s="2"/>
    </row>
    <row r="90" spans="1:43" ht="18.75" x14ac:dyDescent="0.25">
      <c r="A90" s="102" t="s">
        <v>566</v>
      </c>
      <c r="B90" s="102">
        <v>2262</v>
      </c>
      <c r="C90" s="98" t="s">
        <v>1658</v>
      </c>
      <c r="D90" s="103">
        <v>44287</v>
      </c>
      <c r="E90" s="103">
        <v>44360</v>
      </c>
      <c r="F90" s="102" t="s">
        <v>834</v>
      </c>
      <c r="G90" s="102" t="s">
        <v>835</v>
      </c>
      <c r="H90" s="102"/>
      <c r="I90" s="100" t="s">
        <v>2132</v>
      </c>
      <c r="J90" s="101" t="s">
        <v>2131</v>
      </c>
      <c r="K90" s="48" t="str">
        <f>IF(OR(Tabelle2[[#This Row],[Change 
Value]]="PL",Tabelle2[[#This Row],[Change 
Value]]="SICK",Tabelle2[[#This Row],[Change 
Value]]="PEN"),"FZ",Tabelle2[[#This Row],[Change Type]])</f>
        <v>FZ</v>
      </c>
      <c r="L90"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90"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90"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90"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90"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90"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90"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90"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90"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90"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90"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90"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90"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90"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90"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13</v>
      </c>
      <c r="AA90"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90"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90"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90"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90"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90"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90"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90"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90"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90" s="2"/>
      <c r="AK90" s="2"/>
      <c r="AL90" s="2"/>
      <c r="AM90" s="2"/>
      <c r="AN90" s="2"/>
      <c r="AO90" s="2"/>
      <c r="AP90" s="2"/>
      <c r="AQ90" s="2"/>
    </row>
    <row r="91" spans="1:43" ht="18.75" x14ac:dyDescent="0.25">
      <c r="A91" s="102" t="s">
        <v>651</v>
      </c>
      <c r="B91" s="102">
        <v>2264</v>
      </c>
      <c r="C91" s="98" t="s">
        <v>1660</v>
      </c>
      <c r="D91" s="103">
        <v>44287</v>
      </c>
      <c r="E91" s="103">
        <v>44316</v>
      </c>
      <c r="F91" s="102" t="s">
        <v>834</v>
      </c>
      <c r="G91" s="102" t="s">
        <v>835</v>
      </c>
      <c r="H91" s="102"/>
      <c r="I91" s="100" t="s">
        <v>2132</v>
      </c>
      <c r="J91" s="101" t="s">
        <v>2131</v>
      </c>
      <c r="K91" s="48" t="str">
        <f>IF(OR(Tabelle2[[#This Row],[Change 
Value]]="PL",Tabelle2[[#This Row],[Change 
Value]]="SICK",Tabelle2[[#This Row],[Change 
Value]]="PEN"),"FZ",Tabelle2[[#This Row],[Change Type]])</f>
        <v>FZ</v>
      </c>
      <c r="L91"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91"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91"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91"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91"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91"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91"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91"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91"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91"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91"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91"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91"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91"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91"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91"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91"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91"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91"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91"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91"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91"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91"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91"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91" s="2"/>
      <c r="AK91" s="2"/>
      <c r="AL91" s="2"/>
      <c r="AM91" s="2"/>
      <c r="AN91" s="2"/>
      <c r="AO91" s="2"/>
      <c r="AP91" s="2"/>
      <c r="AQ91" s="2"/>
    </row>
    <row r="92" spans="1:43" ht="18.75" x14ac:dyDescent="0.25">
      <c r="A92" s="102" t="s">
        <v>589</v>
      </c>
      <c r="B92" s="102">
        <v>2357</v>
      </c>
      <c r="C92" s="98" t="s">
        <v>1753</v>
      </c>
      <c r="D92" s="103">
        <v>44287</v>
      </c>
      <c r="E92" s="103">
        <v>44407</v>
      </c>
      <c r="F92" s="102" t="s">
        <v>834</v>
      </c>
      <c r="G92" s="102" t="s">
        <v>835</v>
      </c>
      <c r="H92" s="102"/>
      <c r="I92" s="100" t="s">
        <v>2132</v>
      </c>
      <c r="J92" s="101" t="s">
        <v>2131</v>
      </c>
      <c r="K92" s="48" t="str">
        <f>IF(OR(Tabelle2[[#This Row],[Change 
Value]]="PL",Tabelle2[[#This Row],[Change 
Value]]="SICK",Tabelle2[[#This Row],[Change 
Value]]="PEN"),"FZ",Tabelle2[[#This Row],[Change Type]])</f>
        <v>FZ</v>
      </c>
      <c r="L92"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92"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92"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92"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92"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92"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92"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92"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92"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92"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92"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92"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92"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92"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92"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92"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30</v>
      </c>
      <c r="AB92"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92"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92"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92"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92"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92"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92"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92"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92" s="2"/>
      <c r="AK92" s="2"/>
      <c r="AL92" s="2"/>
      <c r="AM92" s="2"/>
      <c r="AN92" s="2"/>
      <c r="AO92" s="2"/>
      <c r="AP92" s="2"/>
      <c r="AQ92" s="2"/>
    </row>
    <row r="93" spans="1:43" ht="18.75" x14ac:dyDescent="0.25">
      <c r="A93" s="102" t="s">
        <v>232</v>
      </c>
      <c r="B93" s="102">
        <v>2361</v>
      </c>
      <c r="C93" s="98" t="s">
        <v>1757</v>
      </c>
      <c r="D93" s="103">
        <v>44287</v>
      </c>
      <c r="E93" s="103">
        <v>44382</v>
      </c>
      <c r="F93" s="102" t="s">
        <v>834</v>
      </c>
      <c r="G93" s="102" t="s">
        <v>835</v>
      </c>
      <c r="H93" s="102"/>
      <c r="I93" s="100" t="s">
        <v>2132</v>
      </c>
      <c r="J93" s="101" t="s">
        <v>2131</v>
      </c>
      <c r="K93" s="48" t="str">
        <f>IF(OR(Tabelle2[[#This Row],[Change 
Value]]="PL",Tabelle2[[#This Row],[Change 
Value]]="SICK",Tabelle2[[#This Row],[Change 
Value]]="PEN"),"FZ",Tabelle2[[#This Row],[Change Type]])</f>
        <v>FZ</v>
      </c>
      <c r="L93"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93"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93"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93"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93"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93"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93"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93"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93"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93"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93"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93"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93"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93"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93"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93"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5</v>
      </c>
      <c r="AB93"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93"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93"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93"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93"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93"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93"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93"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93" s="2"/>
      <c r="AK93" s="2"/>
      <c r="AL93" s="2"/>
      <c r="AM93" s="2"/>
      <c r="AN93" s="2"/>
      <c r="AO93" s="2"/>
      <c r="AP93" s="2"/>
      <c r="AQ93" s="2"/>
    </row>
    <row r="94" spans="1:43" ht="18.75" x14ac:dyDescent="0.25">
      <c r="A94" s="102" t="s">
        <v>713</v>
      </c>
      <c r="B94" s="102">
        <v>2461</v>
      </c>
      <c r="C94" s="98" t="s">
        <v>1857</v>
      </c>
      <c r="D94" s="103">
        <v>44287</v>
      </c>
      <c r="E94" s="103">
        <v>44367</v>
      </c>
      <c r="F94" s="102" t="s">
        <v>834</v>
      </c>
      <c r="G94" s="102" t="s">
        <v>835</v>
      </c>
      <c r="H94" s="102"/>
      <c r="I94" s="100" t="s">
        <v>2132</v>
      </c>
      <c r="J94" s="101" t="s">
        <v>2131</v>
      </c>
      <c r="K94" s="48" t="str">
        <f>IF(OR(Tabelle2[[#This Row],[Change 
Value]]="PL",Tabelle2[[#This Row],[Change 
Value]]="SICK",Tabelle2[[#This Row],[Change 
Value]]="PEN"),"FZ",Tabelle2[[#This Row],[Change Type]])</f>
        <v>FZ</v>
      </c>
      <c r="L94"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94"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94"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94"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94"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94"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94"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94"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94"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94"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94"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94"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94"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94"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94"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20</v>
      </c>
      <c r="AA94"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94"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94"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94"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94"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94"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94"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94"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94"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94" s="2"/>
      <c r="AK94" s="2"/>
      <c r="AL94" s="2"/>
      <c r="AM94" s="2"/>
      <c r="AN94" s="2"/>
      <c r="AO94" s="2"/>
      <c r="AP94" s="2"/>
      <c r="AQ94" s="2"/>
    </row>
    <row r="95" spans="1:43" ht="18.75" x14ac:dyDescent="0.25">
      <c r="A95" s="102" t="s">
        <v>759</v>
      </c>
      <c r="B95" s="102">
        <v>2493</v>
      </c>
      <c r="C95" s="98" t="s">
        <v>1889</v>
      </c>
      <c r="D95" s="103">
        <v>44387</v>
      </c>
      <c r="E95" s="103">
        <v>44414</v>
      </c>
      <c r="F95" s="102" t="s">
        <v>834</v>
      </c>
      <c r="G95" s="102" t="s">
        <v>835</v>
      </c>
      <c r="H95" s="102"/>
      <c r="I95" s="100" t="s">
        <v>2132</v>
      </c>
      <c r="J95" s="101" t="s">
        <v>2131</v>
      </c>
      <c r="K95" s="48" t="str">
        <f>IF(OR(Tabelle2[[#This Row],[Change 
Value]]="PL",Tabelle2[[#This Row],[Change 
Value]]="SICK",Tabelle2[[#This Row],[Change 
Value]]="PEN"),"FZ",Tabelle2[[#This Row],[Change Type]])</f>
        <v>FZ</v>
      </c>
      <c r="L95"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95"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95"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95"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95"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95"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95"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95"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95"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95"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95"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95"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95"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95"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95"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95"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22</v>
      </c>
      <c r="AB95"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6</v>
      </c>
      <c r="AC95"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95"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95"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95"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95"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95"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95"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95" s="2"/>
      <c r="AK95" s="2"/>
      <c r="AL95" s="2"/>
      <c r="AM95" s="2"/>
      <c r="AN95" s="2"/>
      <c r="AO95" s="2"/>
      <c r="AP95" s="2"/>
      <c r="AQ95" s="2"/>
    </row>
    <row r="96" spans="1:43" ht="18.75" x14ac:dyDescent="0.25">
      <c r="A96" s="102" t="s">
        <v>176</v>
      </c>
      <c r="B96" s="102">
        <v>2563</v>
      </c>
      <c r="C96" s="98" t="s">
        <v>1959</v>
      </c>
      <c r="D96" s="103">
        <v>44368</v>
      </c>
      <c r="E96" s="103">
        <v>44388</v>
      </c>
      <c r="F96" s="102" t="s">
        <v>834</v>
      </c>
      <c r="G96" s="102" t="s">
        <v>835</v>
      </c>
      <c r="H96" s="102"/>
      <c r="I96" s="100" t="s">
        <v>2132</v>
      </c>
      <c r="J96" s="101" t="s">
        <v>2131</v>
      </c>
      <c r="K96" s="48" t="str">
        <f>IF(OR(Tabelle2[[#This Row],[Change 
Value]]="PL",Tabelle2[[#This Row],[Change 
Value]]="SICK",Tabelle2[[#This Row],[Change 
Value]]="PEN"),"FZ",Tabelle2[[#This Row],[Change Type]])</f>
        <v>FZ</v>
      </c>
      <c r="L96"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96"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96"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96"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96"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96"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96"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96"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96"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96"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96"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96"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96"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96"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96"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10</v>
      </c>
      <c r="AA96"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11</v>
      </c>
      <c r="AB96"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96"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96"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96"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96"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96"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96"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96"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96" s="2"/>
      <c r="AK96" s="2"/>
      <c r="AL96" s="2"/>
      <c r="AM96" s="2"/>
      <c r="AN96" s="2"/>
      <c r="AO96" s="2"/>
      <c r="AP96" s="2"/>
      <c r="AQ96" s="2"/>
    </row>
    <row r="97" spans="1:43" ht="18.75" x14ac:dyDescent="0.25">
      <c r="A97" s="102" t="s">
        <v>663</v>
      </c>
      <c r="B97" s="102">
        <v>2575</v>
      </c>
      <c r="C97" s="98" t="s">
        <v>1971</v>
      </c>
      <c r="D97" s="103">
        <v>44287</v>
      </c>
      <c r="E97" s="103">
        <v>44316</v>
      </c>
      <c r="F97" s="102" t="s">
        <v>834</v>
      </c>
      <c r="G97" s="102" t="s">
        <v>835</v>
      </c>
      <c r="H97" s="102"/>
      <c r="I97" s="100" t="s">
        <v>2132</v>
      </c>
      <c r="J97" s="101" t="s">
        <v>2131</v>
      </c>
      <c r="K97" s="48" t="str">
        <f>IF(OR(Tabelle2[[#This Row],[Change 
Value]]="PL",Tabelle2[[#This Row],[Change 
Value]]="SICK",Tabelle2[[#This Row],[Change 
Value]]="PEN"),"FZ",Tabelle2[[#This Row],[Change Type]])</f>
        <v>FZ</v>
      </c>
      <c r="L97"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97"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97"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97"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97"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97"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97"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97"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97"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97"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97"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97"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97"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97"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97"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97"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97"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97"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97"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97"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97"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97"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97"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97"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97" s="2"/>
      <c r="AK97" s="2"/>
      <c r="AL97" s="2"/>
      <c r="AM97" s="2"/>
      <c r="AN97" s="2"/>
      <c r="AO97" s="2"/>
      <c r="AP97" s="2"/>
      <c r="AQ97" s="2"/>
    </row>
    <row r="98" spans="1:43" ht="18.75" x14ac:dyDescent="0.25">
      <c r="A98" s="102" t="s">
        <v>103</v>
      </c>
      <c r="B98" s="102">
        <v>2623</v>
      </c>
      <c r="C98" s="98" t="s">
        <v>2019</v>
      </c>
      <c r="D98" s="103">
        <v>44369</v>
      </c>
      <c r="E98" s="103">
        <v>44374</v>
      </c>
      <c r="F98" s="102" t="s">
        <v>834</v>
      </c>
      <c r="G98" s="102" t="s">
        <v>835</v>
      </c>
      <c r="H98" s="102"/>
      <c r="I98" s="100" t="s">
        <v>2132</v>
      </c>
      <c r="J98" s="101" t="s">
        <v>2131</v>
      </c>
      <c r="K98" s="48" t="str">
        <f>IF(OR(Tabelle2[[#This Row],[Change 
Value]]="PL",Tabelle2[[#This Row],[Change 
Value]]="SICK",Tabelle2[[#This Row],[Change 
Value]]="PEN"),"FZ",Tabelle2[[#This Row],[Change Type]])</f>
        <v>FZ</v>
      </c>
      <c r="L98"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98"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98"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98"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98"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98"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98"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98"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98"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98"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98"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98"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98"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98"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98"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6</v>
      </c>
      <c r="AA98"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98"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98"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98"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98"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98"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98"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98"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98"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98" s="2"/>
      <c r="AK98" s="2"/>
      <c r="AL98" s="2"/>
      <c r="AM98" s="2"/>
      <c r="AN98" s="2"/>
      <c r="AO98" s="2"/>
      <c r="AP98" s="2"/>
      <c r="AQ98" s="2"/>
    </row>
    <row r="99" spans="1:43" ht="18.75" x14ac:dyDescent="0.25">
      <c r="A99" s="102" t="s">
        <v>103</v>
      </c>
      <c r="B99" s="102">
        <v>2623</v>
      </c>
      <c r="C99" s="98" t="s">
        <v>2019</v>
      </c>
      <c r="D99" s="103">
        <v>44397</v>
      </c>
      <c r="E99" s="103">
        <v>44407</v>
      </c>
      <c r="F99" s="102" t="s">
        <v>834</v>
      </c>
      <c r="G99" s="102" t="s">
        <v>835</v>
      </c>
      <c r="H99" s="102"/>
      <c r="I99" s="100" t="s">
        <v>2132</v>
      </c>
      <c r="J99" s="101" t="s">
        <v>2131</v>
      </c>
      <c r="K99" s="48" t="str">
        <f>IF(OR(Tabelle2[[#This Row],[Change 
Value]]="PL",Tabelle2[[#This Row],[Change 
Value]]="SICK",Tabelle2[[#This Row],[Change 
Value]]="PEN"),"FZ",Tabelle2[[#This Row],[Change Type]])</f>
        <v>FZ</v>
      </c>
      <c r="L99"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99"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99"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99"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99"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99"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99"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99"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99"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99"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99"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99"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99"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99"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99"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99"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11</v>
      </c>
      <c r="AB99"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99"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99"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99"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99"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99"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99"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99"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99" s="2"/>
      <c r="AK99" s="2"/>
      <c r="AL99" s="2"/>
      <c r="AM99" s="2"/>
      <c r="AN99" s="2"/>
      <c r="AO99" s="2"/>
      <c r="AP99" s="2"/>
      <c r="AQ99" s="2"/>
    </row>
    <row r="100" spans="1:43" ht="18.75" x14ac:dyDescent="0.25">
      <c r="A100" s="102" t="s">
        <v>694</v>
      </c>
      <c r="B100" s="102">
        <v>2656</v>
      </c>
      <c r="C100" s="98" t="s">
        <v>2052</v>
      </c>
      <c r="D100" s="103">
        <v>44354</v>
      </c>
      <c r="E100" s="103">
        <v>44368</v>
      </c>
      <c r="F100" s="102" t="s">
        <v>834</v>
      </c>
      <c r="G100" s="102" t="s">
        <v>835</v>
      </c>
      <c r="H100" s="102"/>
      <c r="I100" s="100" t="s">
        <v>2132</v>
      </c>
      <c r="J100" s="101" t="s">
        <v>2131</v>
      </c>
      <c r="K100" s="48" t="str">
        <f>IF(OR(Tabelle2[[#This Row],[Change 
Value]]="PL",Tabelle2[[#This Row],[Change 
Value]]="SICK",Tabelle2[[#This Row],[Change 
Value]]="PEN"),"FZ",Tabelle2[[#This Row],[Change Type]])</f>
        <v>FZ</v>
      </c>
      <c r="L100"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00"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00"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100"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00"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00"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00"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00"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00"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00"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00"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00"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00"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00"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00"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15</v>
      </c>
      <c r="AA100"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00"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00"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00"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00"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00"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00"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00"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00"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00" s="2"/>
      <c r="AK100" s="2"/>
      <c r="AL100" s="2"/>
      <c r="AM100" s="2"/>
      <c r="AN100" s="2"/>
      <c r="AO100" s="2"/>
      <c r="AP100" s="2"/>
      <c r="AQ100" s="2"/>
    </row>
    <row r="101" spans="1:43" ht="18.75" x14ac:dyDescent="0.25">
      <c r="A101" s="102" t="s">
        <v>387</v>
      </c>
      <c r="B101" s="102">
        <v>2030</v>
      </c>
      <c r="C101" s="98" t="s">
        <v>1426</v>
      </c>
      <c r="D101" s="103">
        <v>44299</v>
      </c>
      <c r="E101" s="103">
        <v>44319</v>
      </c>
      <c r="F101" s="102" t="s">
        <v>834</v>
      </c>
      <c r="G101" s="102" t="s">
        <v>835</v>
      </c>
      <c r="H101" s="102"/>
      <c r="I101" s="100" t="s">
        <v>2132</v>
      </c>
      <c r="J101" s="101" t="s">
        <v>2131</v>
      </c>
      <c r="K101" s="48" t="str">
        <f>IF(OR(Tabelle2[[#This Row],[Change 
Value]]="PL",Tabelle2[[#This Row],[Change 
Value]]="SICK",Tabelle2[[#This Row],[Change 
Value]]="PEN"),"FZ",Tabelle2[[#This Row],[Change Type]])</f>
        <v>FZ</v>
      </c>
      <c r="L101"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101"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01"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101"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01"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01"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01"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01"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01"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01"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01"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01"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01"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18</v>
      </c>
      <c r="Y101"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v>
      </c>
      <c r="Z101"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01"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01"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01"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01"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01"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01"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01"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01"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01"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01" s="2"/>
      <c r="AK101" s="2"/>
      <c r="AL101" s="2"/>
      <c r="AM101" s="2"/>
      <c r="AN101" s="2"/>
      <c r="AO101" s="2"/>
      <c r="AP101" s="2"/>
      <c r="AQ101" s="2"/>
    </row>
    <row r="102" spans="1:43" ht="18.75" x14ac:dyDescent="0.25">
      <c r="A102" s="102" t="s">
        <v>560</v>
      </c>
      <c r="B102" s="102">
        <v>2088</v>
      </c>
      <c r="C102" s="98" t="s">
        <v>1484</v>
      </c>
      <c r="D102" s="103">
        <v>44392</v>
      </c>
      <c r="E102" s="103">
        <v>44420</v>
      </c>
      <c r="F102" s="102" t="s">
        <v>834</v>
      </c>
      <c r="G102" s="102" t="s">
        <v>835</v>
      </c>
      <c r="H102" s="102"/>
      <c r="I102" s="100" t="s">
        <v>2132</v>
      </c>
      <c r="J102" s="101" t="s">
        <v>2131</v>
      </c>
      <c r="K102" s="48" t="str">
        <f>IF(OR(Tabelle2[[#This Row],[Change 
Value]]="PL",Tabelle2[[#This Row],[Change 
Value]]="SICK",Tabelle2[[#This Row],[Change 
Value]]="PEN"),"FZ",Tabelle2[[#This Row],[Change Type]])</f>
        <v>FZ</v>
      </c>
      <c r="L102"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02"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02"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102"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102"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02"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02"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02"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02"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02"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02"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02"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02"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02"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02"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02"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17</v>
      </c>
      <c r="AB102"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12</v>
      </c>
      <c r="AC102"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02"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02"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02"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02"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02"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02"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02" s="2"/>
      <c r="AK102" s="2"/>
      <c r="AL102" s="2"/>
      <c r="AM102" s="2"/>
      <c r="AN102" s="2"/>
      <c r="AO102" s="2"/>
      <c r="AP102" s="2"/>
      <c r="AQ102" s="2"/>
    </row>
    <row r="103" spans="1:43" ht="18.75" x14ac:dyDescent="0.25">
      <c r="A103" s="102" t="s">
        <v>426</v>
      </c>
      <c r="B103" s="102">
        <v>2133</v>
      </c>
      <c r="C103" s="98" t="s">
        <v>1529</v>
      </c>
      <c r="D103" s="103">
        <v>44341</v>
      </c>
      <c r="E103" s="103">
        <v>44369</v>
      </c>
      <c r="F103" s="102" t="s">
        <v>834</v>
      </c>
      <c r="G103" s="102" t="s">
        <v>835</v>
      </c>
      <c r="H103" s="102"/>
      <c r="I103" s="100" t="s">
        <v>2132</v>
      </c>
      <c r="J103" s="101" t="s">
        <v>2131</v>
      </c>
      <c r="K103" s="48" t="str">
        <f>IF(OR(Tabelle2[[#This Row],[Change 
Value]]="PL",Tabelle2[[#This Row],[Change 
Value]]="SICK",Tabelle2[[#This Row],[Change 
Value]]="PEN"),"FZ",Tabelle2[[#This Row],[Change Type]])</f>
        <v>FZ</v>
      </c>
      <c r="L103"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03"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103"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103"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03"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03"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03"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03"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03"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03"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03"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03"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03"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03"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7</v>
      </c>
      <c r="Z103"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22</v>
      </c>
      <c r="AA103"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03"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03"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03"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03"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03"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03"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03"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03"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03" s="2"/>
      <c r="AK103" s="2"/>
      <c r="AL103" s="2"/>
      <c r="AM103" s="2"/>
      <c r="AN103" s="2"/>
      <c r="AO103" s="2"/>
      <c r="AP103" s="2"/>
      <c r="AQ103" s="2"/>
    </row>
    <row r="104" spans="1:43" ht="18.75" x14ac:dyDescent="0.25">
      <c r="A104" s="102" t="s">
        <v>127</v>
      </c>
      <c r="B104" s="102">
        <v>2541</v>
      </c>
      <c r="C104" s="98" t="s">
        <v>1937</v>
      </c>
      <c r="D104" s="103">
        <v>44287</v>
      </c>
      <c r="E104" s="103">
        <v>44295</v>
      </c>
      <c r="F104" s="102" t="s">
        <v>834</v>
      </c>
      <c r="G104" s="102" t="s">
        <v>835</v>
      </c>
      <c r="H104" s="102"/>
      <c r="I104" s="100" t="s">
        <v>2132</v>
      </c>
      <c r="J104" s="101" t="s">
        <v>2131</v>
      </c>
      <c r="K104" s="48" t="str">
        <f>IF(OR(Tabelle2[[#This Row],[Change 
Value]]="PL",Tabelle2[[#This Row],[Change 
Value]]="SICK",Tabelle2[[#This Row],[Change 
Value]]="PEN"),"FZ",Tabelle2[[#This Row],[Change Type]])</f>
        <v>FZ</v>
      </c>
      <c r="L104"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04"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04"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104"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04"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04"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04"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04"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04"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04"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04"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04"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04"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9</v>
      </c>
      <c r="Y104"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04"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04"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04"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04"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04"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04"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04"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04"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04"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04"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04" s="2"/>
      <c r="AK104" s="2"/>
      <c r="AL104" s="2"/>
      <c r="AM104" s="2"/>
      <c r="AN104" s="2"/>
      <c r="AO104" s="2"/>
      <c r="AP104" s="2"/>
      <c r="AQ104" s="2"/>
    </row>
    <row r="105" spans="1:43" ht="18.75" x14ac:dyDescent="0.25">
      <c r="A105" s="98" t="s">
        <v>103</v>
      </c>
      <c r="B105" s="98">
        <v>2623</v>
      </c>
      <c r="C105" s="98" t="s">
        <v>2019</v>
      </c>
      <c r="D105" s="99">
        <v>44375</v>
      </c>
      <c r="E105" s="99">
        <v>44396</v>
      </c>
      <c r="F105" s="102" t="s">
        <v>834</v>
      </c>
      <c r="G105" s="102" t="s">
        <v>835</v>
      </c>
      <c r="H105" s="98"/>
      <c r="I105" s="100" t="s">
        <v>2132</v>
      </c>
      <c r="J105" s="101" t="s">
        <v>2131</v>
      </c>
      <c r="K105" s="48" t="str">
        <f>IF(OR(Tabelle2[[#This Row],[Change 
Value]]="PL",Tabelle2[[#This Row],[Change 
Value]]="SICK",Tabelle2[[#This Row],[Change 
Value]]="PEN"),"FZ",Tabelle2[[#This Row],[Change Type]])</f>
        <v>FZ</v>
      </c>
      <c r="L105"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05" s="47"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05"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105" s="47"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05" s="47"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05" s="47"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05" s="47"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05" s="47"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05" s="47"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05" s="47"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05" s="47"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05" s="47"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05"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05"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05"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v>
      </c>
      <c r="AA105"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19</v>
      </c>
      <c r="AB105"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05"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05"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05"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05"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05"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05"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05"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05" s="2"/>
      <c r="AK105" s="2"/>
      <c r="AL105" s="2"/>
      <c r="AM105" s="2"/>
      <c r="AN105" s="2"/>
      <c r="AO105" s="2"/>
      <c r="AP105" s="2"/>
      <c r="AQ105" s="2"/>
    </row>
    <row r="106" spans="1:43" ht="18.75" x14ac:dyDescent="0.25">
      <c r="A106" s="102" t="s">
        <v>116</v>
      </c>
      <c r="B106" s="102">
        <v>2513</v>
      </c>
      <c r="C106" s="98" t="s">
        <v>1909</v>
      </c>
      <c r="D106" s="103">
        <v>44370</v>
      </c>
      <c r="E106" s="103">
        <v>44371</v>
      </c>
      <c r="F106" s="102" t="s">
        <v>834</v>
      </c>
      <c r="G106" s="102" t="s">
        <v>835</v>
      </c>
      <c r="H106" s="102"/>
      <c r="I106" s="100" t="s">
        <v>2132</v>
      </c>
      <c r="J106" s="101" t="s">
        <v>2131</v>
      </c>
      <c r="K106" s="46" t="str">
        <f>IF(OR(Tabelle2[[#This Row],[Change 
Value]]="PL",Tabelle2[[#This Row],[Change 
Value]]="SICK",Tabelle2[[#This Row],[Change 
Value]]="PEN"),"FZ",Tabelle2[[#This Row],[Change Type]])</f>
        <v>FZ</v>
      </c>
      <c r="L106"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06"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06"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106"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06"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06"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06"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06"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06"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06"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06"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06"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06"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06"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06"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2</v>
      </c>
      <c r="AA106"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06"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06"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06"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06"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06"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06"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06"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06"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row>
    <row r="107" spans="1:43" ht="18.75" x14ac:dyDescent="0.25">
      <c r="A107" s="102" t="s">
        <v>116</v>
      </c>
      <c r="B107" s="102">
        <v>2513</v>
      </c>
      <c r="C107" s="98" t="s">
        <v>1909</v>
      </c>
      <c r="D107" s="103">
        <v>44394</v>
      </c>
      <c r="E107" s="103">
        <v>44398</v>
      </c>
      <c r="F107" s="102" t="s">
        <v>834</v>
      </c>
      <c r="G107" s="102" t="s">
        <v>835</v>
      </c>
      <c r="H107" s="102"/>
      <c r="I107" s="100" t="s">
        <v>2132</v>
      </c>
      <c r="J107" s="101" t="s">
        <v>2131</v>
      </c>
      <c r="K107" s="48" t="str">
        <f>IF(OR(Tabelle2[[#This Row],[Change 
Value]]="PL",Tabelle2[[#This Row],[Change 
Value]]="SICK",Tabelle2[[#This Row],[Change 
Value]]="PEN"),"FZ",Tabelle2[[#This Row],[Change Type]])</f>
        <v>FZ</v>
      </c>
      <c r="L107"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07"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07"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107"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07"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07"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07"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07"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07"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07"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07"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07"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07"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07"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07"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07"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5</v>
      </c>
      <c r="AB107"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07"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07"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07"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07"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07"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07"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07"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row>
    <row r="108" spans="1:43" ht="18.75" x14ac:dyDescent="0.25">
      <c r="A108" s="102" t="s">
        <v>116</v>
      </c>
      <c r="B108" s="102">
        <v>2513</v>
      </c>
      <c r="C108" s="98" t="s">
        <v>1909</v>
      </c>
      <c r="D108" s="103">
        <v>44373</v>
      </c>
      <c r="E108" s="103">
        <v>44378</v>
      </c>
      <c r="F108" s="102" t="s">
        <v>834</v>
      </c>
      <c r="G108" s="102" t="s">
        <v>835</v>
      </c>
      <c r="H108" s="102"/>
      <c r="I108" s="100" t="s">
        <v>2132</v>
      </c>
      <c r="J108" s="101" t="s">
        <v>2131</v>
      </c>
      <c r="K108" s="48" t="str">
        <f>IF(OR(Tabelle2[[#This Row],[Change 
Value]]="PL",Tabelle2[[#This Row],[Change 
Value]]="SICK",Tabelle2[[#This Row],[Change 
Value]]="PEN"),"FZ",Tabelle2[[#This Row],[Change Type]])</f>
        <v>FZ</v>
      </c>
      <c r="L108"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08"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08"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108"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08"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08"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08"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08"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08"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08"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08"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08"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08"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08"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08"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5</v>
      </c>
      <c r="AA108"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1</v>
      </c>
      <c r="AB108"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08"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08"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08"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08"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08"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08"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08"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row>
    <row r="109" spans="1:43" ht="18.75" x14ac:dyDescent="0.25">
      <c r="A109" s="102" t="s">
        <v>116</v>
      </c>
      <c r="B109" s="102">
        <v>2513</v>
      </c>
      <c r="C109" s="98" t="s">
        <v>1909</v>
      </c>
      <c r="D109" s="103">
        <v>44380</v>
      </c>
      <c r="E109" s="103">
        <v>44385</v>
      </c>
      <c r="F109" s="102" t="s">
        <v>834</v>
      </c>
      <c r="G109" s="102" t="s">
        <v>835</v>
      </c>
      <c r="H109" s="102"/>
      <c r="I109" s="100" t="s">
        <v>2132</v>
      </c>
      <c r="J109" s="101" t="s">
        <v>2131</v>
      </c>
      <c r="K109" s="48" t="str">
        <f>IF(OR(Tabelle2[[#This Row],[Change 
Value]]="PL",Tabelle2[[#This Row],[Change 
Value]]="SICK",Tabelle2[[#This Row],[Change 
Value]]="PEN"),"FZ",Tabelle2[[#This Row],[Change Type]])</f>
        <v>FZ</v>
      </c>
      <c r="L109"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09"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09"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109"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09"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09"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09"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09"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09"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09"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09"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09"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09"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09"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09"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09"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6</v>
      </c>
      <c r="AB109"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09"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09"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09"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09"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09"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09"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09"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row>
    <row r="110" spans="1:43" ht="18.75" x14ac:dyDescent="0.25">
      <c r="A110" s="102" t="s">
        <v>116</v>
      </c>
      <c r="B110" s="102">
        <v>2513</v>
      </c>
      <c r="C110" s="98" t="s">
        <v>1909</v>
      </c>
      <c r="D110" s="103">
        <v>44387</v>
      </c>
      <c r="E110" s="103">
        <v>44392</v>
      </c>
      <c r="F110" s="102" t="s">
        <v>834</v>
      </c>
      <c r="G110" s="102" t="s">
        <v>835</v>
      </c>
      <c r="H110" s="102"/>
      <c r="I110" s="100" t="s">
        <v>2132</v>
      </c>
      <c r="J110" s="101" t="s">
        <v>2131</v>
      </c>
      <c r="K110" s="48" t="str">
        <f>IF(OR(Tabelle2[[#This Row],[Change 
Value]]="PL",Tabelle2[[#This Row],[Change 
Value]]="SICK",Tabelle2[[#This Row],[Change 
Value]]="PEN"),"FZ",Tabelle2[[#This Row],[Change Type]])</f>
        <v>FZ</v>
      </c>
      <c r="L110"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10"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10"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110"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10"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10"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10"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10"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10"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10"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10"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10"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10"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10"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10"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10"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6</v>
      </c>
      <c r="AB110"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10"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10"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10"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10"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10"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10"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10"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row>
    <row r="111" spans="1:43" ht="18.75" x14ac:dyDescent="0.25">
      <c r="A111" s="102" t="s">
        <v>713</v>
      </c>
      <c r="B111" s="102">
        <v>2461</v>
      </c>
      <c r="C111" s="98" t="s">
        <v>1857</v>
      </c>
      <c r="D111" s="103">
        <v>44368</v>
      </c>
      <c r="E111" s="103">
        <v>44400</v>
      </c>
      <c r="F111" s="102" t="s">
        <v>834</v>
      </c>
      <c r="G111" s="102" t="s">
        <v>835</v>
      </c>
      <c r="H111" s="102"/>
      <c r="I111" s="100" t="s">
        <v>2132</v>
      </c>
      <c r="J111" s="101" t="s">
        <v>2131</v>
      </c>
      <c r="K111" s="48" t="str">
        <f>IF(OR(Tabelle2[[#This Row],[Change 
Value]]="PL",Tabelle2[[#This Row],[Change 
Value]]="SICK",Tabelle2[[#This Row],[Change 
Value]]="PEN"),"FZ",Tabelle2[[#This Row],[Change Type]])</f>
        <v>FZ</v>
      </c>
      <c r="L111"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11"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11"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111"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11"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11"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11"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11"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11"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11"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11"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11"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11"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11"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11"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10</v>
      </c>
      <c r="AA111"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23</v>
      </c>
      <c r="AB111"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11"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11"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11"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11"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11"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11"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11"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row>
    <row r="112" spans="1:43" ht="18.75" x14ac:dyDescent="0.25">
      <c r="A112" s="102" t="s">
        <v>125</v>
      </c>
      <c r="B112" s="102">
        <v>2505</v>
      </c>
      <c r="C112" s="98" t="s">
        <v>1901</v>
      </c>
      <c r="D112" s="103">
        <v>44287</v>
      </c>
      <c r="E112" s="103">
        <v>44325</v>
      </c>
      <c r="F112" s="102" t="s">
        <v>834</v>
      </c>
      <c r="G112" s="102" t="s">
        <v>835</v>
      </c>
      <c r="H112" s="102"/>
      <c r="I112" s="100" t="s">
        <v>2132</v>
      </c>
      <c r="J112" s="101" t="s">
        <v>2131</v>
      </c>
      <c r="K112" s="48" t="str">
        <f>IF(OR(Tabelle2[[#This Row],[Change 
Value]]="PL",Tabelle2[[#This Row],[Change 
Value]]="SICK",Tabelle2[[#This Row],[Change 
Value]]="PEN"),"FZ",Tabelle2[[#This Row],[Change Type]])</f>
        <v>FZ</v>
      </c>
      <c r="L112"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112"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12"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112"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12"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12"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12"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12"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12"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12"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12"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12"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12"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112"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9</v>
      </c>
      <c r="Z112"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12"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12"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12"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12"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12"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12"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12"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12"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12"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row>
    <row r="113" spans="1:35" ht="18.75" x14ac:dyDescent="0.25">
      <c r="A113" s="102" t="s">
        <v>566</v>
      </c>
      <c r="B113" s="102">
        <v>2262</v>
      </c>
      <c r="C113" s="98" t="s">
        <v>1658</v>
      </c>
      <c r="D113" s="103">
        <v>44361</v>
      </c>
      <c r="E113" s="103">
        <v>44400</v>
      </c>
      <c r="F113" s="102" t="s">
        <v>834</v>
      </c>
      <c r="G113" s="102" t="s">
        <v>835</v>
      </c>
      <c r="H113" s="102"/>
      <c r="I113" s="100" t="s">
        <v>2132</v>
      </c>
      <c r="J113" s="101" t="s">
        <v>2131</v>
      </c>
      <c r="K113" s="48" t="str">
        <f>IF(OR(Tabelle2[[#This Row],[Change 
Value]]="PL",Tabelle2[[#This Row],[Change 
Value]]="SICK",Tabelle2[[#This Row],[Change 
Value]]="PEN"),"FZ",Tabelle2[[#This Row],[Change Type]])</f>
        <v>FZ</v>
      </c>
      <c r="L113"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13"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13"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113"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13"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13"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13"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13"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13"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13"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13"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13"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13"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13"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13"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17</v>
      </c>
      <c r="AA113"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23</v>
      </c>
      <c r="AB113"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13"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13"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13"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13"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13"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13"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13"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row>
    <row r="114" spans="1:35" ht="18.75" x14ac:dyDescent="0.25">
      <c r="A114" s="102" t="s">
        <v>629</v>
      </c>
      <c r="B114" s="102">
        <v>2031</v>
      </c>
      <c r="C114" s="98" t="s">
        <v>1427</v>
      </c>
      <c r="D114" s="103">
        <v>44287</v>
      </c>
      <c r="E114" s="103">
        <v>44347</v>
      </c>
      <c r="F114" s="102" t="s">
        <v>834</v>
      </c>
      <c r="G114" s="102" t="s">
        <v>835</v>
      </c>
      <c r="H114" s="102"/>
      <c r="I114" s="100" t="s">
        <v>2132</v>
      </c>
      <c r="J114" s="101" t="s">
        <v>2131</v>
      </c>
      <c r="K114" s="48" t="str">
        <f>IF(OR(Tabelle2[[#This Row],[Change 
Value]]="PL",Tabelle2[[#This Row],[Change 
Value]]="SICK",Tabelle2[[#This Row],[Change 
Value]]="PEN"),"FZ",Tabelle2[[#This Row],[Change Type]])</f>
        <v>FZ</v>
      </c>
      <c r="L114"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114"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114"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114"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14"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14"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14"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14"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14"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14"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14"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14"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14"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114"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114"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14"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14"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14"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14"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14"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14"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14"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14"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14"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row>
    <row r="115" spans="1:35" ht="18.75" x14ac:dyDescent="0.25">
      <c r="A115" s="98" t="s">
        <v>215</v>
      </c>
      <c r="B115" s="98">
        <v>2077</v>
      </c>
      <c r="C115" s="98" t="s">
        <v>1473</v>
      </c>
      <c r="D115" s="99">
        <v>44287</v>
      </c>
      <c r="E115" s="99">
        <v>44651</v>
      </c>
      <c r="F115" s="102" t="s">
        <v>834</v>
      </c>
      <c r="G115" s="102" t="s">
        <v>835</v>
      </c>
      <c r="H115" s="98"/>
      <c r="I115" s="100" t="s">
        <v>2132</v>
      </c>
      <c r="J115" s="101" t="s">
        <v>2131</v>
      </c>
      <c r="K115" s="48" t="str">
        <f>IF(OR(Tabelle2[[#This Row],[Change 
Value]]="PL",Tabelle2[[#This Row],[Change 
Value]]="SICK",Tabelle2[[#This Row],[Change 
Value]]="PEN"),"FZ",Tabelle2[[#This Row],[Change Type]])</f>
        <v>FZ</v>
      </c>
      <c r="L115" s="47">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115"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115"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115"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115"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115"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115"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115"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v>
      </c>
      <c r="T115"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v>
      </c>
      <c r="U115"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v>
      </c>
      <c r="V115"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v>
      </c>
      <c r="W115"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1</v>
      </c>
      <c r="X115"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115"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115"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115"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115"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115"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115"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31</v>
      </c>
      <c r="AE115"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30</v>
      </c>
      <c r="AF115"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31</v>
      </c>
      <c r="AG115"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31</v>
      </c>
      <c r="AH115"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28</v>
      </c>
      <c r="AI115"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31</v>
      </c>
    </row>
    <row r="116" spans="1:35" ht="18.75" x14ac:dyDescent="0.25">
      <c r="A116" s="98" t="s">
        <v>515</v>
      </c>
      <c r="B116" s="98">
        <v>2612</v>
      </c>
      <c r="C116" s="98" t="s">
        <v>2008</v>
      </c>
      <c r="D116" s="99">
        <v>44342</v>
      </c>
      <c r="E116" s="99">
        <v>44507</v>
      </c>
      <c r="F116" s="98" t="s">
        <v>830</v>
      </c>
      <c r="G116" s="98" t="s">
        <v>831</v>
      </c>
      <c r="H116" s="98"/>
      <c r="I116" s="100" t="s">
        <v>2132</v>
      </c>
      <c r="J116" s="101" t="s">
        <v>2131</v>
      </c>
      <c r="K116" s="46" t="str">
        <f>IF(OR(Tabelle2[[#This Row],[Change 
Value]]="PL",Tabelle2[[#This Row],[Change 
Value]]="SICK",Tabelle2[[#This Row],[Change 
Value]]="PEN"),"FZ",Tabelle2[[#This Row],[Change Type]])</f>
        <v>FZ</v>
      </c>
      <c r="L116"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16"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116"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116"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116"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116"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116"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116" s="47"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16" s="47"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16" s="47"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16" s="47"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16" s="47"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16"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16"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6</v>
      </c>
      <c r="Z116"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116"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116"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116"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116"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31</v>
      </c>
      <c r="AE116"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7</v>
      </c>
      <c r="AF116"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16"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16"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16"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row>
  </sheetData>
  <phoneticPr fontId="3" type="noConversion"/>
  <pageMargins left="0.70866141732283472" right="0.70866141732283472" top="0.78740157480314965" bottom="0.78740157480314965" header="0.31496062992125984" footer="0.31496062992125984"/>
  <pageSetup paperSize="8" orientation="landscape"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6"/>
  <dimension ref="A1:L2"/>
  <sheetViews>
    <sheetView showGridLines="0" view="pageBreakPreview" zoomScale="110" zoomScaleNormal="100" zoomScaleSheetLayoutView="110" workbookViewId="0">
      <pane ySplit="1" topLeftCell="A2" activePane="bottomLeft" state="frozen"/>
      <selection pane="bottomLeft" activeCell="D2" sqref="D2"/>
    </sheetView>
  </sheetViews>
  <sheetFormatPr baseColWidth="10" defaultColWidth="11.42578125" defaultRowHeight="15" x14ac:dyDescent="0.25"/>
  <cols>
    <col min="1" max="12" width="11.42578125" style="54"/>
    <col min="13" max="16384" width="11.42578125" style="2"/>
  </cols>
  <sheetData>
    <row r="1" spans="1:12" x14ac:dyDescent="0.25">
      <c r="A1" s="49" t="s">
        <v>836</v>
      </c>
      <c r="B1" s="49" t="s">
        <v>837</v>
      </c>
      <c r="C1" s="49" t="s">
        <v>838</v>
      </c>
      <c r="D1" s="49" t="s">
        <v>839</v>
      </c>
      <c r="E1" s="49" t="s">
        <v>840</v>
      </c>
      <c r="F1" s="49" t="s">
        <v>841</v>
      </c>
      <c r="G1" s="49" t="s">
        <v>842</v>
      </c>
      <c r="H1" s="49" t="s">
        <v>843</v>
      </c>
      <c r="I1" s="49" t="s">
        <v>844</v>
      </c>
      <c r="J1" s="49" t="s">
        <v>845</v>
      </c>
      <c r="K1" s="49" t="s">
        <v>846</v>
      </c>
      <c r="L1" s="49" t="s">
        <v>847</v>
      </c>
    </row>
    <row r="2" spans="1:12" x14ac:dyDescent="0.25">
      <c r="A2" s="50">
        <f>DATEDIF('2021-2022 - FCBase(EMPLOYEES)'!Y$2,'2021-2022 - FCBase(EMPLOYEES)'!Z$2,"d")+1</f>
        <v>30</v>
      </c>
      <c r="B2" s="50">
        <f>DATEDIF('2021-2022 - FCBase(EMPLOYEES)'!AA$2,'2021-2022 - FCBase(EMPLOYEES)'!AB$2,"d")+1</f>
        <v>31</v>
      </c>
      <c r="C2" s="50">
        <f>DATEDIF('2021-2022 - FCBase(EMPLOYEES)'!AC$2,'2021-2022 - FCBase(EMPLOYEES)'!AD$2,"d")+1</f>
        <v>30</v>
      </c>
      <c r="D2" s="50">
        <f>DATEDIF('2021-2022 - FCBase(EMPLOYEES)'!AE$2,'2021-2022 - FCBase(EMPLOYEES)'!AF$2,"d")+1</f>
        <v>31</v>
      </c>
      <c r="E2" s="50">
        <f>DATEDIF('2021-2022 - FCBase(EMPLOYEES)'!AG$2,'2021-2022 - FCBase(EMPLOYEES)'!AH$2,"d")+1</f>
        <v>31</v>
      </c>
      <c r="F2" s="50">
        <f>DATEDIF('2021-2022 - FCBase(EMPLOYEES)'!AI$2,'2021-2022 - FCBase(EMPLOYEES)'!AJ$2,"d")+1</f>
        <v>30</v>
      </c>
      <c r="G2" s="50">
        <f>DATEDIF('2021-2022 - FCBase(EMPLOYEES)'!AK$2,'2021-2022 - FCBase(EMPLOYEES)'!AL$2,"d")+1</f>
        <v>31</v>
      </c>
      <c r="H2" s="50">
        <f>DATEDIF('2021-2022 - FCBase(EMPLOYEES)'!AM$2,'2021-2022 - FCBase(EMPLOYEES)'!AN$2,"d")+1</f>
        <v>30</v>
      </c>
      <c r="I2" s="50">
        <f>DATEDIF('2021-2022 - FCBase(EMPLOYEES)'!AO$2,'2021-2022 - FCBase(EMPLOYEES)'!AP$2,"d")+1</f>
        <v>31</v>
      </c>
      <c r="J2" s="50">
        <f>DATEDIF('2021-2022 - FCBase(EMPLOYEES)'!AQ$2,'2021-2022 - FCBase(EMPLOYEES)'!AR$2,"d")+1</f>
        <v>31</v>
      </c>
      <c r="K2" s="50">
        <f>DATEDIF('2021-2022 - FCBase(EMPLOYEES)'!AS$2,'2021-2022 - FCBase(EMPLOYEES)'!AT$2,"d")+1</f>
        <v>28</v>
      </c>
      <c r="L2" s="50">
        <f>DATEDIF('2021-2022 - FCBase(EMPLOYEES)'!AU$2,'2021-2022 - FCBase(EMPLOYEES)'!AV$2,"d")+1</f>
        <v>31</v>
      </c>
    </row>
  </sheetData>
  <pageMargins left="0.70866141732283472" right="0.70866141732283472" top="0.78740157480314965" bottom="0.78740157480314965" header="0.31496062992125984" footer="0.31496062992125984"/>
  <pageSetup paperSize="8" orientation="landscape"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4"/>
  <dimension ref="A1:H112"/>
  <sheetViews>
    <sheetView showGridLines="0" workbookViewId="0">
      <pane ySplit="1" topLeftCell="A2" activePane="bottomLeft" state="frozen"/>
      <selection pane="bottomLeft" activeCell="C2" sqref="C2"/>
    </sheetView>
  </sheetViews>
  <sheetFormatPr baseColWidth="10" defaultColWidth="11.42578125" defaultRowHeight="15" x14ac:dyDescent="0.25"/>
  <cols>
    <col min="1" max="6" width="30.7109375" style="31" customWidth="1"/>
    <col min="7" max="7" width="30.7109375" style="57" customWidth="1"/>
    <col min="8" max="8" width="30.7109375" style="31" customWidth="1"/>
    <col min="9" max="16384" width="11.42578125" style="31"/>
  </cols>
  <sheetData>
    <row r="1" spans="1:8" x14ac:dyDescent="0.25">
      <c r="A1" s="59" t="s">
        <v>19</v>
      </c>
      <c r="B1" s="59" t="s">
        <v>848</v>
      </c>
      <c r="C1" s="59" t="s">
        <v>849</v>
      </c>
      <c r="D1" s="59" t="s">
        <v>850</v>
      </c>
      <c r="E1" s="59" t="s">
        <v>851</v>
      </c>
      <c r="F1" s="59" t="s">
        <v>20</v>
      </c>
      <c r="G1" s="58" t="s">
        <v>857</v>
      </c>
      <c r="H1" s="59" t="s">
        <v>863</v>
      </c>
    </row>
    <row r="2" spans="1:8" x14ac:dyDescent="0.25">
      <c r="A2" s="31" t="s">
        <v>55</v>
      </c>
      <c r="B2" s="31" t="s">
        <v>1214</v>
      </c>
      <c r="C2" s="31" t="s">
        <v>1214</v>
      </c>
      <c r="D2" s="31">
        <v>1000</v>
      </c>
      <c r="E2" s="31" t="s">
        <v>1274</v>
      </c>
      <c r="F2" s="31" t="s">
        <v>852</v>
      </c>
      <c r="G2" s="57" t="s">
        <v>861</v>
      </c>
      <c r="H2" s="31" t="s">
        <v>864</v>
      </c>
    </row>
    <row r="3" spans="1:8" x14ac:dyDescent="0.25">
      <c r="A3" s="31" t="s">
        <v>294</v>
      </c>
      <c r="B3" s="31" t="s">
        <v>1226</v>
      </c>
      <c r="C3" s="31" t="s">
        <v>1215</v>
      </c>
      <c r="D3" s="31">
        <v>1001</v>
      </c>
      <c r="E3" s="31" t="s">
        <v>1265</v>
      </c>
      <c r="F3" s="31" t="s">
        <v>853</v>
      </c>
      <c r="G3" s="57" t="s">
        <v>862</v>
      </c>
      <c r="H3" s="31" t="s">
        <v>865</v>
      </c>
    </row>
    <row r="4" spans="1:8" x14ac:dyDescent="0.25">
      <c r="A4" s="31" t="s">
        <v>735</v>
      </c>
      <c r="B4" s="31" t="s">
        <v>1215</v>
      </c>
      <c r="C4" s="31" t="s">
        <v>1216</v>
      </c>
      <c r="D4" s="31">
        <v>1002</v>
      </c>
      <c r="E4" s="31" t="s">
        <v>1263</v>
      </c>
      <c r="F4" s="31" t="s">
        <v>854</v>
      </c>
      <c r="G4" s="57" t="s">
        <v>858</v>
      </c>
    </row>
    <row r="5" spans="1:8" x14ac:dyDescent="0.25">
      <c r="A5" s="31" t="s">
        <v>155</v>
      </c>
      <c r="B5" s="31" t="s">
        <v>1216</v>
      </c>
      <c r="C5" s="31" t="s">
        <v>1217</v>
      </c>
      <c r="D5" s="31">
        <v>1003</v>
      </c>
      <c r="E5" s="31" t="s">
        <v>1230</v>
      </c>
      <c r="F5" s="31" t="s">
        <v>855</v>
      </c>
      <c r="G5" s="57" t="s">
        <v>856</v>
      </c>
    </row>
    <row r="6" spans="1:8" x14ac:dyDescent="0.25">
      <c r="A6" s="31" t="s">
        <v>104</v>
      </c>
      <c r="B6" s="31" t="s">
        <v>1217</v>
      </c>
      <c r="C6" s="31" t="s">
        <v>1218</v>
      </c>
      <c r="D6" s="31">
        <v>1004</v>
      </c>
      <c r="E6" s="31" t="s">
        <v>1262</v>
      </c>
      <c r="G6" s="57" t="s">
        <v>859</v>
      </c>
    </row>
    <row r="7" spans="1:8" x14ac:dyDescent="0.25">
      <c r="A7" s="31" t="s">
        <v>311</v>
      </c>
      <c r="B7" s="31" t="s">
        <v>1218</v>
      </c>
      <c r="C7" s="31" t="s">
        <v>1219</v>
      </c>
      <c r="D7" s="31">
        <v>1005</v>
      </c>
      <c r="E7" s="31" t="s">
        <v>1237</v>
      </c>
      <c r="G7" s="57" t="s">
        <v>860</v>
      </c>
    </row>
    <row r="8" spans="1:8" x14ac:dyDescent="0.25">
      <c r="B8" s="31" t="s">
        <v>1219</v>
      </c>
      <c r="C8" s="31" t="s">
        <v>1220</v>
      </c>
      <c r="D8" s="31">
        <v>1006</v>
      </c>
      <c r="E8" s="31" t="s">
        <v>1275</v>
      </c>
      <c r="G8" s="31"/>
    </row>
    <row r="9" spans="1:8" x14ac:dyDescent="0.25">
      <c r="B9" s="31" t="s">
        <v>1220</v>
      </c>
      <c r="C9" s="31" t="s">
        <v>1221</v>
      </c>
      <c r="D9" s="31">
        <v>1007</v>
      </c>
      <c r="E9" s="31" t="s">
        <v>1276</v>
      </c>
    </row>
    <row r="10" spans="1:8" x14ac:dyDescent="0.25">
      <c r="B10" s="31" t="s">
        <v>1221</v>
      </c>
      <c r="C10" s="31" t="s">
        <v>1222</v>
      </c>
      <c r="D10" s="31">
        <v>1008</v>
      </c>
      <c r="E10" s="31" t="s">
        <v>1236</v>
      </c>
    </row>
    <row r="11" spans="1:8" x14ac:dyDescent="0.25">
      <c r="B11" s="31" t="s">
        <v>1222</v>
      </c>
      <c r="C11" s="31" t="s">
        <v>1223</v>
      </c>
      <c r="D11" s="31">
        <v>1009</v>
      </c>
      <c r="E11" s="31" t="s">
        <v>1273</v>
      </c>
    </row>
    <row r="12" spans="1:8" x14ac:dyDescent="0.25">
      <c r="B12" s="31" t="s">
        <v>1223</v>
      </c>
      <c r="C12" s="31" t="s">
        <v>1224</v>
      </c>
      <c r="D12" s="31">
        <v>1010</v>
      </c>
      <c r="E12" s="31" t="s">
        <v>1239</v>
      </c>
    </row>
    <row r="13" spans="1:8" x14ac:dyDescent="0.25">
      <c r="B13" s="31" t="s">
        <v>1224</v>
      </c>
      <c r="C13" s="31" t="s">
        <v>1225</v>
      </c>
      <c r="D13" s="31">
        <v>1011</v>
      </c>
      <c r="E13" s="31" t="s">
        <v>1264</v>
      </c>
    </row>
    <row r="14" spans="1:8" x14ac:dyDescent="0.25">
      <c r="B14" s="31" t="s">
        <v>1225</v>
      </c>
      <c r="D14" s="31">
        <v>1012</v>
      </c>
      <c r="E14" s="31" t="s">
        <v>1229</v>
      </c>
    </row>
    <row r="15" spans="1:8" x14ac:dyDescent="0.25">
      <c r="D15" s="31">
        <v>1013</v>
      </c>
      <c r="E15" s="31" t="s">
        <v>1235</v>
      </c>
    </row>
    <row r="16" spans="1:8" x14ac:dyDescent="0.25">
      <c r="D16" s="31">
        <v>1014</v>
      </c>
      <c r="E16" s="31" t="s">
        <v>1277</v>
      </c>
    </row>
    <row r="17" spans="4:5" x14ac:dyDescent="0.25">
      <c r="D17" s="31">
        <v>1015</v>
      </c>
      <c r="E17" s="31" t="s">
        <v>1228</v>
      </c>
    </row>
    <row r="18" spans="4:5" x14ac:dyDescent="0.25">
      <c r="D18" s="31">
        <v>1016</v>
      </c>
      <c r="E18" s="31" t="s">
        <v>1258</v>
      </c>
    </row>
    <row r="19" spans="4:5" x14ac:dyDescent="0.25">
      <c r="D19" s="31">
        <v>1017</v>
      </c>
      <c r="E19" s="31" t="s">
        <v>1261</v>
      </c>
    </row>
    <row r="20" spans="4:5" x14ac:dyDescent="0.25">
      <c r="D20" s="31">
        <v>1018</v>
      </c>
      <c r="E20" s="31" t="s">
        <v>1276</v>
      </c>
    </row>
    <row r="21" spans="4:5" x14ac:dyDescent="0.25">
      <c r="D21" s="31">
        <v>1019</v>
      </c>
      <c r="E21" s="31" t="s">
        <v>1227</v>
      </c>
    </row>
    <row r="22" spans="4:5" x14ac:dyDescent="0.25">
      <c r="D22" s="31">
        <v>1020</v>
      </c>
      <c r="E22" s="31" t="s">
        <v>1260</v>
      </c>
    </row>
    <row r="23" spans="4:5" x14ac:dyDescent="0.25">
      <c r="D23" s="31">
        <v>1021</v>
      </c>
      <c r="E23" s="31" t="s">
        <v>1234</v>
      </c>
    </row>
    <row r="24" spans="4:5" x14ac:dyDescent="0.25">
      <c r="D24" s="31">
        <v>1022</v>
      </c>
      <c r="E24" s="31" t="s">
        <v>1267</v>
      </c>
    </row>
    <row r="25" spans="4:5" x14ac:dyDescent="0.25">
      <c r="D25" s="31">
        <v>1023</v>
      </c>
      <c r="E25" s="31" t="s">
        <v>1268</v>
      </c>
    </row>
    <row r="26" spans="4:5" x14ac:dyDescent="0.25">
      <c r="D26" s="31">
        <v>1030</v>
      </c>
      <c r="E26" s="31" t="s">
        <v>1259</v>
      </c>
    </row>
    <row r="27" spans="4:5" x14ac:dyDescent="0.25">
      <c r="D27" s="31">
        <v>1031</v>
      </c>
      <c r="E27" s="31" t="s">
        <v>1241</v>
      </c>
    </row>
    <row r="28" spans="4:5" x14ac:dyDescent="0.25">
      <c r="D28" s="31">
        <v>1032</v>
      </c>
      <c r="E28" s="31" t="s">
        <v>1241</v>
      </c>
    </row>
    <row r="29" spans="4:5" x14ac:dyDescent="0.25">
      <c r="D29" s="31">
        <v>1033</v>
      </c>
      <c r="E29" s="31" t="s">
        <v>1257</v>
      </c>
    </row>
    <row r="30" spans="4:5" x14ac:dyDescent="0.25">
      <c r="D30" s="31">
        <v>1034</v>
      </c>
      <c r="E30" s="31" t="s">
        <v>1248</v>
      </c>
    </row>
    <row r="31" spans="4:5" x14ac:dyDescent="0.25">
      <c r="D31" s="31">
        <v>1035</v>
      </c>
      <c r="E31" s="31" t="s">
        <v>1253</v>
      </c>
    </row>
    <row r="32" spans="4:5" x14ac:dyDescent="0.25">
      <c r="D32" s="31">
        <v>1036</v>
      </c>
      <c r="E32" s="31" t="s">
        <v>1254</v>
      </c>
    </row>
    <row r="33" spans="4:5" x14ac:dyDescent="0.25">
      <c r="D33" s="31">
        <v>1037</v>
      </c>
      <c r="E33" s="31" t="s">
        <v>1242</v>
      </c>
    </row>
    <row r="34" spans="4:5" x14ac:dyDescent="0.25">
      <c r="D34" s="31">
        <v>1038</v>
      </c>
      <c r="E34" s="31" t="s">
        <v>1255</v>
      </c>
    </row>
    <row r="35" spans="4:5" x14ac:dyDescent="0.25">
      <c r="D35" s="31">
        <v>1039</v>
      </c>
      <c r="E35" s="31" t="s">
        <v>1252</v>
      </c>
    </row>
    <row r="36" spans="4:5" x14ac:dyDescent="0.25">
      <c r="D36" s="31">
        <v>1040</v>
      </c>
      <c r="E36" s="31" t="s">
        <v>1246</v>
      </c>
    </row>
    <row r="37" spans="4:5" x14ac:dyDescent="0.25">
      <c r="D37" s="31">
        <v>1041</v>
      </c>
      <c r="E37" s="31" t="s">
        <v>1231</v>
      </c>
    </row>
    <row r="38" spans="4:5" x14ac:dyDescent="0.25">
      <c r="D38" s="31">
        <v>1042</v>
      </c>
      <c r="E38" s="31" t="s">
        <v>1251</v>
      </c>
    </row>
    <row r="39" spans="4:5" x14ac:dyDescent="0.25">
      <c r="D39" s="31">
        <v>1043</v>
      </c>
      <c r="E39" s="31" t="s">
        <v>1256</v>
      </c>
    </row>
    <row r="40" spans="4:5" x14ac:dyDescent="0.25">
      <c r="D40" s="31">
        <v>1044</v>
      </c>
      <c r="E40" s="31" t="s">
        <v>1232</v>
      </c>
    </row>
    <row r="41" spans="4:5" x14ac:dyDescent="0.25">
      <c r="D41" s="31">
        <v>1045</v>
      </c>
      <c r="E41" s="31" t="s">
        <v>1239</v>
      </c>
    </row>
    <row r="42" spans="4:5" x14ac:dyDescent="0.25">
      <c r="D42" s="31">
        <v>1046</v>
      </c>
      <c r="E42" s="31" t="s">
        <v>1239</v>
      </c>
    </row>
    <row r="43" spans="4:5" x14ac:dyDescent="0.25">
      <c r="D43" s="31">
        <v>1047</v>
      </c>
      <c r="E43" s="31" t="s">
        <v>1239</v>
      </c>
    </row>
    <row r="44" spans="4:5" x14ac:dyDescent="0.25">
      <c r="D44" s="31">
        <v>1048</v>
      </c>
      <c r="E44" s="31" t="s">
        <v>1239</v>
      </c>
    </row>
    <row r="45" spans="4:5" x14ac:dyDescent="0.25">
      <c r="D45" s="31">
        <v>1049</v>
      </c>
      <c r="E45" s="31" t="s">
        <v>1239</v>
      </c>
    </row>
    <row r="46" spans="4:5" x14ac:dyDescent="0.25">
      <c r="D46" s="31">
        <v>1050</v>
      </c>
      <c r="E46" s="31" t="s">
        <v>1239</v>
      </c>
    </row>
    <row r="47" spans="4:5" x14ac:dyDescent="0.25">
      <c r="D47" s="31">
        <v>1051</v>
      </c>
      <c r="E47" s="31" t="s">
        <v>1239</v>
      </c>
    </row>
    <row r="48" spans="4:5" x14ac:dyDescent="0.25">
      <c r="D48" s="31">
        <v>1052</v>
      </c>
      <c r="E48" s="31" t="s">
        <v>1239</v>
      </c>
    </row>
    <row r="49" spans="4:5" x14ac:dyDescent="0.25">
      <c r="D49" s="31">
        <v>1053</v>
      </c>
      <c r="E49" s="31" t="s">
        <v>1239</v>
      </c>
    </row>
    <row r="50" spans="4:5" x14ac:dyDescent="0.25">
      <c r="D50" s="31">
        <v>1054</v>
      </c>
      <c r="E50" s="31" t="s">
        <v>1238</v>
      </c>
    </row>
    <row r="51" spans="4:5" x14ac:dyDescent="0.25">
      <c r="D51" s="31">
        <v>1055</v>
      </c>
      <c r="E51" s="31" t="s">
        <v>1240</v>
      </c>
    </row>
    <row r="52" spans="4:5" x14ac:dyDescent="0.25">
      <c r="D52" s="31">
        <v>1056</v>
      </c>
      <c r="E52" s="31" t="s">
        <v>1249</v>
      </c>
    </row>
    <row r="53" spans="4:5" x14ac:dyDescent="0.25">
      <c r="D53" s="31">
        <v>1057</v>
      </c>
      <c r="E53" s="31" t="s">
        <v>1250</v>
      </c>
    </row>
    <row r="54" spans="4:5" x14ac:dyDescent="0.25">
      <c r="D54" s="31">
        <v>1058</v>
      </c>
      <c r="E54" s="31" t="s">
        <v>1276</v>
      </c>
    </row>
    <row r="55" spans="4:5" x14ac:dyDescent="0.25">
      <c r="D55" s="31">
        <v>1059</v>
      </c>
      <c r="E55" s="31" t="s">
        <v>1244</v>
      </c>
    </row>
    <row r="56" spans="4:5" x14ac:dyDescent="0.25">
      <c r="D56" s="31">
        <v>1060</v>
      </c>
      <c r="E56" s="31" t="s">
        <v>1245</v>
      </c>
    </row>
    <row r="57" spans="4:5" x14ac:dyDescent="0.25">
      <c r="D57" s="31">
        <v>1061</v>
      </c>
      <c r="E57" s="31" t="s">
        <v>1243</v>
      </c>
    </row>
    <row r="58" spans="4:5" x14ac:dyDescent="0.25">
      <c r="D58" s="31">
        <v>1062</v>
      </c>
      <c r="E58" s="31" t="s">
        <v>1247</v>
      </c>
    </row>
    <row r="59" spans="4:5" x14ac:dyDescent="0.25">
      <c r="D59" s="31">
        <v>1024</v>
      </c>
      <c r="E59" s="31" t="s">
        <v>1233</v>
      </c>
    </row>
    <row r="60" spans="4:5" x14ac:dyDescent="0.25">
      <c r="D60" s="31">
        <v>1025</v>
      </c>
      <c r="E60" s="31" t="s">
        <v>1272</v>
      </c>
    </row>
    <row r="61" spans="4:5" x14ac:dyDescent="0.25">
      <c r="D61" s="31">
        <v>1026</v>
      </c>
      <c r="E61" s="31" t="s">
        <v>1269</v>
      </c>
    </row>
    <row r="62" spans="4:5" x14ac:dyDescent="0.25">
      <c r="D62" s="31">
        <v>1027</v>
      </c>
      <c r="E62" s="31" t="s">
        <v>1270</v>
      </c>
    </row>
    <row r="63" spans="4:5" x14ac:dyDescent="0.25">
      <c r="D63" s="31">
        <v>1028</v>
      </c>
      <c r="E63" s="31" t="s">
        <v>1271</v>
      </c>
    </row>
    <row r="64" spans="4:5" x14ac:dyDescent="0.25">
      <c r="D64" s="31">
        <v>1029</v>
      </c>
      <c r="E64" s="31" t="s">
        <v>1266</v>
      </c>
    </row>
    <row r="65" spans="4:5" x14ac:dyDescent="0.25">
      <c r="D65" s="31">
        <v>1024</v>
      </c>
      <c r="E65" s="31" t="s">
        <v>1233</v>
      </c>
    </row>
    <row r="66" spans="4:5" x14ac:dyDescent="0.25">
      <c r="D66" s="31">
        <v>1025</v>
      </c>
      <c r="E66" s="31" t="s">
        <v>1272</v>
      </c>
    </row>
    <row r="67" spans="4:5" x14ac:dyDescent="0.25">
      <c r="D67" s="31">
        <v>1026</v>
      </c>
      <c r="E67" s="31" t="s">
        <v>1269</v>
      </c>
    </row>
    <row r="68" spans="4:5" x14ac:dyDescent="0.25">
      <c r="D68" s="31">
        <v>1027</v>
      </c>
      <c r="E68" s="31" t="s">
        <v>1270</v>
      </c>
    </row>
    <row r="69" spans="4:5" x14ac:dyDescent="0.25">
      <c r="D69" s="31">
        <v>1028</v>
      </c>
      <c r="E69" s="31" t="s">
        <v>1271</v>
      </c>
    </row>
    <row r="70" spans="4:5" x14ac:dyDescent="0.25">
      <c r="D70" s="31">
        <v>1029</v>
      </c>
      <c r="E70" s="31" t="s">
        <v>1266</v>
      </c>
    </row>
    <row r="71" spans="4:5" x14ac:dyDescent="0.25">
      <c r="D71" s="31">
        <v>1024</v>
      </c>
      <c r="E71" s="31" t="s">
        <v>1233</v>
      </c>
    </row>
    <row r="72" spans="4:5" x14ac:dyDescent="0.25">
      <c r="D72" s="31">
        <v>1025</v>
      </c>
      <c r="E72" s="31" t="s">
        <v>1272</v>
      </c>
    </row>
    <row r="73" spans="4:5" x14ac:dyDescent="0.25">
      <c r="D73" s="31">
        <v>1026</v>
      </c>
      <c r="E73" s="31" t="s">
        <v>1269</v>
      </c>
    </row>
    <row r="74" spans="4:5" x14ac:dyDescent="0.25">
      <c r="D74" s="31">
        <v>1027</v>
      </c>
      <c r="E74" s="31" t="s">
        <v>1270</v>
      </c>
    </row>
    <row r="75" spans="4:5" x14ac:dyDescent="0.25">
      <c r="D75" s="31">
        <v>1028</v>
      </c>
      <c r="E75" s="31" t="s">
        <v>1271</v>
      </c>
    </row>
    <row r="76" spans="4:5" x14ac:dyDescent="0.25">
      <c r="D76" s="31">
        <v>1029</v>
      </c>
      <c r="E76" s="31" t="s">
        <v>1266</v>
      </c>
    </row>
    <row r="77" spans="4:5" x14ac:dyDescent="0.25">
      <c r="D77" s="31">
        <v>1024</v>
      </c>
      <c r="E77" s="31" t="s">
        <v>1233</v>
      </c>
    </row>
    <row r="78" spans="4:5" x14ac:dyDescent="0.25">
      <c r="D78" s="31">
        <v>1025</v>
      </c>
      <c r="E78" s="31" t="s">
        <v>1272</v>
      </c>
    </row>
    <row r="79" spans="4:5" x14ac:dyDescent="0.25">
      <c r="D79" s="31">
        <v>1026</v>
      </c>
      <c r="E79" s="31" t="s">
        <v>1269</v>
      </c>
    </row>
    <row r="80" spans="4:5" x14ac:dyDescent="0.25">
      <c r="D80" s="31">
        <v>1027</v>
      </c>
      <c r="E80" s="31" t="s">
        <v>1270</v>
      </c>
    </row>
    <row r="81" spans="4:5" x14ac:dyDescent="0.25">
      <c r="D81" s="31">
        <v>1028</v>
      </c>
      <c r="E81" s="31" t="s">
        <v>1271</v>
      </c>
    </row>
    <row r="82" spans="4:5" x14ac:dyDescent="0.25">
      <c r="D82" s="31">
        <v>1029</v>
      </c>
      <c r="E82" s="31" t="s">
        <v>1266</v>
      </c>
    </row>
    <row r="83" spans="4:5" x14ac:dyDescent="0.25">
      <c r="D83" s="31">
        <v>1024</v>
      </c>
      <c r="E83" s="31" t="s">
        <v>1233</v>
      </c>
    </row>
    <row r="84" spans="4:5" x14ac:dyDescent="0.25">
      <c r="D84" s="31">
        <v>1025</v>
      </c>
      <c r="E84" s="31" t="s">
        <v>1272</v>
      </c>
    </row>
    <row r="85" spans="4:5" x14ac:dyDescent="0.25">
      <c r="D85" s="31">
        <v>1026</v>
      </c>
      <c r="E85" s="31" t="s">
        <v>1269</v>
      </c>
    </row>
    <row r="86" spans="4:5" x14ac:dyDescent="0.25">
      <c r="D86" s="31">
        <v>1027</v>
      </c>
      <c r="E86" s="31" t="s">
        <v>1270</v>
      </c>
    </row>
    <row r="87" spans="4:5" x14ac:dyDescent="0.25">
      <c r="D87" s="31">
        <v>1028</v>
      </c>
      <c r="E87" s="31" t="s">
        <v>1271</v>
      </c>
    </row>
    <row r="88" spans="4:5" x14ac:dyDescent="0.25">
      <c r="D88" s="31">
        <v>1029</v>
      </c>
      <c r="E88" s="31" t="s">
        <v>1266</v>
      </c>
    </row>
    <row r="89" spans="4:5" x14ac:dyDescent="0.25">
      <c r="D89" s="31">
        <v>1024</v>
      </c>
      <c r="E89" s="31" t="s">
        <v>1233</v>
      </c>
    </row>
    <row r="90" spans="4:5" x14ac:dyDescent="0.25">
      <c r="D90" s="31">
        <v>1025</v>
      </c>
      <c r="E90" s="31" t="s">
        <v>1272</v>
      </c>
    </row>
    <row r="91" spans="4:5" x14ac:dyDescent="0.25">
      <c r="D91" s="31">
        <v>1026</v>
      </c>
      <c r="E91" s="31" t="s">
        <v>1269</v>
      </c>
    </row>
    <row r="92" spans="4:5" x14ac:dyDescent="0.25">
      <c r="D92" s="31">
        <v>1027</v>
      </c>
      <c r="E92" s="31" t="s">
        <v>1270</v>
      </c>
    </row>
    <row r="93" spans="4:5" x14ac:dyDescent="0.25">
      <c r="D93" s="31">
        <v>1028</v>
      </c>
      <c r="E93" s="31" t="s">
        <v>1271</v>
      </c>
    </row>
    <row r="94" spans="4:5" x14ac:dyDescent="0.25">
      <c r="D94" s="31">
        <v>1029</v>
      </c>
      <c r="E94" s="31" t="s">
        <v>1266</v>
      </c>
    </row>
    <row r="95" spans="4:5" x14ac:dyDescent="0.25">
      <c r="D95" s="31">
        <v>1024</v>
      </c>
      <c r="E95" s="31" t="s">
        <v>1233</v>
      </c>
    </row>
    <row r="96" spans="4:5" x14ac:dyDescent="0.25">
      <c r="D96" s="31">
        <v>1025</v>
      </c>
      <c r="E96" s="31" t="s">
        <v>1272</v>
      </c>
    </row>
    <row r="97" spans="4:5" x14ac:dyDescent="0.25">
      <c r="D97" s="31">
        <v>1026</v>
      </c>
      <c r="E97" s="31" t="s">
        <v>1269</v>
      </c>
    </row>
    <row r="98" spans="4:5" x14ac:dyDescent="0.25">
      <c r="D98" s="31">
        <v>1027</v>
      </c>
      <c r="E98" s="31" t="s">
        <v>1270</v>
      </c>
    </row>
    <row r="99" spans="4:5" x14ac:dyDescent="0.25">
      <c r="D99" s="31">
        <v>1028</v>
      </c>
      <c r="E99" s="31" t="s">
        <v>1271</v>
      </c>
    </row>
    <row r="100" spans="4:5" x14ac:dyDescent="0.25">
      <c r="D100" s="31">
        <v>1029</v>
      </c>
      <c r="E100" s="31" t="s">
        <v>1266</v>
      </c>
    </row>
    <row r="101" spans="4:5" x14ac:dyDescent="0.25">
      <c r="D101" s="31">
        <v>1024</v>
      </c>
      <c r="E101" s="31" t="s">
        <v>1233</v>
      </c>
    </row>
    <row r="102" spans="4:5" x14ac:dyDescent="0.25">
      <c r="D102" s="31">
        <v>1025</v>
      </c>
      <c r="E102" s="31" t="s">
        <v>1272</v>
      </c>
    </row>
    <row r="103" spans="4:5" x14ac:dyDescent="0.25">
      <c r="D103" s="31">
        <v>1026</v>
      </c>
      <c r="E103" s="31" t="s">
        <v>1269</v>
      </c>
    </row>
    <row r="104" spans="4:5" x14ac:dyDescent="0.25">
      <c r="D104" s="31">
        <v>1027</v>
      </c>
      <c r="E104" s="31" t="s">
        <v>1270</v>
      </c>
    </row>
    <row r="105" spans="4:5" x14ac:dyDescent="0.25">
      <c r="D105" s="31">
        <v>1028</v>
      </c>
      <c r="E105" s="31" t="s">
        <v>1271</v>
      </c>
    </row>
    <row r="106" spans="4:5" x14ac:dyDescent="0.25">
      <c r="D106" s="31">
        <v>1029</v>
      </c>
      <c r="E106" s="31" t="s">
        <v>1266</v>
      </c>
    </row>
    <row r="107" spans="4:5" x14ac:dyDescent="0.25">
      <c r="D107" s="31">
        <v>1024</v>
      </c>
      <c r="E107" s="31" t="s">
        <v>1233</v>
      </c>
    </row>
    <row r="108" spans="4:5" x14ac:dyDescent="0.25">
      <c r="D108" s="31">
        <v>1025</v>
      </c>
      <c r="E108" s="31" t="s">
        <v>1272</v>
      </c>
    </row>
    <row r="109" spans="4:5" x14ac:dyDescent="0.25">
      <c r="D109" s="31">
        <v>1026</v>
      </c>
      <c r="E109" s="31" t="s">
        <v>1269</v>
      </c>
    </row>
    <row r="110" spans="4:5" x14ac:dyDescent="0.25">
      <c r="D110" s="31">
        <v>1027</v>
      </c>
      <c r="E110" s="31" t="s">
        <v>1270</v>
      </c>
    </row>
    <row r="111" spans="4:5" x14ac:dyDescent="0.25">
      <c r="D111" s="31">
        <v>1028</v>
      </c>
      <c r="E111" s="31" t="s">
        <v>1271</v>
      </c>
    </row>
    <row r="112" spans="4:5" x14ac:dyDescent="0.25">
      <c r="D112" s="31">
        <v>1029</v>
      </c>
      <c r="E112" s="31" t="s">
        <v>1266</v>
      </c>
    </row>
  </sheetData>
  <sortState ref="G2:G7">
    <sortCondition ref="G2"/>
  </sortState>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4</vt:i4>
      </vt:variant>
      <vt:variant>
        <vt:lpstr>Benannte Bereiche</vt:lpstr>
      </vt:variant>
      <vt:variant>
        <vt:i4>7</vt:i4>
      </vt:variant>
    </vt:vector>
  </HeadingPairs>
  <TitlesOfParts>
    <vt:vector size="11" baseType="lpstr">
      <vt:lpstr>2021-2022 - FCBase(EMPLOYEES)</vt:lpstr>
      <vt:lpstr>2021-2022 - FC - ChangeLog</vt:lpstr>
      <vt:lpstr>2021-2022 - FC - CALENDERDAYS</vt:lpstr>
      <vt:lpstr>INDEX</vt:lpstr>
      <vt:lpstr>CC</vt:lpstr>
      <vt:lpstr>Contract</vt:lpstr>
      <vt:lpstr>CostUnit</vt:lpstr>
      <vt:lpstr>Department</vt:lpstr>
      <vt:lpstr>'2021-2022 - FCBase(EMPLOYEES)'!Drucktitel</vt:lpstr>
      <vt:lpstr>Residence</vt:lpstr>
      <vt:lpstr>Status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2021-07-07T08:44:16Z</dcterms:created>
  <dcterms:modified xsi:type="dcterms:W3CDTF">2021-07-16T07:55:16Z</dcterms:modified>
  <cp:category/>
  <cp:contentStatus/>
</cp:coreProperties>
</file>